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02" firstSheet="13" activeTab="20"/>
  </bookViews>
  <sheets>
    <sheet name="最终采用指标" sheetId="1" r:id="rId1"/>
    <sheet name="共线性分析" sheetId="3" r:id="rId2"/>
    <sheet name="描述性统计" sheetId="2" r:id="rId3"/>
    <sheet name="范围缩减-直接回归" sheetId="19" state="hidden" r:id="rId4"/>
    <sheet name="1实证数据（删除虚拟指标）" sheetId="20" r:id="rId5"/>
    <sheet name="2实证数据（1上剔除离散）" sheetId="21" r:id="rId6"/>
    <sheet name="3最终实证数据（1上剔除异常）" sheetId="22" r:id="rId7"/>
    <sheet name="描述性统计表" sheetId="23" r:id="rId8"/>
    <sheet name="标准化" sheetId="31" r:id="rId9"/>
    <sheet name="因子分析KMO" sheetId="25" r:id="rId10"/>
    <sheet name="因子分析-解释方差" sheetId="26" r:id="rId11"/>
    <sheet name="因子分析-成分矩阵" sheetId="27" r:id="rId12"/>
    <sheet name="因子分析-旋转矩阵" sheetId="28" r:id="rId13"/>
    <sheet name="因子分析-得分矩阵" sheetId="29" r:id="rId14"/>
    <sheet name="因子分析—FAC取值" sheetId="10" r:id="rId15"/>
    <sheet name="回归分析" sheetId="30" r:id="rId16"/>
    <sheet name="Sheet1" sheetId="32" r:id="rId17"/>
    <sheet name="Sheet2" sheetId="33" r:id="rId18"/>
    <sheet name="Sheet3" sheetId="34" r:id="rId19"/>
    <sheet name="Sheet4" sheetId="35" r:id="rId20"/>
    <sheet name="取自然对数" sheetId="37" r:id="rId21"/>
  </sheets>
  <definedNames>
    <definedName name="_xlnm._FilterDatabase" localSheetId="6" hidden="1">'3最终实证数据（1上剔除异常）'!$A$1:$AE$129</definedName>
  </definedNames>
  <calcPr calcId="144525"/>
  <pivotCaches>
    <pivotCache cacheId="0" r:id="rId22"/>
  </pivotCaches>
</workbook>
</file>

<file path=xl/comments1.xml><?xml version="1.0" encoding="utf-8"?>
<comments xmlns="http://schemas.openxmlformats.org/spreadsheetml/2006/main">
  <authors>
    <author>Xredred</author>
  </authors>
  <commentList>
    <comment ref="U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付息债务价值/(付息债务价值+所有者权益价值）</t>
        </r>
      </text>
    </comment>
    <comment ref="V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公司特性风险调整系数</t>
        </r>
      </text>
    </comment>
    <comment ref="P9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为子公司担保</t>
        </r>
      </text>
    </comment>
    <comment ref="V50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规模调整系数2.37%</t>
        </r>
      </text>
    </comment>
    <comment ref="P54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融资租赁担保未记录</t>
        </r>
      </text>
    </comment>
    <comment ref="P59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最高额
</t>
        </r>
      </text>
    </comment>
  </commentList>
</comments>
</file>

<file path=xl/comments2.xml><?xml version="1.0" encoding="utf-8"?>
<comments xmlns="http://schemas.openxmlformats.org/spreadsheetml/2006/main">
  <authors>
    <author>Xredred</author>
  </authors>
  <commentList>
    <comment ref="D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公司特性风险调整系数</t>
        </r>
      </text>
    </comment>
    <comment ref="O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付息债务价值/(付息债务价值+所有者权益价值）</t>
        </r>
      </text>
    </comment>
    <comment ref="D50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规模调整系数2.37%</t>
        </r>
      </text>
    </comment>
  </commentList>
</comments>
</file>

<file path=xl/comments3.xml><?xml version="1.0" encoding="utf-8"?>
<comments xmlns="http://schemas.openxmlformats.org/spreadsheetml/2006/main">
  <authors>
    <author>Xredred</author>
  </authors>
  <commentList>
    <comment ref="D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公司特性风险调整系数</t>
        </r>
      </text>
    </comment>
    <comment ref="O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付息债务价值/(付息债务价值+所有者权益价值）</t>
        </r>
      </text>
    </comment>
    <comment ref="D50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规模调整系数2.37%</t>
        </r>
      </text>
    </comment>
  </commentList>
</comments>
</file>

<file path=xl/comments4.xml><?xml version="1.0" encoding="utf-8"?>
<comments xmlns="http://schemas.openxmlformats.org/spreadsheetml/2006/main">
  <authors>
    <author>Xredred</author>
  </authors>
  <commentList>
    <comment ref="D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公司特性风险调整系数</t>
        </r>
      </text>
    </comment>
    <comment ref="O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付息债务价值/(付息债务价值+所有者权益价值）</t>
        </r>
      </text>
    </comment>
    <comment ref="D49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规模调整系数2.37%</t>
        </r>
      </text>
    </comment>
  </commentList>
</comments>
</file>

<file path=xl/comments5.xml><?xml version="1.0" encoding="utf-8"?>
<comments xmlns="http://schemas.openxmlformats.org/spreadsheetml/2006/main">
  <authors>
    <author>Xredred</author>
  </authors>
  <commentList>
    <comment ref="B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公司特性风险调整系数</t>
        </r>
      </text>
    </comment>
    <comment ref="I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付息债务价值/(付息债务价值+所有者权益价值）</t>
        </r>
      </text>
    </comment>
  </commentList>
</comments>
</file>

<file path=xl/comments6.xml><?xml version="1.0" encoding="utf-8"?>
<comments xmlns="http://schemas.openxmlformats.org/spreadsheetml/2006/main">
  <authors>
    <author>Xredred</author>
  </authors>
  <commentList>
    <comment ref="L10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付息债务价值/(付息债务价值+所有者权益价值）</t>
        </r>
      </text>
    </comment>
  </commentList>
</comments>
</file>

<file path=xl/comments7.xml><?xml version="1.0" encoding="utf-8"?>
<comments xmlns="http://schemas.openxmlformats.org/spreadsheetml/2006/main">
  <authors>
    <author>Xredred</author>
  </authors>
  <commentList>
    <comment ref="D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公司特性风险调整系数</t>
        </r>
      </text>
    </comment>
    <comment ref="Q1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付息债务价值/(付息债务价值+所有者权益价值）</t>
        </r>
      </text>
    </comment>
    <comment ref="D49" authorId="0">
      <text>
        <r>
          <rPr>
            <b/>
            <sz val="9"/>
            <rFont val="宋体"/>
            <charset val="134"/>
          </rPr>
          <t>Xredred:</t>
        </r>
        <r>
          <rPr>
            <sz val="9"/>
            <rFont val="宋体"/>
            <charset val="134"/>
          </rPr>
          <t xml:space="preserve">
规模调整系数2.37%</t>
        </r>
      </text>
    </comment>
  </commentList>
</comments>
</file>

<file path=xl/sharedStrings.xml><?xml version="1.0" encoding="utf-8"?>
<sst xmlns="http://schemas.openxmlformats.org/spreadsheetml/2006/main" count="2017" uniqueCount="314">
  <si>
    <t>À</t>
  </si>
  <si>
    <t>公司名称</t>
  </si>
  <si>
    <t>审核结果</t>
  </si>
  <si>
    <t>上一年归母净利润（万元）</t>
  </si>
  <si>
    <t>承诺期业绩增长率</t>
  </si>
  <si>
    <t>前三年承诺覆盖率</t>
  </si>
  <si>
    <t>静态市盈率</t>
  </si>
  <si>
    <t>动态市盈率</t>
  </si>
  <si>
    <t>标的公司所属行业（是否属于窗口指导行业）</t>
  </si>
  <si>
    <t>成立年限</t>
  </si>
  <si>
    <t>大股东持股比例</t>
  </si>
  <si>
    <t>是否国有企业</t>
  </si>
  <si>
    <t>主营业务涉及国外否（少量、大量、无）</t>
  </si>
  <si>
    <t>最近一个完整会计年度对第一大客户的销售占比</t>
  </si>
  <si>
    <t>最近一个完整会计年度对第一供应商的采购占比</t>
  </si>
  <si>
    <t>对外担保（万元）</t>
  </si>
  <si>
    <t>是否涉及诉讼、仲裁、司法强制执行等重大争议</t>
  </si>
  <si>
    <t>是否拥有发明专利</t>
  </si>
  <si>
    <r>
      <rPr>
        <b/>
        <sz val="10"/>
        <color theme="1"/>
        <rFont val="Times New Roman"/>
        <charset val="134"/>
      </rPr>
      <t>注入资产净资产账面值</t>
    </r>
    <r>
      <rPr>
        <b/>
        <sz val="10"/>
        <color theme="1"/>
        <rFont val="times new roman"/>
        <charset val="134"/>
      </rPr>
      <t>(</t>
    </r>
    <r>
      <rPr>
        <b/>
        <sz val="10"/>
        <color theme="1"/>
        <rFont val="Times New Roman"/>
        <charset val="134"/>
      </rPr>
      <t>万元</t>
    </r>
    <r>
      <rPr>
        <b/>
        <sz val="10"/>
        <color theme="1"/>
        <rFont val="times new roman"/>
        <charset val="134"/>
      </rPr>
      <t>)</t>
    </r>
  </si>
  <si>
    <t>对税费优惠的倚重</t>
  </si>
  <si>
    <t>D/(D+E)</t>
  </si>
  <si>
    <t>Rc</t>
  </si>
  <si>
    <r>
      <rPr>
        <b/>
        <sz val="10"/>
        <color theme="1"/>
        <rFont val="宋体"/>
        <charset val="134"/>
      </rPr>
      <t>总资产增长率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</si>
  <si>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宋体"/>
        <charset val="134"/>
      </rPr>
      <t>归母权益增长率</t>
    </r>
    <r>
      <rPr>
        <b/>
        <sz val="10"/>
        <color theme="1"/>
        <rFont val="Times New Roman"/>
        <charset val="134"/>
      </rPr>
      <t xml:space="preserve"> </t>
    </r>
  </si>
  <si>
    <t>净利润增长率</t>
  </si>
  <si>
    <t>总资产周转率</t>
  </si>
  <si>
    <t>存货周转率</t>
  </si>
  <si>
    <t>应收账款周转率</t>
  </si>
  <si>
    <t>固定资产周转率</t>
  </si>
  <si>
    <t>流动比率</t>
  </si>
  <si>
    <t>资产负债率</t>
  </si>
  <si>
    <t>经营杠杆（EBITDA/EBIT)</t>
  </si>
  <si>
    <t>（固定资产+土地）/归母权益</t>
  </si>
  <si>
    <t>在建工程/归母权益</t>
  </si>
  <si>
    <t>净资产收益率</t>
  </si>
  <si>
    <t>毛利率</t>
  </si>
  <si>
    <t>经营性现金流/收入</t>
  </si>
  <si>
    <t>研发费用</t>
  </si>
  <si>
    <t>武汉力源信息技术股份有限公司</t>
  </si>
  <si>
    <t>发行股份购买资产获无条件通过</t>
  </si>
  <si>
    <t>浙江众合科技股份有限公司</t>
  </si>
  <si>
    <t>发行股份购买资产获有条件通过</t>
  </si>
  <si>
    <t>摩登大道时尚集团股份有限公司</t>
  </si>
  <si>
    <t>国药集团药业股份有限公司</t>
  </si>
  <si>
    <t>四川金石东方新材料设备股份有限公司</t>
  </si>
  <si>
    <t>江西恒大高新技术股份有限公司</t>
  </si>
  <si>
    <t>广东宜通世纪科技股份有限公司</t>
  </si>
  <si>
    <t>北京真视通科技股份有限公司</t>
  </si>
  <si>
    <t>北京华力创通科技股份有限公司</t>
  </si>
  <si>
    <t>芜湖顺荣三七互娱网络科技股份有限公司</t>
  </si>
  <si>
    <t>天津天药药业股份有限公司</t>
  </si>
  <si>
    <t>黄山金马股份有限公司</t>
  </si>
  <si>
    <t>广州海格通信集团股份有限公司</t>
  </si>
  <si>
    <t>中钢集团安徽天源科技股份有限公司</t>
  </si>
  <si>
    <t>山东中际电工装备股份有限公司</t>
  </si>
  <si>
    <t>北京东土科技股份有限公司</t>
  </si>
  <si>
    <t>北京高盟新材料股份有限公司</t>
  </si>
  <si>
    <t>吉林省金冠电气股份有限公司</t>
  </si>
  <si>
    <t>深圳市赛为智能股份有限公司</t>
  </si>
  <si>
    <t>深圳市得润电子股份有限公司</t>
  </si>
  <si>
    <t>道明光学股份有限公司</t>
  </si>
  <si>
    <t>鸿利智汇集团股份有限公司</t>
  </si>
  <si>
    <t>浙江巨龙管业股份有限公司</t>
  </si>
  <si>
    <t>上海华峰超纤材料股份有限公司</t>
  </si>
  <si>
    <t>赛摩电气股份有限公司</t>
  </si>
  <si>
    <t>深圳天源迪科信息技术股份有限公司</t>
  </si>
  <si>
    <t>南京全信传输科技股份有限公司</t>
  </si>
  <si>
    <t>北京佳讯飞鸿电气股份有限公司</t>
  </si>
  <si>
    <t>郑州光力科技股份有限公司</t>
  </si>
  <si>
    <t>天津经纬电材股份有限公司</t>
  </si>
  <si>
    <t>湖北国创高新材料股份有限公司</t>
  </si>
  <si>
    <t>重庆建峰化工股份有限公司</t>
  </si>
  <si>
    <t>珠海世纪鼎利科技股份有限公司</t>
  </si>
  <si>
    <t>宁波维科精华集团股份有限公司</t>
  </si>
  <si>
    <t>京蓝科技股份有限公司</t>
  </si>
  <si>
    <t>福建星网锐捷通讯股份有限公司</t>
  </si>
  <si>
    <t>北京合纵科技股份有限公司</t>
  </si>
  <si>
    <t>苏州安洁科技股份有限公司</t>
  </si>
  <si>
    <t>宁波东力股份有限公司</t>
  </si>
  <si>
    <t>浙江健盛集团股份有限公司</t>
  </si>
  <si>
    <t>广州杰赛科技股份有限公司</t>
  </si>
  <si>
    <t>浙大网新科技股份有限公司</t>
  </si>
  <si>
    <t>无锡先导智能装备股份有限公司</t>
  </si>
  <si>
    <t>浙江金盾风机股份有限公司</t>
  </si>
  <si>
    <t>厦门红相电力设备股份有限公司</t>
  </si>
  <si>
    <t>太极计算机股份有限公司</t>
  </si>
  <si>
    <t>跨境通宝电子商务股份有限公司</t>
  </si>
  <si>
    <t>浙江三花智能控制股份有限公司</t>
  </si>
  <si>
    <t>上海飞凯光电材料股份有限公司</t>
  </si>
  <si>
    <t>海南珠江控股股份有限公司</t>
  </si>
  <si>
    <t>新疆城建（集团）股份有限公司</t>
  </si>
  <si>
    <t>百洋产业投资集团股份有限公司</t>
  </si>
  <si>
    <t>高新兴科技集团股份有限公司</t>
  </si>
  <si>
    <t>上海电气集团股份有限公司</t>
  </si>
  <si>
    <t>深圳市奋达科技股份有限公司</t>
  </si>
  <si>
    <t>云赛智联股份有限公司</t>
  </si>
  <si>
    <t>南极电商股份有限公司</t>
  </si>
  <si>
    <t>湖北三丰智能输送装备股份有限公司</t>
  </si>
  <si>
    <t>中国船舶重工集团海洋防务与信息对抗股份有限公司</t>
  </si>
  <si>
    <t>美年大健康产业控股股份有限公司</t>
  </si>
  <si>
    <t>北京汉邦高科数字技术股份有限公司</t>
  </si>
  <si>
    <t>陕西金叶科教集团股份有限公司</t>
  </si>
  <si>
    <t>浙江南都电源动力股份有限公司</t>
  </si>
  <si>
    <t>四川帝王洁具股份有限公司</t>
  </si>
  <si>
    <t>太阳鸟游艇股份有限公司</t>
  </si>
  <si>
    <t>北京世纪瑞尔技术股份有限公司</t>
  </si>
  <si>
    <t>昆明云内动力股份有限公司</t>
  </si>
  <si>
    <t>中昌大数据股份有限公司</t>
  </si>
  <si>
    <t>北京金一文化发展股份有限公司</t>
  </si>
  <si>
    <t>徐州五洋科技股份有限公司</t>
  </si>
  <si>
    <t>无锡华东重型机械股份有限公司</t>
  </si>
  <si>
    <t>天津膜天膜科技股份有限公司</t>
  </si>
  <si>
    <t>吉林森林工业股份有限公司</t>
  </si>
  <si>
    <t>上海贝岭股份有限公司</t>
  </si>
  <si>
    <t>兴源环境科技股份有限公司</t>
  </si>
  <si>
    <t>东旭光电科技股份有限公司</t>
  </si>
  <si>
    <t>福建圣农发展股份有限公司</t>
  </si>
  <si>
    <t>华自科技股份有限公司</t>
  </si>
  <si>
    <t>山东矿机集团股份有限公司</t>
  </si>
  <si>
    <t>北京荣之联科技股份有限公司</t>
  </si>
  <si>
    <t>北京恒泰实达科技股份有限公司</t>
  </si>
  <si>
    <t>浙江美欣达印染集团股份有限公司</t>
  </si>
  <si>
    <t>云南创新新材料股份有限公司</t>
  </si>
  <si>
    <t>银亿房地产股份有限公司</t>
  </si>
  <si>
    <t>三维通信股份有限公司</t>
  </si>
  <si>
    <t>四川迅游网络科技股份有限公司</t>
  </si>
  <si>
    <t>浙江江山化工股份有限公司</t>
  </si>
  <si>
    <t>北京万向新元科技股份有限公司</t>
  </si>
  <si>
    <t>百川能源股份有限公司</t>
  </si>
  <si>
    <t>神思电子技术股份有限公司</t>
  </si>
  <si>
    <t>湖南天润数字娱乐文化传媒股份有限公司</t>
  </si>
  <si>
    <t>广州天创时尚鞋业股份有限公司</t>
  </si>
  <si>
    <t>南京康尼机电股份有限公司</t>
  </si>
  <si>
    <t>兰州兰石重型装备股份有限公司</t>
  </si>
  <si>
    <t>国电南瑞科技股份有限公司</t>
  </si>
  <si>
    <t>山东鲁亿通智能电气股份有限公司</t>
  </si>
  <si>
    <t>苏州海陆重工股份有限公司</t>
  </si>
  <si>
    <t>南方黑芝麻集团股份有限公司</t>
  </si>
  <si>
    <t>江南模塑科技股份有限公司</t>
  </si>
  <si>
    <t>辅仁药业集团实业股份有限公司</t>
  </si>
  <si>
    <t>江阴海达橡塑股份有限公司</t>
  </si>
  <si>
    <t>北京航天长峰股份有限公司</t>
  </si>
  <si>
    <t>湖北京山轻工机械股份有限公司</t>
  </si>
  <si>
    <t>广东江粉磁材股份有限公司</t>
  </si>
  <si>
    <t>苏州市世嘉科技股份有限公司</t>
  </si>
  <si>
    <t>启迪设计集团股份有限公司</t>
  </si>
  <si>
    <t>深圳万润科技股份有限公司</t>
  </si>
  <si>
    <t>新疆天山畜牧生物工程股份有限公司</t>
  </si>
  <si>
    <t>安徽皖通科技股份有限公司</t>
  </si>
  <si>
    <t>浙江省围海建设集团股份有限公司</t>
  </si>
  <si>
    <t>广州白云电器设备股份有限公司</t>
  </si>
  <si>
    <t>中通国脉通信股份有限公司</t>
  </si>
  <si>
    <t>安徽江南化工股份有限公司</t>
  </si>
  <si>
    <t>广东雪莱特光电科技股份有限公司</t>
  </si>
  <si>
    <t>苏州华源控股股份有限公司</t>
  </si>
  <si>
    <t>系数a</t>
  </si>
  <si>
    <t>模型</t>
  </si>
  <si>
    <t>非标准化系数</t>
  </si>
  <si>
    <t>标准系数</t>
  </si>
  <si>
    <t>t</t>
  </si>
  <si>
    <t>Sig.</t>
  </si>
  <si>
    <t>共线性统计量</t>
  </si>
  <si>
    <t>B</t>
  </si>
  <si>
    <t>标准 误差</t>
  </si>
  <si>
    <t>试用版</t>
  </si>
  <si>
    <t>容差</t>
  </si>
  <si>
    <t>VIF</t>
  </si>
  <si>
    <t>1</t>
  </si>
  <si>
    <t>(常量)</t>
  </si>
  <si>
    <t>Y</t>
  </si>
  <si>
    <t>注入资产净资产账面值(万元)</t>
  </si>
  <si>
    <t xml:space="preserve">总资产增长率 </t>
  </si>
  <si>
    <t xml:space="preserve">归母权益增长率 </t>
  </si>
  <si>
    <t>描述统计量</t>
  </si>
  <si>
    <t xml:space="preserve"> </t>
  </si>
  <si>
    <t>N</t>
  </si>
  <si>
    <t>极小值</t>
  </si>
  <si>
    <t>极大值</t>
  </si>
  <si>
    <t>均值</t>
  </si>
  <si>
    <t>标准差</t>
  </si>
  <si>
    <t>发明数量（件）</t>
  </si>
  <si>
    <t>有效的 N （列表状态）</t>
  </si>
  <si>
    <t>研发支出占比</t>
  </si>
  <si>
    <t>行标签</t>
  </si>
  <si>
    <t>计数项:审核结果</t>
  </si>
  <si>
    <t>总计</t>
  </si>
  <si>
    <t>序号</t>
  </si>
  <si>
    <t>ZRc</t>
  </si>
  <si>
    <t>Z上一年归母净利润（万元）</t>
  </si>
  <si>
    <t>Z动态市盈率</t>
  </si>
  <si>
    <t>Z成立年限</t>
  </si>
  <si>
    <t>Z大股东持股比例</t>
  </si>
  <si>
    <t>Z最近一个完整会计年度对第一大客户的销售占比</t>
  </si>
  <si>
    <t>Z最近一个完整会计年度对第一供应商的采购占比</t>
  </si>
  <si>
    <t>ZD/(D+E)</t>
  </si>
  <si>
    <r>
      <rPr>
        <b/>
        <sz val="10"/>
        <color theme="1"/>
        <rFont val="times new roman"/>
        <charset val="134"/>
      </rPr>
      <t>Z</t>
    </r>
    <r>
      <rPr>
        <b/>
        <sz val="10"/>
        <color theme="1"/>
        <rFont val="宋体"/>
        <charset val="134"/>
      </rPr>
      <t>总资产增长率</t>
    </r>
    <r>
      <rPr>
        <b/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</si>
  <si>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>Z</t>
    </r>
    <r>
      <rPr>
        <b/>
        <sz val="10"/>
        <color theme="1"/>
        <rFont val="宋体"/>
        <charset val="134"/>
      </rPr>
      <t>归母权益增长率</t>
    </r>
    <r>
      <rPr>
        <b/>
        <sz val="10"/>
        <color theme="1"/>
        <rFont val="Times New Roman"/>
        <charset val="134"/>
      </rPr>
      <t xml:space="preserve"> </t>
    </r>
  </si>
  <si>
    <t>Z净利润增长率</t>
  </si>
  <si>
    <t>Z总资产周转率</t>
  </si>
  <si>
    <t>Z存货周转率</t>
  </si>
  <si>
    <t>Z应收账款周转率</t>
  </si>
  <si>
    <t>Z固定资产周转率</t>
  </si>
  <si>
    <t>Z流动比率</t>
  </si>
  <si>
    <t>Z资产负债率</t>
  </si>
  <si>
    <t>Z经营杠杆（EBITDA/EBIT)</t>
  </si>
  <si>
    <t>Z（固定资产+土地）/归母权益</t>
  </si>
  <si>
    <t>Z在建工程/归母权益</t>
  </si>
  <si>
    <t>Z净资产收益率</t>
  </si>
  <si>
    <t>Z毛利率</t>
  </si>
  <si>
    <t>Z经营性现金流/收入</t>
  </si>
  <si>
    <t>Z研发支出占比</t>
  </si>
  <si>
    <t>KMO 和 Bartlett 的检验</t>
  </si>
  <si>
    <t>取样足够度的 Kaiser-Meyer-Olkin 度量。</t>
  </si>
  <si>
    <t>Bartlett 的球形度检验</t>
  </si>
  <si>
    <t>近似卡方</t>
  </si>
  <si>
    <t>df</t>
  </si>
  <si>
    <t>公因子方差</t>
  </si>
  <si>
    <t>初始</t>
  </si>
  <si>
    <t>提取</t>
  </si>
  <si>
    <t>Zscore(上一年归母净利润（万元）)</t>
  </si>
  <si>
    <t>Zscore(动态市盈率)</t>
  </si>
  <si>
    <t>Zscore(成立年限)</t>
  </si>
  <si>
    <t>Zscore(大股东持股比例)</t>
  </si>
  <si>
    <t>Zscore(最近一个完整会计年度对第一大客户的销售占比)</t>
  </si>
  <si>
    <t>Zscore(最近一个完整会计年度对第一供应商的采购占比)</t>
  </si>
  <si>
    <t>Zscore:  D/(D+E)</t>
  </si>
  <si>
    <t>Zscore:  总资产增长率</t>
  </si>
  <si>
    <t>Zscore:  归母权益增长率</t>
  </si>
  <si>
    <t>Zscore(净利润增长率)</t>
  </si>
  <si>
    <t>Zscore(总资产周转率)</t>
  </si>
  <si>
    <t>Zscore(存货周转率)</t>
  </si>
  <si>
    <t>Zscore(应收账款周转率)</t>
  </si>
  <si>
    <t>Zscore(固定资产周转率)</t>
  </si>
  <si>
    <t>Zscore(资产负债率)</t>
  </si>
  <si>
    <t>Zscore:  经营杠杆（EBITDA/EBIT)</t>
  </si>
  <si>
    <t>Zscore:  （固定资产+土地）/归母权益</t>
  </si>
  <si>
    <t>Zscore:  在建工程/归母权益</t>
  </si>
  <si>
    <t>Zscore(净资产收益率)</t>
  </si>
  <si>
    <t>Zscore(毛利率)</t>
  </si>
  <si>
    <t>Zscore:  经营性现金流/收入</t>
  </si>
  <si>
    <t>Zscore(研发支出占比)</t>
  </si>
  <si>
    <t>解释的总方差</t>
  </si>
  <si>
    <t>成份</t>
  </si>
  <si>
    <t>初始特征值</t>
  </si>
  <si>
    <t>提取平方和载入</t>
  </si>
  <si>
    <t>旋转平方和载入</t>
  </si>
  <si>
    <t>合计</t>
  </si>
  <si>
    <t>方差的 %</t>
  </si>
  <si>
    <t>累积 %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</si>
  <si>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</si>
  <si>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</si>
  <si>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</si>
  <si>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</si>
  <si>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</si>
  <si>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</si>
  <si>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</si>
  <si>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</si>
  <si>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</si>
  <si>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</si>
  <si>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</si>
  <si>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</si>
  <si>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</si>
  <si>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</si>
  <si>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</si>
  <si>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</si>
  <si>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</si>
  <si>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</si>
  <si>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</si>
  <si>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</si>
  <si>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</si>
  <si>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成份矩阵a</t>
  </si>
  <si>
    <t>旋转成份矩阵a</t>
  </si>
  <si>
    <t>成份得分系数矩阵</t>
  </si>
  <si>
    <t>FAC取值验证</t>
  </si>
  <si>
    <t>FAC1-1</t>
  </si>
  <si>
    <t>FAC1-2</t>
  </si>
  <si>
    <t>FAC1-3</t>
  </si>
  <si>
    <t>FAC1-4</t>
  </si>
  <si>
    <t>FAC1-5</t>
  </si>
  <si>
    <t>FAC1-6</t>
  </si>
  <si>
    <t>FAC1-7</t>
  </si>
  <si>
    <t>FAC1-8</t>
  </si>
  <si>
    <t>FAC1-9</t>
  </si>
  <si>
    <t>FAC1-10</t>
  </si>
  <si>
    <r>
      <rPr>
        <sz val="10"/>
        <color theme="1"/>
        <rFont val="Times New Roman"/>
        <charset val="134"/>
      </rPr>
      <t>Z</t>
    </r>
    <r>
      <rPr>
        <sz val="10"/>
        <color theme="1"/>
        <rFont val="宋体"/>
        <charset val="134"/>
      </rPr>
      <t>总资产增长率</t>
    </r>
    <r>
      <rPr>
        <sz val="10"/>
        <color theme="1"/>
        <rFont val="Times New Roman"/>
        <charset val="134"/>
      </rPr>
      <t xml:space="preserve"> </t>
    </r>
  </si>
  <si>
    <r>
      <rPr>
        <sz val="10"/>
        <color theme="1"/>
        <rFont val="Times New Roman"/>
        <charset val="134"/>
      </rPr>
      <t>Z</t>
    </r>
    <r>
      <rPr>
        <sz val="10"/>
        <color theme="1"/>
        <rFont val="宋体"/>
        <charset val="134"/>
      </rPr>
      <t>归母权益增长率</t>
    </r>
    <r>
      <rPr>
        <sz val="10"/>
        <color theme="1"/>
        <rFont val="Times New Roman"/>
        <charset val="134"/>
      </rPr>
      <t xml:space="preserve"> </t>
    </r>
  </si>
  <si>
    <t>核对</t>
  </si>
  <si>
    <t>相符</t>
  </si>
  <si>
    <r>
      <rPr>
        <sz val="11"/>
        <color theme="1"/>
        <rFont val="宋体"/>
        <charset val="134"/>
      </rPr>
      <t>序号</t>
    </r>
  </si>
  <si>
    <r>
      <rPr>
        <sz val="11"/>
        <color theme="1"/>
        <rFont val="宋体"/>
        <charset val="134"/>
      </rPr>
      <t>计算标准化</t>
    </r>
    <r>
      <rPr>
        <sz val="11"/>
        <color theme="1"/>
        <rFont val="Times New Roman"/>
        <charset val="134"/>
      </rPr>
      <t>RC</t>
    </r>
  </si>
  <si>
    <t>模型汇总b</t>
  </si>
  <si>
    <t>R</t>
  </si>
  <si>
    <t>R 方</t>
  </si>
  <si>
    <t>调整 R 方</t>
  </si>
  <si>
    <t>标准 估计的误差</t>
  </si>
  <si>
    <t>Durbin-Watson</t>
  </si>
  <si>
    <t>Anovab</t>
  </si>
  <si>
    <t>平方和</t>
  </si>
  <si>
    <t>均方</t>
  </si>
  <si>
    <t>F</t>
  </si>
  <si>
    <t>回归</t>
  </si>
  <si>
    <t>残差</t>
  </si>
  <si>
    <t>REGR factor score   1 for analysis 1</t>
  </si>
  <si>
    <t>REGR factor score   2 for analysis 1</t>
  </si>
  <si>
    <t>REGR factor score   3 for analysis 1</t>
  </si>
  <si>
    <t>REGR factor score   4 for analysis 1</t>
  </si>
  <si>
    <t>REGR factor score   5 for analysis 1</t>
  </si>
  <si>
    <t>REGR factor score   6 for analysis 1</t>
  </si>
  <si>
    <t>REGR factor score   7 for analysis 1</t>
  </si>
  <si>
    <t>REGR factor score   8 for analysis 1</t>
  </si>
  <si>
    <t>REGR factor score   9 for analysis 1</t>
  </si>
  <si>
    <t>REGR factor score  10 for analysis 1</t>
  </si>
  <si>
    <t>LN(上一年归母净利润（万元）)</t>
  </si>
  <si>
    <t>LN(成立年限)</t>
  </si>
</sst>
</file>

<file path=xl/styles.xml><?xml version="1.0" encoding="utf-8"?>
<styleSheet xmlns="http://schemas.openxmlformats.org/spreadsheetml/2006/main">
  <numFmts count="2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  <numFmt numFmtId="177" formatCode="####.0000000"/>
    <numFmt numFmtId="178" formatCode="0.00_);[Red]\(0.00\)"/>
    <numFmt numFmtId="179" formatCode="0.00_ "/>
    <numFmt numFmtId="180" formatCode="0.0000_ "/>
    <numFmt numFmtId="181" formatCode="0_ "/>
    <numFmt numFmtId="182" formatCode="0.0000_);[Red]\(0.0000\)"/>
    <numFmt numFmtId="183" formatCode="[$-F800]dddd\,\ mmmm\ dd\,\ yyyy"/>
    <numFmt numFmtId="184" formatCode="####.000000"/>
    <numFmt numFmtId="185" formatCode="####.000"/>
    <numFmt numFmtId="186" formatCode="0.0000%"/>
    <numFmt numFmtId="187" formatCode="####.000000000"/>
    <numFmt numFmtId="188" formatCode="####.00000000"/>
    <numFmt numFmtId="189" formatCode="#,##0.00_);[Red]\(#,##0.00\)"/>
    <numFmt numFmtId="190" formatCode="####.0000000000"/>
    <numFmt numFmtId="191" formatCode="####.0000"/>
    <numFmt numFmtId="192" formatCode="###0"/>
    <numFmt numFmtId="193" formatCode="0.000%"/>
    <numFmt numFmtId="194" formatCode="####.00000"/>
    <numFmt numFmtId="195" formatCode="####.00"/>
    <numFmt numFmtId="196" formatCode="####.0"/>
  </numFmts>
  <fonts count="50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.5"/>
      <color theme="1"/>
      <name val="宋体"/>
      <charset val="134"/>
    </font>
    <font>
      <b/>
      <sz val="10"/>
      <color indexed="8"/>
      <name val="Times New Roman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9"/>
      <color indexed="8"/>
      <name val="PMingLiU"/>
      <charset val="136"/>
    </font>
    <font>
      <sz val="10"/>
      <name val="Arial"/>
      <charset val="134"/>
    </font>
    <font>
      <sz val="9"/>
      <color indexed="8"/>
      <name val="MingLiU"/>
      <charset val="136"/>
    </font>
    <font>
      <sz val="10"/>
      <color indexed="8"/>
      <name val="MingLiU"/>
      <charset val="136"/>
    </font>
    <font>
      <sz val="10"/>
      <color theme="1"/>
      <name val="宋体"/>
      <charset val="134"/>
      <scheme val="minor"/>
    </font>
    <font>
      <sz val="9"/>
      <color indexed="8"/>
      <name val="Times New Roman"/>
      <charset val="134"/>
    </font>
    <font>
      <sz val="11"/>
      <color theme="1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b/>
      <sz val="10"/>
      <color theme="1"/>
      <name val="宋体"/>
      <charset val="134"/>
      <scheme val="minor"/>
    </font>
    <font>
      <sz val="10"/>
      <name val="Times New Roman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b/>
      <sz val="10"/>
      <color theme="1"/>
      <name val="Times New Roman"/>
      <charset val="134"/>
    </font>
    <font>
      <sz val="11"/>
      <color theme="1"/>
      <name val="宋体"/>
      <charset val="134"/>
    </font>
    <font>
      <sz val="10"/>
      <color theme="1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0" fontId="11" fillId="0" borderId="0"/>
    <xf numFmtId="42" fontId="25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4" fillId="13" borderId="51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47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53" applyNumberFormat="0" applyFill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3" fillId="11" borderId="50" applyNumberFormat="0" applyAlignment="0" applyProtection="0">
      <alignment vertical="center"/>
    </xf>
    <xf numFmtId="0" fontId="42" fillId="11" borderId="51" applyNumberFormat="0" applyAlignment="0" applyProtection="0">
      <alignment vertical="center"/>
    </xf>
    <xf numFmtId="0" fontId="43" fillId="26" borderId="54" applyNumberForma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0" borderId="49" applyNumberFormat="0" applyFill="0" applyAlignment="0" applyProtection="0">
      <alignment vertical="center"/>
    </xf>
    <xf numFmtId="0" fontId="11" fillId="0" borderId="0"/>
    <xf numFmtId="0" fontId="37" fillId="0" borderId="52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183" fontId="4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436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wrapText="1"/>
    </xf>
    <xf numFmtId="180" fontId="1" fillId="0" borderId="0" xfId="0" applyNumberFormat="1" applyFont="1" applyFill="1" applyAlignment="1"/>
    <xf numFmtId="0" fontId="1" fillId="0" borderId="0" xfId="0" applyFont="1" applyFill="1" applyAlignment="1"/>
    <xf numFmtId="178" fontId="1" fillId="0" borderId="0" xfId="0" applyNumberFormat="1" applyFont="1" applyFill="1" applyAlignment="1"/>
    <xf numFmtId="178" fontId="0" fillId="0" borderId="0" xfId="0" applyNumberFormat="1" applyFill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80" fontId="3" fillId="0" borderId="3" xfId="51" applyNumberFormat="1" applyFont="1" applyFill="1" applyBorder="1" applyAlignment="1" applyProtection="1">
      <alignment horizontal="center" vertical="center" wrapText="1"/>
    </xf>
    <xf numFmtId="183" fontId="4" fillId="0" borderId="2" xfId="51" applyNumberFormat="1" applyFont="1" applyFill="1" applyBorder="1" applyAlignment="1" applyProtection="1">
      <alignment horizontal="center" vertical="center" wrapText="1"/>
    </xf>
    <xf numFmtId="178" fontId="4" fillId="0" borderId="2" xfId="51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/>
    <xf numFmtId="0" fontId="1" fillId="0" borderId="5" xfId="0" applyNumberFormat="1" applyFont="1" applyFill="1" applyBorder="1" applyAlignment="1">
      <alignment horizontal="left" vertical="center" shrinkToFit="1"/>
    </xf>
    <xf numFmtId="180" fontId="1" fillId="0" borderId="5" xfId="0" applyNumberFormat="1" applyFont="1" applyFill="1" applyBorder="1" applyAlignment="1">
      <alignment shrinkToFit="1"/>
    </xf>
    <xf numFmtId="43" fontId="1" fillId="0" borderId="5" xfId="9" applyFont="1" applyFill="1" applyBorder="1" applyAlignment="1">
      <alignment horizontal="center" shrinkToFit="1"/>
    </xf>
    <xf numFmtId="178" fontId="1" fillId="0" borderId="5" xfId="12" applyNumberFormat="1" applyFont="1" applyFill="1" applyBorder="1" applyAlignment="1">
      <alignment shrinkToFit="1"/>
    </xf>
    <xf numFmtId="180" fontId="1" fillId="0" borderId="5" xfId="0" applyNumberFormat="1" applyFont="1" applyFill="1" applyBorder="1" applyAlignment="1"/>
    <xf numFmtId="0" fontId="1" fillId="0" borderId="6" xfId="0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 shrinkToFit="1"/>
    </xf>
    <xf numFmtId="0" fontId="5" fillId="0" borderId="7" xfId="0" applyNumberFormat="1" applyFont="1" applyFill="1" applyBorder="1" applyAlignment="1">
      <alignment horizontal="left" vertical="center" shrinkToFit="1"/>
    </xf>
    <xf numFmtId="183" fontId="4" fillId="0" borderId="8" xfId="51" applyNumberFormat="1" applyFont="1" applyFill="1" applyBorder="1" applyAlignment="1" applyProtection="1">
      <alignment horizontal="center" vertical="center" wrapText="1"/>
    </xf>
    <xf numFmtId="183" fontId="6" fillId="0" borderId="3" xfId="51" applyNumberFormat="1" applyFont="1" applyFill="1" applyBorder="1" applyAlignment="1" applyProtection="1">
      <alignment horizontal="center" vertical="center" wrapText="1"/>
    </xf>
    <xf numFmtId="178" fontId="4" fillId="0" borderId="3" xfId="51" applyNumberFormat="1" applyFont="1" applyFill="1" applyBorder="1" applyAlignment="1" applyProtection="1">
      <alignment horizontal="center" vertical="center" wrapText="1"/>
    </xf>
    <xf numFmtId="183" fontId="3" fillId="0" borderId="3" xfId="51" applyNumberFormat="1" applyFont="1" applyFill="1" applyBorder="1" applyAlignment="1" applyProtection="1">
      <alignment horizontal="center" vertical="center" wrapText="1"/>
    </xf>
    <xf numFmtId="179" fontId="1" fillId="0" borderId="5" xfId="12" applyNumberFormat="1" applyFont="1" applyFill="1" applyBorder="1" applyAlignment="1">
      <alignment shrinkToFit="1"/>
    </xf>
    <xf numFmtId="43" fontId="1" fillId="0" borderId="5" xfId="0" applyNumberFormat="1" applyFont="1" applyFill="1" applyBorder="1" applyAlignment="1">
      <alignment vertical="center"/>
    </xf>
    <xf numFmtId="178" fontId="1" fillId="0" borderId="5" xfId="0" applyNumberFormat="1" applyFont="1" applyFill="1" applyBorder="1" applyAlignment="1">
      <alignment shrinkToFit="1"/>
    </xf>
    <xf numFmtId="178" fontId="1" fillId="0" borderId="5" xfId="0" applyNumberFormat="1" applyFont="1" applyFill="1" applyBorder="1" applyAlignment="1">
      <alignment horizontal="right" shrinkToFit="1"/>
    </xf>
    <xf numFmtId="4" fontId="1" fillId="0" borderId="5" xfId="0" applyNumberFormat="1" applyFont="1" applyFill="1" applyBorder="1" applyAlignment="1">
      <alignment shrinkToFit="1"/>
    </xf>
    <xf numFmtId="178" fontId="1" fillId="0" borderId="5" xfId="0" applyNumberFormat="1" applyFont="1" applyFill="1" applyBorder="1" applyAlignment="1"/>
    <xf numFmtId="178" fontId="1" fillId="0" borderId="5" xfId="0" applyNumberFormat="1" applyFont="1" applyFill="1" applyBorder="1" applyAlignment="1">
      <alignment horizontal="right"/>
    </xf>
    <xf numFmtId="4" fontId="1" fillId="0" borderId="5" xfId="0" applyNumberFormat="1" applyFont="1" applyFill="1" applyBorder="1" applyAlignment="1"/>
    <xf numFmtId="178" fontId="1" fillId="0" borderId="5" xfId="12" applyNumberFormat="1" applyFont="1" applyFill="1" applyBorder="1" applyAlignment="1"/>
    <xf numFmtId="0" fontId="1" fillId="0" borderId="5" xfId="0" applyFont="1" applyFill="1" applyBorder="1" applyAlignment="1"/>
    <xf numFmtId="4" fontId="1" fillId="0" borderId="0" xfId="0" applyNumberFormat="1" applyFont="1" applyFill="1" applyAlignment="1"/>
    <xf numFmtId="178" fontId="3" fillId="0" borderId="3" xfId="51" applyNumberFormat="1" applyFont="1" applyFill="1" applyBorder="1" applyAlignment="1" applyProtection="1">
      <alignment horizontal="center" vertical="center" wrapText="1"/>
    </xf>
    <xf numFmtId="178" fontId="7" fillId="0" borderId="2" xfId="51" applyNumberFormat="1" applyFont="1" applyFill="1" applyBorder="1" applyAlignment="1" applyProtection="1">
      <alignment horizontal="center" vertical="center" wrapText="1"/>
    </xf>
    <xf numFmtId="178" fontId="6" fillId="0" borderId="2" xfId="51" applyNumberFormat="1" applyFont="1" applyFill="1" applyBorder="1" applyAlignment="1" applyProtection="1">
      <alignment horizontal="center" vertical="center" wrapText="1"/>
    </xf>
    <xf numFmtId="0" fontId="5" fillId="0" borderId="5" xfId="0" applyNumberFormat="1" applyFont="1" applyFill="1" applyBorder="1" applyAlignment="1">
      <alignment horizontal="left" vertical="center" shrinkToFit="1"/>
    </xf>
    <xf numFmtId="180" fontId="1" fillId="0" borderId="5" xfId="12" applyNumberFormat="1" applyFont="1" applyFill="1" applyBorder="1" applyAlignment="1"/>
    <xf numFmtId="43" fontId="1" fillId="0" borderId="5" xfId="9" applyFont="1" applyFill="1" applyBorder="1" applyAlignment="1"/>
    <xf numFmtId="10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80" fontId="0" fillId="0" borderId="0" xfId="0" applyNumberFormat="1" applyFill="1" applyAlignment="1"/>
    <xf numFmtId="10" fontId="0" fillId="0" borderId="0" xfId="12" applyNumberFormat="1" applyFont="1">
      <alignment vertical="center"/>
    </xf>
    <xf numFmtId="0" fontId="0" fillId="0" borderId="5" xfId="0" applyBorder="1">
      <alignment vertical="center"/>
    </xf>
    <xf numFmtId="0" fontId="0" fillId="0" borderId="2" xfId="0" applyFill="1" applyBorder="1">
      <alignment vertical="center"/>
    </xf>
    <xf numFmtId="10" fontId="1" fillId="0" borderId="5" xfId="0" applyNumberFormat="1" applyFont="1" applyFill="1" applyBorder="1" applyAlignment="1">
      <alignment shrinkToFit="1"/>
    </xf>
    <xf numFmtId="178" fontId="1" fillId="0" borderId="5" xfId="0" applyNumberFormat="1" applyFont="1" applyBorder="1">
      <alignment vertical="center"/>
    </xf>
    <xf numFmtId="178" fontId="0" fillId="0" borderId="0" xfId="0" applyNumberFormat="1">
      <alignment vertical="center"/>
    </xf>
    <xf numFmtId="178" fontId="8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10" fontId="9" fillId="0" borderId="0" xfId="12" applyNumberFormat="1" applyFont="1">
      <alignment vertical="center"/>
    </xf>
    <xf numFmtId="10" fontId="9" fillId="0" borderId="5" xfId="12" applyNumberFormat="1" applyFont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0" fillId="0" borderId="0" xfId="31" applyFont="1" applyBorder="1" applyAlignment="1">
      <alignment horizontal="center" vertical="center" wrapText="1"/>
    </xf>
    <xf numFmtId="0" fontId="11" fillId="0" borderId="0" xfId="31" applyFont="1" applyBorder="1" applyAlignment="1">
      <alignment horizontal="center" vertical="center"/>
    </xf>
    <xf numFmtId="0" fontId="11" fillId="0" borderId="9" xfId="31" applyBorder="1" applyAlignment="1">
      <alignment horizontal="center" vertical="center" wrapText="1"/>
    </xf>
    <xf numFmtId="0" fontId="12" fillId="0" borderId="10" xfId="31" applyFont="1" applyBorder="1" applyAlignment="1">
      <alignment horizontal="center" wrapText="1"/>
    </xf>
    <xf numFmtId="0" fontId="11" fillId="0" borderId="11" xfId="31" applyFont="1" applyBorder="1" applyAlignment="1">
      <alignment horizontal="center" vertical="center"/>
    </xf>
    <xf numFmtId="0" fontId="11" fillId="0" borderId="12" xfId="31" applyFont="1" applyBorder="1" applyAlignment="1">
      <alignment horizontal="center" vertical="center"/>
    </xf>
    <xf numFmtId="0" fontId="12" fillId="2" borderId="13" xfId="31" applyFont="1" applyFill="1" applyBorder="1" applyAlignment="1">
      <alignment horizontal="center" wrapText="1"/>
    </xf>
    <xf numFmtId="0" fontId="12" fillId="2" borderId="14" xfId="31" applyFont="1" applyFill="1" applyBorder="1" applyAlignment="1">
      <alignment horizontal="center" wrapText="1"/>
    </xf>
    <xf numFmtId="0" fontId="12" fillId="0" borderId="14" xfId="31" applyFont="1" applyBorder="1" applyAlignment="1">
      <alignment horizontal="center" wrapText="1"/>
    </xf>
    <xf numFmtId="0" fontId="12" fillId="0" borderId="10" xfId="31" applyFont="1" applyBorder="1" applyAlignment="1">
      <alignment horizontal="left" vertical="top" wrapText="1"/>
    </xf>
    <xf numFmtId="185" fontId="12" fillId="2" borderId="15" xfId="31" applyNumberFormat="1" applyFont="1" applyFill="1" applyBorder="1" applyAlignment="1">
      <alignment horizontal="right" vertical="top"/>
    </xf>
    <xf numFmtId="185" fontId="12" fillId="2" borderId="16" xfId="31" applyNumberFormat="1" applyFont="1" applyFill="1" applyBorder="1" applyAlignment="1">
      <alignment horizontal="right" vertical="top"/>
    </xf>
    <xf numFmtId="185" fontId="12" fillId="0" borderId="16" xfId="31" applyNumberFormat="1" applyFont="1" applyBorder="1" applyAlignment="1">
      <alignment horizontal="right" vertical="top"/>
    </xf>
    <xf numFmtId="185" fontId="12" fillId="3" borderId="16" xfId="31" applyNumberFormat="1" applyFont="1" applyFill="1" applyBorder="1" applyAlignment="1">
      <alignment horizontal="right" vertical="top"/>
    </xf>
    <xf numFmtId="0" fontId="12" fillId="0" borderId="17" xfId="31" applyFont="1" applyBorder="1" applyAlignment="1">
      <alignment horizontal="left" vertical="top" wrapText="1"/>
    </xf>
    <xf numFmtId="185" fontId="12" fillId="2" borderId="18" xfId="31" applyNumberFormat="1" applyFont="1" applyFill="1" applyBorder="1" applyAlignment="1">
      <alignment horizontal="right" vertical="top"/>
    </xf>
    <xf numFmtId="185" fontId="12" fillId="2" borderId="19" xfId="31" applyNumberFormat="1" applyFont="1" applyFill="1" applyBorder="1" applyAlignment="1">
      <alignment horizontal="right" vertical="top"/>
    </xf>
    <xf numFmtId="185" fontId="12" fillId="0" borderId="19" xfId="31" applyNumberFormat="1" applyFont="1" applyBorder="1" applyAlignment="1">
      <alignment horizontal="right" vertical="top"/>
    </xf>
    <xf numFmtId="185" fontId="12" fillId="3" borderId="19" xfId="31" applyNumberFormat="1" applyFont="1" applyFill="1" applyBorder="1" applyAlignment="1">
      <alignment horizontal="right" vertical="top"/>
    </xf>
    <xf numFmtId="185" fontId="12" fillId="3" borderId="18" xfId="31" applyNumberFormat="1" applyFont="1" applyFill="1" applyBorder="1" applyAlignment="1">
      <alignment horizontal="right" vertical="top"/>
    </xf>
    <xf numFmtId="0" fontId="12" fillId="0" borderId="12" xfId="31" applyFont="1" applyBorder="1" applyAlignment="1">
      <alignment horizontal="left" vertical="top" wrapText="1"/>
    </xf>
    <xf numFmtId="185" fontId="12" fillId="3" borderId="20" xfId="31" applyNumberFormat="1" applyFont="1" applyFill="1" applyBorder="1" applyAlignment="1">
      <alignment horizontal="right" vertical="top"/>
    </xf>
    <xf numFmtId="185" fontId="12" fillId="2" borderId="21" xfId="31" applyNumberFormat="1" applyFont="1" applyFill="1" applyBorder="1" applyAlignment="1">
      <alignment horizontal="right" vertical="top"/>
    </xf>
    <xf numFmtId="185" fontId="12" fillId="0" borderId="21" xfId="31" applyNumberFormat="1" applyFont="1" applyBorder="1" applyAlignment="1">
      <alignment horizontal="right" vertical="top"/>
    </xf>
    <xf numFmtId="0" fontId="11" fillId="0" borderId="0" xfId="31"/>
    <xf numFmtId="0" fontId="11" fillId="2" borderId="0" xfId="31" applyFill="1"/>
    <xf numFmtId="0" fontId="11" fillId="0" borderId="22" xfId="31" applyFont="1" applyBorder="1" applyAlignment="1">
      <alignment horizontal="center" vertical="center"/>
    </xf>
    <xf numFmtId="0" fontId="12" fillId="0" borderId="23" xfId="31" applyFont="1" applyBorder="1" applyAlignment="1">
      <alignment horizontal="center" wrapText="1"/>
    </xf>
    <xf numFmtId="0" fontId="12" fillId="0" borderId="13" xfId="31" applyFont="1" applyBorder="1" applyAlignment="1">
      <alignment horizontal="center" wrapText="1"/>
    </xf>
    <xf numFmtId="185" fontId="12" fillId="0" borderId="24" xfId="31" applyNumberFormat="1" applyFont="1" applyBorder="1" applyAlignment="1">
      <alignment horizontal="right" vertical="top"/>
    </xf>
    <xf numFmtId="185" fontId="12" fillId="0" borderId="15" xfId="31" applyNumberFormat="1" applyFont="1" applyBorder="1" applyAlignment="1">
      <alignment horizontal="right" vertical="top"/>
    </xf>
    <xf numFmtId="185" fontId="12" fillId="0" borderId="25" xfId="31" applyNumberFormat="1" applyFont="1" applyBorder="1" applyAlignment="1">
      <alignment horizontal="right" vertical="top"/>
    </xf>
    <xf numFmtId="185" fontId="12" fillId="0" borderId="18" xfId="31" applyNumberFormat="1" applyFont="1" applyBorder="1" applyAlignment="1">
      <alignment horizontal="right" vertical="top"/>
    </xf>
    <xf numFmtId="185" fontId="12" fillId="0" borderId="26" xfId="31" applyNumberFormat="1" applyFont="1" applyBorder="1" applyAlignment="1">
      <alignment horizontal="right" vertical="top"/>
    </xf>
    <xf numFmtId="185" fontId="12" fillId="0" borderId="20" xfId="31" applyNumberFormat="1" applyFont="1" applyBorder="1" applyAlignment="1">
      <alignment horizontal="right" vertical="top"/>
    </xf>
    <xf numFmtId="0" fontId="12" fillId="0" borderId="27" xfId="31" applyFont="1" applyBorder="1" applyAlignment="1">
      <alignment horizontal="center" wrapText="1"/>
    </xf>
    <xf numFmtId="0" fontId="12" fillId="0" borderId="0" xfId="31" applyFont="1" applyBorder="1" applyAlignment="1">
      <alignment horizontal="center" wrapText="1"/>
    </xf>
    <xf numFmtId="185" fontId="12" fillId="0" borderId="28" xfId="31" applyNumberFormat="1" applyFont="1" applyBorder="1" applyAlignment="1">
      <alignment horizontal="right" vertical="top"/>
    </xf>
    <xf numFmtId="43" fontId="1" fillId="0" borderId="0" xfId="9" applyFont="1" applyFill="1" applyBorder="1" applyAlignment="1">
      <alignment horizontal="center" shrinkToFit="1"/>
    </xf>
    <xf numFmtId="185" fontId="12" fillId="0" borderId="29" xfId="31" applyNumberFormat="1" applyFont="1" applyBorder="1" applyAlignment="1">
      <alignment horizontal="right" vertical="top"/>
    </xf>
    <xf numFmtId="43" fontId="1" fillId="0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shrinkToFit="1"/>
    </xf>
    <xf numFmtId="10" fontId="1" fillId="0" borderId="0" xfId="0" applyNumberFormat="1" applyFont="1" applyFill="1" applyBorder="1" applyAlignment="1">
      <alignment horizontal="right" shrinkToFit="1"/>
    </xf>
    <xf numFmtId="9" fontId="1" fillId="0" borderId="0" xfId="0" applyNumberFormat="1" applyFont="1" applyFill="1" applyBorder="1" applyAlignment="1">
      <alignment horizontal="right" shrinkToFit="1"/>
    </xf>
    <xf numFmtId="10" fontId="1" fillId="0" borderId="0" xfId="0" applyNumberFormat="1" applyFont="1" applyFill="1" applyBorder="1" applyAlignment="1">
      <alignment shrinkToFit="1"/>
    </xf>
    <xf numFmtId="10" fontId="1" fillId="0" borderId="0" xfId="12" applyNumberFormat="1" applyFont="1" applyFill="1" applyBorder="1" applyAlignment="1">
      <alignment shrinkToFit="1"/>
    </xf>
    <xf numFmtId="185" fontId="12" fillId="0" borderId="30" xfId="31" applyNumberFormat="1" applyFont="1" applyBorder="1" applyAlignment="1">
      <alignment horizontal="right" vertical="top"/>
    </xf>
    <xf numFmtId="0" fontId="13" fillId="0" borderId="0" xfId="57" applyFont="1" applyFill="1" applyBorder="1" applyAlignment="1">
      <alignment horizontal="center" wrapText="1"/>
    </xf>
    <xf numFmtId="0" fontId="14" fillId="0" borderId="0" xfId="0" applyFont="1">
      <alignment vertical="center"/>
    </xf>
    <xf numFmtId="0" fontId="10" fillId="0" borderId="0" xfId="52" applyFont="1" applyBorder="1" applyAlignment="1">
      <alignment horizontal="center" vertical="center" wrapText="1"/>
    </xf>
    <xf numFmtId="0" fontId="11" fillId="0" borderId="0" xfId="52" applyFont="1" applyBorder="1" applyAlignment="1">
      <alignment horizontal="center" vertical="center"/>
    </xf>
    <xf numFmtId="0" fontId="11" fillId="0" borderId="9" xfId="52" applyBorder="1" applyAlignment="1">
      <alignment horizontal="center" vertical="center" wrapText="1"/>
    </xf>
    <xf numFmtId="0" fontId="12" fillId="0" borderId="10" xfId="52" applyFont="1" applyBorder="1" applyAlignment="1">
      <alignment horizontal="center" wrapText="1"/>
    </xf>
    <xf numFmtId="0" fontId="11" fillId="0" borderId="11" xfId="52" applyFont="1" applyBorder="1" applyAlignment="1">
      <alignment horizontal="center" vertical="center"/>
    </xf>
    <xf numFmtId="0" fontId="11" fillId="0" borderId="12" xfId="52" applyFont="1" applyBorder="1" applyAlignment="1">
      <alignment horizontal="center" vertical="center"/>
    </xf>
    <xf numFmtId="0" fontId="12" fillId="0" borderId="13" xfId="52" applyFont="1" applyBorder="1" applyAlignment="1">
      <alignment horizontal="center" wrapText="1"/>
    </xf>
    <xf numFmtId="0" fontId="12" fillId="2" borderId="14" xfId="52" applyFont="1" applyFill="1" applyBorder="1" applyAlignment="1">
      <alignment horizontal="center" wrapText="1"/>
    </xf>
    <xf numFmtId="0" fontId="12" fillId="0" borderId="14" xfId="52" applyFont="1" applyBorder="1" applyAlignment="1">
      <alignment horizontal="center" wrapText="1"/>
    </xf>
    <xf numFmtId="0" fontId="12" fillId="0" borderId="10" xfId="52" applyFont="1" applyBorder="1" applyAlignment="1">
      <alignment horizontal="left" vertical="top" wrapText="1"/>
    </xf>
    <xf numFmtId="185" fontId="12" fillId="0" borderId="15" xfId="52" applyNumberFormat="1" applyFont="1" applyBorder="1" applyAlignment="1">
      <alignment horizontal="right" vertical="top"/>
    </xf>
    <xf numFmtId="185" fontId="12" fillId="2" borderId="16" xfId="52" applyNumberFormat="1" applyFont="1" applyFill="1" applyBorder="1" applyAlignment="1">
      <alignment horizontal="right" vertical="top"/>
    </xf>
    <xf numFmtId="185" fontId="12" fillId="0" borderId="16" xfId="52" applyNumberFormat="1" applyFont="1" applyBorder="1" applyAlignment="1">
      <alignment horizontal="right" vertical="top"/>
    </xf>
    <xf numFmtId="0" fontId="12" fillId="0" borderId="17" xfId="52" applyFont="1" applyBorder="1" applyAlignment="1">
      <alignment horizontal="left" vertical="top" wrapText="1"/>
    </xf>
    <xf numFmtId="185" fontId="12" fillId="0" borderId="18" xfId="52" applyNumberFormat="1" applyFont="1" applyBorder="1" applyAlignment="1">
      <alignment horizontal="right" vertical="top"/>
    </xf>
    <xf numFmtId="185" fontId="12" fillId="2" borderId="19" xfId="52" applyNumberFormat="1" applyFont="1" applyFill="1" applyBorder="1" applyAlignment="1">
      <alignment horizontal="right" vertical="top"/>
    </xf>
    <xf numFmtId="185" fontId="12" fillId="0" borderId="19" xfId="52" applyNumberFormat="1" applyFont="1" applyBorder="1" applyAlignment="1">
      <alignment horizontal="right" vertical="top"/>
    </xf>
    <xf numFmtId="185" fontId="12" fillId="3" borderId="19" xfId="52" applyNumberFormat="1" applyFont="1" applyFill="1" applyBorder="1" applyAlignment="1">
      <alignment horizontal="right" vertical="top"/>
    </xf>
    <xf numFmtId="0" fontId="12" fillId="0" borderId="12" xfId="52" applyFont="1" applyBorder="1" applyAlignment="1">
      <alignment horizontal="left" vertical="top" wrapText="1"/>
    </xf>
    <xf numFmtId="185" fontId="12" fillId="0" borderId="20" xfId="52" applyNumberFormat="1" applyFont="1" applyBorder="1" applyAlignment="1">
      <alignment horizontal="right" vertical="top"/>
    </xf>
    <xf numFmtId="185" fontId="12" fillId="3" borderId="21" xfId="52" applyNumberFormat="1" applyFont="1" applyFill="1" applyBorder="1" applyAlignment="1">
      <alignment horizontal="right" vertical="top"/>
    </xf>
    <xf numFmtId="185" fontId="12" fillId="2" borderId="21" xfId="52" applyNumberFormat="1" applyFont="1" applyFill="1" applyBorder="1" applyAlignment="1">
      <alignment horizontal="right" vertical="top"/>
    </xf>
    <xf numFmtId="185" fontId="12" fillId="0" borderId="21" xfId="52" applyNumberFormat="1" applyFont="1" applyBorder="1" applyAlignment="1">
      <alignment horizontal="right" vertical="top"/>
    </xf>
    <xf numFmtId="0" fontId="11" fillId="0" borderId="0" xfId="52"/>
    <xf numFmtId="0" fontId="11" fillId="2" borderId="0" xfId="52" applyFill="1"/>
    <xf numFmtId="0" fontId="11" fillId="0" borderId="22" xfId="52" applyFont="1" applyBorder="1" applyAlignment="1">
      <alignment horizontal="center" vertical="center"/>
    </xf>
    <xf numFmtId="0" fontId="12" fillId="0" borderId="23" xfId="52" applyFont="1" applyBorder="1" applyAlignment="1">
      <alignment horizontal="center" wrapText="1"/>
    </xf>
    <xf numFmtId="185" fontId="12" fillId="0" borderId="24" xfId="52" applyNumberFormat="1" applyFont="1" applyBorder="1" applyAlignment="1">
      <alignment horizontal="right" vertical="top"/>
    </xf>
    <xf numFmtId="185" fontId="12" fillId="0" borderId="25" xfId="52" applyNumberFormat="1" applyFont="1" applyBorder="1" applyAlignment="1">
      <alignment horizontal="right" vertical="top"/>
    </xf>
    <xf numFmtId="185" fontId="12" fillId="0" borderId="26" xfId="52" applyNumberFormat="1" applyFont="1" applyBorder="1" applyAlignment="1">
      <alignment horizontal="right" vertical="top"/>
    </xf>
    <xf numFmtId="0" fontId="0" fillId="0" borderId="0" xfId="0" applyFill="1">
      <alignment vertical="center"/>
    </xf>
    <xf numFmtId="0" fontId="10" fillId="0" borderId="0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/>
    <xf numFmtId="0" fontId="12" fillId="0" borderId="9" xfId="1" applyFont="1" applyBorder="1" applyAlignment="1">
      <alignment horizontal="left" wrapText="1"/>
    </xf>
    <xf numFmtId="0" fontId="12" fillId="0" borderId="31" xfId="1" applyFont="1" applyBorder="1" applyAlignment="1">
      <alignment horizontal="center" wrapText="1"/>
    </xf>
    <xf numFmtId="0" fontId="12" fillId="0" borderId="32" xfId="1" applyFont="1" applyBorder="1" applyAlignment="1">
      <alignment horizontal="center" wrapText="1"/>
    </xf>
    <xf numFmtId="0" fontId="12" fillId="0" borderId="33" xfId="1" applyFont="1" applyBorder="1" applyAlignment="1">
      <alignment horizontal="center" wrapText="1"/>
    </xf>
    <xf numFmtId="0" fontId="12" fillId="0" borderId="9" xfId="1" applyFont="1" applyBorder="1" applyAlignment="1">
      <alignment horizontal="left" vertical="top" wrapText="1"/>
    </xf>
    <xf numFmtId="185" fontId="12" fillId="0" borderId="31" xfId="1" applyNumberFormat="1" applyFont="1" applyBorder="1" applyAlignment="1">
      <alignment horizontal="right" vertical="top"/>
    </xf>
    <xf numFmtId="185" fontId="12" fillId="0" borderId="32" xfId="1" applyNumberFormat="1" applyFont="1" applyBorder="1" applyAlignment="1">
      <alignment horizontal="right" vertical="top"/>
    </xf>
    <xf numFmtId="188" fontId="12" fillId="0" borderId="32" xfId="1" applyNumberFormat="1" applyFont="1" applyBorder="1" applyAlignment="1">
      <alignment horizontal="right" vertical="top"/>
    </xf>
    <xf numFmtId="185" fontId="12" fillId="0" borderId="33" xfId="1" applyNumberFormat="1" applyFont="1" applyBorder="1" applyAlignment="1">
      <alignment horizontal="right" vertical="top"/>
    </xf>
    <xf numFmtId="0" fontId="10" fillId="0" borderId="0" xfId="58" applyFont="1" applyBorder="1" applyAlignment="1">
      <alignment horizontal="center" vertical="center" wrapText="1"/>
    </xf>
    <xf numFmtId="0" fontId="11" fillId="0" borderId="0" xfId="58" applyFont="1" applyBorder="1" applyAlignment="1">
      <alignment horizontal="center" vertical="center"/>
    </xf>
    <xf numFmtId="0" fontId="12" fillId="0" borderId="9" xfId="58" applyFont="1" applyBorder="1" applyAlignment="1">
      <alignment horizontal="left" wrapText="1"/>
    </xf>
    <xf numFmtId="0" fontId="11" fillId="0" borderId="34" xfId="58" applyFont="1" applyBorder="1" applyAlignment="1">
      <alignment horizontal="center" vertical="center"/>
    </xf>
    <xf numFmtId="0" fontId="12" fillId="0" borderId="31" xfId="58" applyFont="1" applyBorder="1" applyAlignment="1">
      <alignment horizontal="center" wrapText="1"/>
    </xf>
    <xf numFmtId="0" fontId="12" fillId="0" borderId="32" xfId="58" applyFont="1" applyBorder="1" applyAlignment="1">
      <alignment horizontal="center" wrapText="1"/>
    </xf>
    <xf numFmtId="0" fontId="12" fillId="0" borderId="33" xfId="58" applyFont="1" applyBorder="1" applyAlignment="1">
      <alignment horizontal="center" wrapText="1"/>
    </xf>
    <xf numFmtId="0" fontId="12" fillId="0" borderId="35" xfId="58" applyFont="1" applyBorder="1" applyAlignment="1">
      <alignment horizontal="left" vertical="top" wrapText="1"/>
    </xf>
    <xf numFmtId="0" fontId="12" fillId="0" borderId="22" xfId="58" applyFont="1" applyBorder="1" applyAlignment="1">
      <alignment horizontal="left" vertical="top" wrapText="1"/>
    </xf>
    <xf numFmtId="185" fontId="12" fillId="0" borderId="15" xfId="58" applyNumberFormat="1" applyFont="1" applyBorder="1" applyAlignment="1">
      <alignment horizontal="right" vertical="top"/>
    </xf>
    <xf numFmtId="192" fontId="12" fillId="0" borderId="16" xfId="58" applyNumberFormat="1" applyFont="1" applyBorder="1" applyAlignment="1">
      <alignment horizontal="right" vertical="top"/>
    </xf>
    <xf numFmtId="185" fontId="12" fillId="0" borderId="16" xfId="58" applyNumberFormat="1" applyFont="1" applyBorder="1" applyAlignment="1">
      <alignment horizontal="right" vertical="top"/>
    </xf>
    <xf numFmtId="185" fontId="12" fillId="0" borderId="24" xfId="58" applyNumberFormat="1" applyFont="1" applyBorder="1" applyAlignment="1">
      <alignment horizontal="right" vertical="top"/>
    </xf>
    <xf numFmtId="0" fontId="11" fillId="0" borderId="36" xfId="58" applyFont="1" applyBorder="1" applyAlignment="1">
      <alignment horizontal="center" vertical="center"/>
    </xf>
    <xf numFmtId="0" fontId="12" fillId="0" borderId="37" xfId="58" applyFont="1" applyBorder="1" applyAlignment="1">
      <alignment horizontal="left" vertical="top" wrapText="1"/>
    </xf>
    <xf numFmtId="185" fontId="12" fillId="0" borderId="18" xfId="58" applyNumberFormat="1" applyFont="1" applyBorder="1" applyAlignment="1">
      <alignment horizontal="right" vertical="top"/>
    </xf>
    <xf numFmtId="192" fontId="12" fillId="0" borderId="19" xfId="58" applyNumberFormat="1" applyFont="1" applyBorder="1" applyAlignment="1">
      <alignment horizontal="right" vertical="top"/>
    </xf>
    <xf numFmtId="185" fontId="12" fillId="0" borderId="19" xfId="58" applyNumberFormat="1" applyFont="1" applyBorder="1" applyAlignment="1">
      <alignment horizontal="right" vertical="top"/>
    </xf>
    <xf numFmtId="0" fontId="11" fillId="0" borderId="19" xfId="58" applyBorder="1" applyAlignment="1">
      <alignment horizontal="center" vertical="center"/>
    </xf>
    <xf numFmtId="0" fontId="11" fillId="0" borderId="25" xfId="58" applyBorder="1" applyAlignment="1">
      <alignment horizontal="center" vertical="center"/>
    </xf>
    <xf numFmtId="0" fontId="11" fillId="0" borderId="38" xfId="58" applyFont="1" applyBorder="1" applyAlignment="1">
      <alignment horizontal="center" vertical="center"/>
    </xf>
    <xf numFmtId="0" fontId="12" fillId="0" borderId="39" xfId="58" applyFont="1" applyBorder="1" applyAlignment="1">
      <alignment horizontal="left" vertical="top" wrapText="1"/>
    </xf>
    <xf numFmtId="185" fontId="12" fillId="0" borderId="20" xfId="58" applyNumberFormat="1" applyFont="1" applyBorder="1" applyAlignment="1">
      <alignment horizontal="right" vertical="top"/>
    </xf>
    <xf numFmtId="192" fontId="12" fillId="0" borderId="21" xfId="58" applyNumberFormat="1" applyFont="1" applyBorder="1" applyAlignment="1">
      <alignment horizontal="right" vertical="top"/>
    </xf>
    <xf numFmtId="0" fontId="11" fillId="0" borderId="21" xfId="58" applyBorder="1" applyAlignment="1">
      <alignment horizontal="center" vertical="center"/>
    </xf>
    <xf numFmtId="0" fontId="11" fillId="0" borderId="26" xfId="58" applyBorder="1" applyAlignment="1">
      <alignment horizontal="center" vertical="center"/>
    </xf>
    <xf numFmtId="0" fontId="11" fillId="0" borderId="0" xfId="58"/>
    <xf numFmtId="0" fontId="11" fillId="0" borderId="22" xfId="58" applyFont="1" applyBorder="1" applyAlignment="1">
      <alignment horizontal="center" vertical="center"/>
    </xf>
    <xf numFmtId="0" fontId="12" fillId="0" borderId="40" xfId="58" applyFont="1" applyBorder="1" applyAlignment="1">
      <alignment horizontal="center" wrapText="1"/>
    </xf>
    <xf numFmtId="0" fontId="11" fillId="0" borderId="41" xfId="58" applyFont="1" applyBorder="1" applyAlignment="1">
      <alignment horizontal="center" vertical="center"/>
    </xf>
    <xf numFmtId="0" fontId="12" fillId="0" borderId="42" xfId="58" applyFont="1" applyBorder="1" applyAlignment="1">
      <alignment horizontal="center" wrapText="1"/>
    </xf>
    <xf numFmtId="0" fontId="11" fillId="0" borderId="39" xfId="58" applyFont="1" applyBorder="1" applyAlignment="1">
      <alignment horizontal="center" vertical="center"/>
    </xf>
    <xf numFmtId="0" fontId="12" fillId="0" borderId="13" xfId="58" applyFont="1" applyBorder="1" applyAlignment="1">
      <alignment horizontal="center" wrapText="1"/>
    </xf>
    <xf numFmtId="0" fontId="12" fillId="0" borderId="14" xfId="58" applyFont="1" applyBorder="1" applyAlignment="1">
      <alignment horizontal="center" wrapText="1"/>
    </xf>
    <xf numFmtId="0" fontId="11" fillId="0" borderId="21" xfId="58" applyFont="1" applyBorder="1" applyAlignment="1">
      <alignment horizontal="center" vertical="center"/>
    </xf>
    <xf numFmtId="0" fontId="11" fillId="0" borderId="26" xfId="58" applyFont="1" applyBorder="1" applyAlignment="1">
      <alignment horizontal="center" vertical="center"/>
    </xf>
    <xf numFmtId="0" fontId="11" fillId="0" borderId="16" xfId="58" applyBorder="1" applyAlignment="1">
      <alignment horizontal="center" vertical="center"/>
    </xf>
    <xf numFmtId="0" fontId="12" fillId="2" borderId="37" xfId="58" applyFont="1" applyFill="1" applyBorder="1" applyAlignment="1">
      <alignment horizontal="left" vertical="top" wrapText="1"/>
    </xf>
    <xf numFmtId="185" fontId="12" fillId="2" borderId="18" xfId="58" applyNumberFormat="1" applyFont="1" applyFill="1" applyBorder="1" applyAlignment="1">
      <alignment horizontal="right" vertical="top"/>
    </xf>
    <xf numFmtId="185" fontId="12" fillId="2" borderId="19" xfId="58" applyNumberFormat="1" applyFont="1" applyFill="1" applyBorder="1" applyAlignment="1">
      <alignment horizontal="right" vertical="top"/>
    </xf>
    <xf numFmtId="185" fontId="12" fillId="2" borderId="25" xfId="58" applyNumberFormat="1" applyFont="1" applyFill="1" applyBorder="1" applyAlignment="1">
      <alignment horizontal="right" vertical="top"/>
    </xf>
    <xf numFmtId="185" fontId="12" fillId="0" borderId="25" xfId="58" applyNumberFormat="1" applyFont="1" applyBorder="1" applyAlignment="1">
      <alignment horizontal="right" vertical="top"/>
    </xf>
    <xf numFmtId="0" fontId="12" fillId="0" borderId="37" xfId="58" applyFont="1" applyFill="1" applyBorder="1" applyAlignment="1">
      <alignment horizontal="left" vertical="top" wrapText="1"/>
    </xf>
    <xf numFmtId="185" fontId="12" fillId="0" borderId="18" xfId="58" applyNumberFormat="1" applyFont="1" applyFill="1" applyBorder="1" applyAlignment="1">
      <alignment horizontal="right" vertical="top"/>
    </xf>
    <xf numFmtId="185" fontId="12" fillId="0" borderId="19" xfId="58" applyNumberFormat="1" applyFont="1" applyFill="1" applyBorder="1" applyAlignment="1">
      <alignment horizontal="right" vertical="top"/>
    </xf>
    <xf numFmtId="185" fontId="12" fillId="0" borderId="25" xfId="58" applyNumberFormat="1" applyFont="1" applyFill="1" applyBorder="1" applyAlignment="1">
      <alignment horizontal="right" vertical="top"/>
    </xf>
    <xf numFmtId="185" fontId="12" fillId="0" borderId="21" xfId="58" applyNumberFormat="1" applyFont="1" applyBorder="1" applyAlignment="1">
      <alignment horizontal="right" vertical="top"/>
    </xf>
    <xf numFmtId="185" fontId="12" fillId="0" borderId="26" xfId="58" applyNumberFormat="1" applyFont="1" applyBorder="1" applyAlignment="1">
      <alignment horizontal="right" vertical="top"/>
    </xf>
    <xf numFmtId="185" fontId="15" fillId="2" borderId="19" xfId="58" applyNumberFormat="1" applyFont="1" applyFill="1" applyBorder="1" applyAlignment="1">
      <alignment horizontal="right" vertical="top"/>
    </xf>
    <xf numFmtId="182" fontId="9" fillId="0" borderId="0" xfId="0" applyNumberFormat="1" applyFont="1">
      <alignment vertical="center"/>
    </xf>
    <xf numFmtId="0" fontId="16" fillId="0" borderId="0" xfId="0" applyFont="1">
      <alignment vertical="center"/>
    </xf>
    <xf numFmtId="0" fontId="9" fillId="0" borderId="5" xfId="0" applyNumberFormat="1" applyFont="1" applyBorder="1">
      <alignment vertical="center"/>
    </xf>
    <xf numFmtId="10" fontId="9" fillId="0" borderId="5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57" applyFont="1" applyBorder="1" applyAlignment="1">
      <alignment horizontal="center" vertical="center" wrapText="1"/>
    </xf>
    <xf numFmtId="0" fontId="11" fillId="0" borderId="0" xfId="57" applyFont="1" applyBorder="1" applyAlignment="1">
      <alignment horizontal="center" vertical="center"/>
    </xf>
    <xf numFmtId="0" fontId="11" fillId="0" borderId="9" xfId="57" applyBorder="1" applyAlignment="1">
      <alignment horizontal="center" vertical="center" wrapText="1"/>
    </xf>
    <xf numFmtId="0" fontId="12" fillId="0" borderId="10" xfId="57" applyFont="1" applyBorder="1" applyAlignment="1">
      <alignment horizontal="center" wrapText="1"/>
    </xf>
    <xf numFmtId="0" fontId="11" fillId="0" borderId="11" xfId="57" applyFont="1" applyBorder="1" applyAlignment="1">
      <alignment horizontal="center" vertical="center"/>
    </xf>
    <xf numFmtId="0" fontId="11" fillId="0" borderId="12" xfId="57" applyFont="1" applyBorder="1" applyAlignment="1">
      <alignment horizontal="center" vertical="center"/>
    </xf>
    <xf numFmtId="0" fontId="12" fillId="0" borderId="13" xfId="57" applyFont="1" applyBorder="1" applyAlignment="1">
      <alignment horizontal="center" wrapText="1"/>
    </xf>
    <xf numFmtId="0" fontId="12" fillId="0" borderId="14" xfId="57" applyFont="1" applyBorder="1" applyAlignment="1">
      <alignment horizontal="center" wrapText="1"/>
    </xf>
    <xf numFmtId="0" fontId="12" fillId="0" borderId="10" xfId="57" applyFont="1" applyBorder="1" applyAlignment="1">
      <alignment horizontal="left" vertical="top" wrapText="1"/>
    </xf>
    <xf numFmtId="185" fontId="12" fillId="0" borderId="15" xfId="57" applyNumberFormat="1" applyFont="1" applyBorder="1" applyAlignment="1">
      <alignment horizontal="right" vertical="top"/>
    </xf>
    <xf numFmtId="185" fontId="12" fillId="0" borderId="16" xfId="57" applyNumberFormat="1" applyFont="1" applyBorder="1" applyAlignment="1">
      <alignment horizontal="right" vertical="top"/>
    </xf>
    <xf numFmtId="0" fontId="12" fillId="0" borderId="17" xfId="57" applyFont="1" applyBorder="1" applyAlignment="1">
      <alignment horizontal="left" vertical="top" wrapText="1"/>
    </xf>
    <xf numFmtId="185" fontId="12" fillId="0" borderId="18" xfId="57" applyNumberFormat="1" applyFont="1" applyBorder="1" applyAlignment="1">
      <alignment horizontal="right" vertical="top"/>
    </xf>
    <xf numFmtId="185" fontId="12" fillId="0" borderId="19" xfId="57" applyNumberFormat="1" applyFont="1" applyBorder="1" applyAlignment="1">
      <alignment horizontal="right" vertical="top"/>
    </xf>
    <xf numFmtId="0" fontId="12" fillId="0" borderId="12" xfId="57" applyFont="1" applyBorder="1" applyAlignment="1">
      <alignment horizontal="left" vertical="top" wrapText="1"/>
    </xf>
    <xf numFmtId="185" fontId="12" fillId="0" borderId="20" xfId="57" applyNumberFormat="1" applyFont="1" applyBorder="1" applyAlignment="1">
      <alignment horizontal="right" vertical="top"/>
    </xf>
    <xf numFmtId="185" fontId="12" fillId="0" borderId="21" xfId="57" applyNumberFormat="1" applyFont="1" applyBorder="1" applyAlignment="1">
      <alignment horizontal="right" vertical="top"/>
    </xf>
    <xf numFmtId="0" fontId="11" fillId="0" borderId="0" xfId="57"/>
    <xf numFmtId="0" fontId="11" fillId="0" borderId="22" xfId="57" applyFont="1" applyBorder="1" applyAlignment="1">
      <alignment horizontal="center" vertical="center"/>
    </xf>
    <xf numFmtId="0" fontId="12" fillId="0" borderId="23" xfId="57" applyFont="1" applyBorder="1" applyAlignment="1">
      <alignment horizontal="center" wrapText="1"/>
    </xf>
    <xf numFmtId="185" fontId="12" fillId="0" borderId="24" xfId="57" applyNumberFormat="1" applyFont="1" applyBorder="1" applyAlignment="1">
      <alignment horizontal="right" vertical="top"/>
    </xf>
    <xf numFmtId="183" fontId="17" fillId="0" borderId="0" xfId="51" applyNumberFormat="1" applyFont="1" applyFill="1" applyBorder="1" applyAlignment="1" applyProtection="1">
      <alignment horizontal="center" vertical="center" wrapText="1"/>
    </xf>
    <xf numFmtId="185" fontId="12" fillId="0" borderId="25" xfId="57" applyNumberFormat="1" applyFont="1" applyBorder="1" applyAlignment="1">
      <alignment horizontal="right" vertical="top"/>
    </xf>
    <xf numFmtId="183" fontId="5" fillId="0" borderId="0" xfId="51" applyNumberFormat="1" applyFont="1" applyFill="1" applyBorder="1" applyAlignment="1" applyProtection="1">
      <alignment horizontal="center" vertical="center" wrapText="1"/>
    </xf>
    <xf numFmtId="183" fontId="18" fillId="0" borderId="0" xfId="51" applyNumberFormat="1" applyFont="1" applyFill="1" applyBorder="1" applyAlignment="1" applyProtection="1">
      <alignment horizontal="center" vertical="center" wrapText="1"/>
    </xf>
    <xf numFmtId="183" fontId="1" fillId="0" borderId="0" xfId="51" applyNumberFormat="1" applyFont="1" applyFill="1" applyBorder="1" applyAlignment="1" applyProtection="1">
      <alignment horizontal="center" vertical="center" wrapText="1"/>
    </xf>
    <xf numFmtId="185" fontId="12" fillId="0" borderId="26" xfId="57" applyNumberFormat="1" applyFont="1" applyBorder="1" applyAlignment="1">
      <alignment horizontal="right" vertical="top"/>
    </xf>
    <xf numFmtId="0" fontId="19" fillId="0" borderId="0" xfId="0" applyFont="1">
      <alignment vertical="center"/>
    </xf>
    <xf numFmtId="0" fontId="10" fillId="0" borderId="0" xfId="56" applyFont="1" applyBorder="1" applyAlignment="1">
      <alignment horizontal="center" vertical="center" wrapText="1"/>
    </xf>
    <xf numFmtId="0" fontId="11" fillId="0" borderId="0" xfId="56" applyFont="1" applyBorder="1" applyAlignment="1">
      <alignment horizontal="center" vertical="center"/>
    </xf>
    <xf numFmtId="0" fontId="11" fillId="0" borderId="9" xfId="56" applyBorder="1" applyAlignment="1">
      <alignment horizontal="center" vertical="center" wrapText="1"/>
    </xf>
    <xf numFmtId="0" fontId="12" fillId="0" borderId="10" xfId="56" applyFont="1" applyBorder="1" applyAlignment="1">
      <alignment horizontal="center" wrapText="1"/>
    </xf>
    <xf numFmtId="0" fontId="11" fillId="0" borderId="11" xfId="56" applyFont="1" applyBorder="1" applyAlignment="1">
      <alignment horizontal="center" vertical="center"/>
    </xf>
    <xf numFmtId="0" fontId="11" fillId="0" borderId="12" xfId="56" applyFont="1" applyBorder="1" applyAlignment="1">
      <alignment horizontal="center" vertical="center"/>
    </xf>
    <xf numFmtId="0" fontId="12" fillId="0" borderId="13" xfId="56" applyFont="1" applyBorder="1" applyAlignment="1">
      <alignment horizontal="center" wrapText="1"/>
    </xf>
    <xf numFmtId="0" fontId="12" fillId="0" borderId="14" xfId="56" applyFont="1" applyBorder="1" applyAlignment="1">
      <alignment horizontal="center" wrapText="1"/>
    </xf>
    <xf numFmtId="0" fontId="12" fillId="0" borderId="10" xfId="56" applyFont="1" applyBorder="1" applyAlignment="1">
      <alignment horizontal="left" vertical="top" wrapText="1"/>
    </xf>
    <xf numFmtId="185" fontId="12" fillId="0" borderId="15" xfId="56" applyNumberFormat="1" applyFont="1" applyBorder="1" applyAlignment="1">
      <alignment horizontal="right" vertical="top"/>
    </xf>
    <xf numFmtId="185" fontId="12" fillId="0" borderId="16" xfId="56" applyNumberFormat="1" applyFont="1" applyBorder="1" applyAlignment="1">
      <alignment horizontal="right" vertical="top"/>
    </xf>
    <xf numFmtId="0" fontId="12" fillId="0" borderId="17" xfId="56" applyFont="1" applyBorder="1" applyAlignment="1">
      <alignment horizontal="left" vertical="top" wrapText="1"/>
    </xf>
    <xf numFmtId="185" fontId="12" fillId="0" borderId="18" xfId="56" applyNumberFormat="1" applyFont="1" applyBorder="1" applyAlignment="1">
      <alignment horizontal="right" vertical="top"/>
    </xf>
    <xf numFmtId="185" fontId="12" fillId="0" borderId="19" xfId="56" applyNumberFormat="1" applyFont="1" applyBorder="1" applyAlignment="1">
      <alignment horizontal="right" vertical="top"/>
    </xf>
    <xf numFmtId="0" fontId="12" fillId="0" borderId="12" xfId="56" applyFont="1" applyBorder="1" applyAlignment="1">
      <alignment horizontal="left" vertical="top" wrapText="1"/>
    </xf>
    <xf numFmtId="185" fontId="12" fillId="0" borderId="20" xfId="56" applyNumberFormat="1" applyFont="1" applyBorder="1" applyAlignment="1">
      <alignment horizontal="right" vertical="top"/>
    </xf>
    <xf numFmtId="185" fontId="12" fillId="0" borderId="21" xfId="56" applyNumberFormat="1" applyFont="1" applyBorder="1" applyAlignment="1">
      <alignment horizontal="right" vertical="top"/>
    </xf>
    <xf numFmtId="0" fontId="11" fillId="0" borderId="0" xfId="56"/>
    <xf numFmtId="0" fontId="11" fillId="0" borderId="22" xfId="56" applyFont="1" applyBorder="1" applyAlignment="1">
      <alignment horizontal="center" vertical="center"/>
    </xf>
    <xf numFmtId="0" fontId="12" fillId="0" borderId="23" xfId="56" applyFont="1" applyBorder="1" applyAlignment="1">
      <alignment horizontal="center" wrapText="1"/>
    </xf>
    <xf numFmtId="185" fontId="12" fillId="0" borderId="24" xfId="56" applyNumberFormat="1" applyFont="1" applyBorder="1" applyAlignment="1">
      <alignment horizontal="right" vertical="top"/>
    </xf>
    <xf numFmtId="185" fontId="12" fillId="0" borderId="25" xfId="56" applyNumberFormat="1" applyFont="1" applyBorder="1" applyAlignment="1">
      <alignment horizontal="right" vertical="top"/>
    </xf>
    <xf numFmtId="185" fontId="12" fillId="0" borderId="26" xfId="56" applyNumberFormat="1" applyFont="1" applyBorder="1" applyAlignment="1">
      <alignment horizontal="right" vertical="top"/>
    </xf>
    <xf numFmtId="0" fontId="10" fillId="0" borderId="0" xfId="55" applyFont="1" applyBorder="1" applyAlignment="1">
      <alignment horizontal="center" vertical="center" wrapText="1"/>
    </xf>
    <xf numFmtId="0" fontId="11" fillId="0" borderId="0" xfId="55" applyFont="1" applyBorder="1" applyAlignment="1">
      <alignment horizontal="center" vertical="center"/>
    </xf>
    <xf numFmtId="0" fontId="11" fillId="0" borderId="9" xfId="55" applyBorder="1" applyAlignment="1">
      <alignment horizontal="center" vertical="center" wrapText="1"/>
    </xf>
    <xf numFmtId="0" fontId="12" fillId="0" borderId="10" xfId="55" applyFont="1" applyBorder="1" applyAlignment="1">
      <alignment horizontal="center" wrapText="1"/>
    </xf>
    <xf numFmtId="0" fontId="11" fillId="0" borderId="11" xfId="55" applyFont="1" applyBorder="1" applyAlignment="1">
      <alignment horizontal="center" vertical="center"/>
    </xf>
    <xf numFmtId="0" fontId="11" fillId="0" borderId="12" xfId="55" applyFont="1" applyBorder="1" applyAlignment="1">
      <alignment horizontal="center" vertical="center"/>
    </xf>
    <xf numFmtId="0" fontId="12" fillId="0" borderId="13" xfId="55" applyFont="1" applyBorder="1" applyAlignment="1">
      <alignment horizontal="center" wrapText="1"/>
    </xf>
    <xf numFmtId="0" fontId="12" fillId="0" borderId="14" xfId="55" applyFont="1" applyBorder="1" applyAlignment="1">
      <alignment horizontal="center" wrapText="1"/>
    </xf>
    <xf numFmtId="0" fontId="12" fillId="0" borderId="10" xfId="55" applyFont="1" applyBorder="1" applyAlignment="1">
      <alignment horizontal="left" vertical="top" wrapText="1"/>
    </xf>
    <xf numFmtId="185" fontId="12" fillId="0" borderId="15" xfId="55" applyNumberFormat="1" applyFont="1" applyBorder="1" applyAlignment="1">
      <alignment horizontal="right" vertical="top"/>
    </xf>
    <xf numFmtId="185" fontId="12" fillId="0" borderId="16" xfId="55" applyNumberFormat="1" applyFont="1" applyBorder="1" applyAlignment="1">
      <alignment horizontal="right" vertical="top"/>
    </xf>
    <xf numFmtId="0" fontId="12" fillId="0" borderId="17" xfId="55" applyFont="1" applyBorder="1" applyAlignment="1">
      <alignment horizontal="left" vertical="top" wrapText="1"/>
    </xf>
    <xf numFmtId="185" fontId="12" fillId="0" borderId="18" xfId="55" applyNumberFormat="1" applyFont="1" applyBorder="1" applyAlignment="1">
      <alignment horizontal="right" vertical="top"/>
    </xf>
    <xf numFmtId="185" fontId="12" fillId="0" borderId="19" xfId="55" applyNumberFormat="1" applyFont="1" applyBorder="1" applyAlignment="1">
      <alignment horizontal="right" vertical="top"/>
    </xf>
    <xf numFmtId="0" fontId="12" fillId="0" borderId="12" xfId="55" applyFont="1" applyBorder="1" applyAlignment="1">
      <alignment horizontal="left" vertical="top" wrapText="1"/>
    </xf>
    <xf numFmtId="185" fontId="12" fillId="0" borderId="20" xfId="55" applyNumberFormat="1" applyFont="1" applyBorder="1" applyAlignment="1">
      <alignment horizontal="right" vertical="top"/>
    </xf>
    <xf numFmtId="185" fontId="12" fillId="0" borderId="21" xfId="55" applyNumberFormat="1" applyFont="1" applyBorder="1" applyAlignment="1">
      <alignment horizontal="right" vertical="top"/>
    </xf>
    <xf numFmtId="0" fontId="11" fillId="0" borderId="0" xfId="55"/>
    <xf numFmtId="0" fontId="11" fillId="0" borderId="22" xfId="55" applyFont="1" applyBorder="1" applyAlignment="1">
      <alignment horizontal="center" vertical="center"/>
    </xf>
    <xf numFmtId="0" fontId="12" fillId="0" borderId="23" xfId="55" applyFont="1" applyBorder="1" applyAlignment="1">
      <alignment horizontal="center" wrapText="1"/>
    </xf>
    <xf numFmtId="185" fontId="12" fillId="0" borderId="24" xfId="55" applyNumberFormat="1" applyFont="1" applyBorder="1" applyAlignment="1">
      <alignment horizontal="right" vertical="top"/>
    </xf>
    <xf numFmtId="185" fontId="12" fillId="0" borderId="25" xfId="55" applyNumberFormat="1" applyFont="1" applyBorder="1" applyAlignment="1">
      <alignment horizontal="right" vertical="top"/>
    </xf>
    <xf numFmtId="185" fontId="12" fillId="0" borderId="26" xfId="55" applyNumberFormat="1" applyFont="1" applyBorder="1" applyAlignment="1">
      <alignment horizontal="right" vertical="top"/>
    </xf>
    <xf numFmtId="0" fontId="10" fillId="0" borderId="0" xfId="54" applyFont="1" applyBorder="1" applyAlignment="1">
      <alignment horizontal="center" vertical="center" wrapText="1"/>
    </xf>
    <xf numFmtId="0" fontId="11" fillId="0" borderId="0" xfId="54" applyFont="1" applyBorder="1" applyAlignment="1">
      <alignment horizontal="center" vertical="center"/>
    </xf>
    <xf numFmtId="0" fontId="12" fillId="0" borderId="9" xfId="54" applyFont="1" applyBorder="1" applyAlignment="1">
      <alignment horizontal="left" wrapText="1"/>
    </xf>
    <xf numFmtId="0" fontId="12" fillId="0" borderId="40" xfId="54" applyFont="1" applyBorder="1" applyAlignment="1">
      <alignment horizontal="center" wrapText="1"/>
    </xf>
    <xf numFmtId="0" fontId="11" fillId="0" borderId="43" xfId="54" applyFont="1" applyBorder="1" applyAlignment="1">
      <alignment horizontal="center" vertical="center"/>
    </xf>
    <xf numFmtId="0" fontId="11" fillId="0" borderId="41" xfId="54" applyFont="1" applyBorder="1" applyAlignment="1">
      <alignment horizontal="center" vertical="center"/>
    </xf>
    <xf numFmtId="0" fontId="12" fillId="0" borderId="42" xfId="54" applyFont="1" applyBorder="1" applyAlignment="1">
      <alignment horizontal="center" wrapText="1"/>
    </xf>
    <xf numFmtId="0" fontId="12" fillId="0" borderId="44" xfId="54" applyFont="1" applyBorder="1" applyAlignment="1">
      <alignment horizontal="center" wrapText="1"/>
    </xf>
    <xf numFmtId="0" fontId="11" fillId="0" borderId="12" xfId="54" applyFont="1" applyBorder="1" applyAlignment="1">
      <alignment horizontal="center" vertical="center"/>
    </xf>
    <xf numFmtId="0" fontId="12" fillId="0" borderId="13" xfId="54" applyFont="1" applyBorder="1" applyAlignment="1">
      <alignment horizontal="center" wrapText="1"/>
    </xf>
    <xf numFmtId="0" fontId="12" fillId="0" borderId="14" xfId="54" applyFont="1" applyBorder="1" applyAlignment="1">
      <alignment horizontal="center" wrapText="1"/>
    </xf>
    <xf numFmtId="0" fontId="12" fillId="0" borderId="10" xfId="54" applyFont="1" applyBorder="1" applyAlignment="1">
      <alignment horizontal="left" vertical="top" wrapText="1"/>
    </xf>
    <xf numFmtId="185" fontId="12" fillId="0" borderId="15" xfId="54" applyNumberFormat="1" applyFont="1" applyBorder="1" applyAlignment="1">
      <alignment horizontal="right" vertical="top"/>
    </xf>
    <xf numFmtId="185" fontId="12" fillId="0" borderId="16" xfId="54" applyNumberFormat="1" applyFont="1" applyBorder="1" applyAlignment="1">
      <alignment horizontal="right" vertical="top"/>
    </xf>
    <xf numFmtId="0" fontId="12" fillId="0" borderId="17" xfId="54" applyFont="1" applyBorder="1" applyAlignment="1">
      <alignment horizontal="left" vertical="top" wrapText="1"/>
    </xf>
    <xf numFmtId="185" fontId="12" fillId="0" borderId="18" xfId="54" applyNumberFormat="1" applyFont="1" applyBorder="1" applyAlignment="1">
      <alignment horizontal="right" vertical="top"/>
    </xf>
    <xf numFmtId="185" fontId="12" fillId="0" borderId="19" xfId="54" applyNumberFormat="1" applyFont="1" applyBorder="1" applyAlignment="1">
      <alignment horizontal="right" vertical="top"/>
    </xf>
    <xf numFmtId="0" fontId="11" fillId="0" borderId="19" xfId="54" applyBorder="1" applyAlignment="1">
      <alignment horizontal="center" vertical="center"/>
    </xf>
    <xf numFmtId="0" fontId="12" fillId="0" borderId="12" xfId="54" applyFont="1" applyBorder="1" applyAlignment="1">
      <alignment horizontal="left" vertical="top" wrapText="1"/>
    </xf>
    <xf numFmtId="185" fontId="12" fillId="0" borderId="20" xfId="54" applyNumberFormat="1" applyFont="1" applyBorder="1" applyAlignment="1">
      <alignment horizontal="right" vertical="top"/>
    </xf>
    <xf numFmtId="185" fontId="12" fillId="0" borderId="21" xfId="54" applyNumberFormat="1" applyFont="1" applyBorder="1" applyAlignment="1">
      <alignment horizontal="right" vertical="top"/>
    </xf>
    <xf numFmtId="0" fontId="11" fillId="0" borderId="21" xfId="54" applyBorder="1" applyAlignment="1">
      <alignment horizontal="center" vertical="center"/>
    </xf>
    <xf numFmtId="0" fontId="11" fillId="0" borderId="0" xfId="54"/>
    <xf numFmtId="0" fontId="11" fillId="0" borderId="45" xfId="54" applyFont="1" applyBorder="1" applyAlignment="1">
      <alignment horizontal="center" vertical="center"/>
    </xf>
    <xf numFmtId="0" fontId="12" fillId="0" borderId="23" xfId="54" applyFont="1" applyBorder="1" applyAlignment="1">
      <alignment horizontal="center" wrapText="1"/>
    </xf>
    <xf numFmtId="185" fontId="12" fillId="0" borderId="24" xfId="54" applyNumberFormat="1" applyFont="1" applyBorder="1" applyAlignment="1">
      <alignment horizontal="right" vertical="top"/>
    </xf>
    <xf numFmtId="185" fontId="12" fillId="0" borderId="25" xfId="54" applyNumberFormat="1" applyFont="1" applyBorder="1" applyAlignment="1">
      <alignment horizontal="right" vertical="top"/>
    </xf>
    <xf numFmtId="0" fontId="11" fillId="0" borderId="25" xfId="54" applyBorder="1" applyAlignment="1">
      <alignment horizontal="center" vertical="center"/>
    </xf>
    <xf numFmtId="0" fontId="11" fillId="0" borderId="26" xfId="54" applyBorder="1" applyAlignment="1">
      <alignment horizontal="center" vertical="center"/>
    </xf>
    <xf numFmtId="0" fontId="10" fillId="0" borderId="46" xfId="53" applyFont="1" applyBorder="1" applyAlignment="1">
      <alignment horizontal="center" vertical="center" wrapText="1"/>
    </xf>
    <xf numFmtId="0" fontId="11" fillId="0" borderId="46" xfId="53" applyFont="1" applyBorder="1" applyAlignment="1">
      <alignment horizontal="center" vertical="center"/>
    </xf>
    <xf numFmtId="0" fontId="12" fillId="0" borderId="10" xfId="53" applyFont="1" applyBorder="1" applyAlignment="1">
      <alignment horizontal="left" vertical="top" wrapText="1"/>
    </xf>
    <xf numFmtId="0" fontId="11" fillId="0" borderId="22" xfId="53" applyFont="1" applyBorder="1" applyAlignment="1">
      <alignment horizontal="center" vertical="center"/>
    </xf>
    <xf numFmtId="185" fontId="12" fillId="0" borderId="10" xfId="53" applyNumberFormat="1" applyFont="1" applyBorder="1" applyAlignment="1">
      <alignment horizontal="right" vertical="top"/>
    </xf>
    <xf numFmtId="0" fontId="12" fillId="0" borderId="38" xfId="53" applyFont="1" applyBorder="1" applyAlignment="1">
      <alignment horizontal="left" vertical="top" wrapText="1"/>
    </xf>
    <xf numFmtId="0" fontId="12" fillId="0" borderId="37" xfId="53" applyFont="1" applyBorder="1" applyAlignment="1">
      <alignment horizontal="left" vertical="top" wrapText="1"/>
    </xf>
    <xf numFmtId="185" fontId="12" fillId="0" borderId="17" xfId="53" applyNumberFormat="1" applyFont="1" applyBorder="1" applyAlignment="1">
      <alignment horizontal="right" vertical="top"/>
    </xf>
    <xf numFmtId="0" fontId="11" fillId="0" borderId="36" xfId="53" applyFont="1" applyBorder="1" applyAlignment="1">
      <alignment horizontal="center" vertical="center"/>
    </xf>
    <xf numFmtId="192" fontId="12" fillId="0" borderId="17" xfId="53" applyNumberFormat="1" applyFont="1" applyBorder="1" applyAlignment="1">
      <alignment horizontal="right" vertical="top"/>
    </xf>
    <xf numFmtId="0" fontId="11" fillId="0" borderId="38" xfId="53" applyFont="1" applyBorder="1" applyAlignment="1">
      <alignment horizontal="center" vertical="center"/>
    </xf>
    <xf numFmtId="0" fontId="12" fillId="0" borderId="39" xfId="53" applyFont="1" applyBorder="1" applyAlignment="1">
      <alignment horizontal="left" vertical="top" wrapText="1"/>
    </xf>
    <xf numFmtId="185" fontId="12" fillId="0" borderId="12" xfId="53" applyNumberFormat="1" applyFont="1" applyBorder="1" applyAlignment="1">
      <alignment horizontal="right" vertical="top"/>
    </xf>
    <xf numFmtId="0" fontId="10" fillId="0" borderId="0" xfId="59" applyFont="1" applyBorder="1" applyAlignment="1">
      <alignment horizontal="center" vertical="center" wrapText="1"/>
    </xf>
    <xf numFmtId="0" fontId="11" fillId="0" borderId="0" xfId="59" applyFont="1" applyBorder="1" applyAlignment="1">
      <alignment horizontal="center" vertical="center"/>
    </xf>
    <xf numFmtId="0" fontId="11" fillId="0" borderId="9" xfId="59" applyBorder="1" applyAlignment="1">
      <alignment horizontal="center" vertical="center" wrapText="1"/>
    </xf>
    <xf numFmtId="0" fontId="12" fillId="0" borderId="31" xfId="59" applyFont="1" applyBorder="1" applyAlignment="1">
      <alignment horizontal="center" wrapText="1"/>
    </xf>
    <xf numFmtId="0" fontId="12" fillId="0" borderId="33" xfId="59" applyFont="1" applyBorder="1" applyAlignment="1">
      <alignment horizontal="center" wrapText="1"/>
    </xf>
    <xf numFmtId="0" fontId="12" fillId="0" borderId="10" xfId="59" applyFont="1" applyBorder="1" applyAlignment="1">
      <alignment horizontal="left" vertical="top" wrapText="1"/>
    </xf>
    <xf numFmtId="185" fontId="12" fillId="0" borderId="15" xfId="59" applyNumberFormat="1" applyFont="1" applyBorder="1" applyAlignment="1">
      <alignment horizontal="right" vertical="top"/>
    </xf>
    <xf numFmtId="185" fontId="12" fillId="0" borderId="24" xfId="59" applyNumberFormat="1" applyFont="1" applyBorder="1" applyAlignment="1">
      <alignment horizontal="right" vertical="top"/>
    </xf>
    <xf numFmtId="0" fontId="12" fillId="0" borderId="17" xfId="59" applyFont="1" applyBorder="1" applyAlignment="1">
      <alignment horizontal="left" vertical="top" wrapText="1"/>
    </xf>
    <xf numFmtId="185" fontId="12" fillId="0" borderId="18" xfId="59" applyNumberFormat="1" applyFont="1" applyBorder="1" applyAlignment="1">
      <alignment horizontal="right" vertical="top"/>
    </xf>
    <xf numFmtId="185" fontId="12" fillId="0" borderId="25" xfId="59" applyNumberFormat="1" applyFont="1" applyBorder="1" applyAlignment="1">
      <alignment horizontal="right" vertical="top"/>
    </xf>
    <xf numFmtId="0" fontId="12" fillId="0" borderId="12" xfId="59" applyFont="1" applyBorder="1" applyAlignment="1">
      <alignment horizontal="left" vertical="top" wrapText="1"/>
    </xf>
    <xf numFmtId="185" fontId="12" fillId="0" borderId="20" xfId="59" applyNumberFormat="1" applyFont="1" applyBorder="1" applyAlignment="1">
      <alignment horizontal="right" vertical="top"/>
    </xf>
    <xf numFmtId="185" fontId="12" fillId="0" borderId="26" xfId="59" applyNumberFormat="1" applyFont="1" applyBorder="1" applyAlignment="1">
      <alignment horizontal="right" vertical="top"/>
    </xf>
    <xf numFmtId="0" fontId="11" fillId="0" borderId="0" xfId="59"/>
    <xf numFmtId="183" fontId="3" fillId="0" borderId="0" xfId="51" applyNumberFormat="1" applyFont="1" applyFill="1" applyBorder="1" applyAlignment="1" applyProtection="1">
      <alignment horizontal="center" vertical="center" wrapText="1"/>
    </xf>
    <xf numFmtId="183" fontId="4" fillId="0" borderId="0" xfId="51" applyNumberFormat="1" applyFont="1" applyFill="1" applyBorder="1" applyAlignment="1" applyProtection="1">
      <alignment horizontal="center" vertical="center" wrapText="1"/>
    </xf>
    <xf numFmtId="183" fontId="6" fillId="0" borderId="0" xfId="5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183" fontId="7" fillId="0" borderId="0" xfId="51" applyNumberFormat="1" applyFont="1" applyFill="1" applyBorder="1" applyAlignment="1" applyProtection="1">
      <alignment horizontal="center" vertical="center" wrapText="1"/>
    </xf>
    <xf numFmtId="183" fontId="4" fillId="2" borderId="0" xfId="51" applyNumberFormat="1" applyFont="1" applyFill="1" applyBorder="1" applyAlignment="1" applyProtection="1">
      <alignment horizontal="center" vertical="center" wrapText="1"/>
    </xf>
    <xf numFmtId="0" fontId="12" fillId="0" borderId="31" xfId="52" applyFont="1" applyBorder="1" applyAlignment="1">
      <alignment horizontal="center" wrapText="1"/>
    </xf>
    <xf numFmtId="0" fontId="12" fillId="0" borderId="32" xfId="52" applyFont="1" applyBorder="1" applyAlignment="1">
      <alignment horizontal="center" wrapText="1"/>
    </xf>
    <xf numFmtId="0" fontId="12" fillId="0" borderId="33" xfId="52" applyFont="1" applyBorder="1" applyAlignment="1">
      <alignment horizontal="center" wrapText="1"/>
    </xf>
    <xf numFmtId="192" fontId="12" fillId="0" borderId="15" xfId="52" applyNumberFormat="1" applyFont="1" applyBorder="1" applyAlignment="1">
      <alignment horizontal="right" vertical="top"/>
    </xf>
    <xf numFmtId="195" fontId="12" fillId="0" borderId="16" xfId="52" applyNumberFormat="1" applyFont="1" applyBorder="1" applyAlignment="1">
      <alignment horizontal="right" vertical="top"/>
    </xf>
    <xf numFmtId="191" fontId="12" fillId="0" borderId="16" xfId="52" applyNumberFormat="1" applyFont="1" applyBorder="1" applyAlignment="1">
      <alignment horizontal="right" vertical="top"/>
    </xf>
    <xf numFmtId="194" fontId="12" fillId="0" borderId="24" xfId="52" applyNumberFormat="1" applyFont="1" applyBorder="1" applyAlignment="1">
      <alignment horizontal="right" vertical="top"/>
    </xf>
    <xf numFmtId="192" fontId="12" fillId="0" borderId="18" xfId="52" applyNumberFormat="1" applyFont="1" applyBorder="1" applyAlignment="1">
      <alignment horizontal="right" vertical="top"/>
    </xf>
    <xf numFmtId="195" fontId="12" fillId="0" borderId="19" xfId="52" applyNumberFormat="1" applyFont="1" applyBorder="1" applyAlignment="1">
      <alignment horizontal="right" vertical="top"/>
    </xf>
    <xf numFmtId="191" fontId="12" fillId="0" borderId="19" xfId="52" applyNumberFormat="1" applyFont="1" applyBorder="1" applyAlignment="1">
      <alignment horizontal="right" vertical="top"/>
    </xf>
    <xf numFmtId="194" fontId="12" fillId="0" borderId="25" xfId="52" applyNumberFormat="1" applyFont="1" applyBorder="1" applyAlignment="1">
      <alignment horizontal="right" vertical="top"/>
    </xf>
    <xf numFmtId="177" fontId="12" fillId="0" borderId="19" xfId="52" applyNumberFormat="1" applyFont="1" applyBorder="1" applyAlignment="1">
      <alignment horizontal="right" vertical="top"/>
    </xf>
    <xf numFmtId="187" fontId="12" fillId="0" borderId="19" xfId="52" applyNumberFormat="1" applyFont="1" applyBorder="1" applyAlignment="1">
      <alignment horizontal="right" vertical="top"/>
    </xf>
    <xf numFmtId="190" fontId="12" fillId="0" borderId="25" xfId="52" applyNumberFormat="1" applyFont="1" applyBorder="1" applyAlignment="1">
      <alignment horizontal="right" vertical="top"/>
    </xf>
    <xf numFmtId="184" fontId="12" fillId="0" borderId="19" xfId="52" applyNumberFormat="1" applyFont="1" applyBorder="1" applyAlignment="1">
      <alignment horizontal="right" vertical="top"/>
    </xf>
    <xf numFmtId="177" fontId="12" fillId="0" borderId="25" xfId="52" applyNumberFormat="1" applyFont="1" applyBorder="1" applyAlignment="1">
      <alignment horizontal="right" vertical="top"/>
    </xf>
    <xf numFmtId="192" fontId="12" fillId="0" borderId="20" xfId="52" applyNumberFormat="1" applyFont="1" applyBorder="1" applyAlignment="1">
      <alignment horizontal="right" vertical="top"/>
    </xf>
    <xf numFmtId="0" fontId="11" fillId="0" borderId="21" xfId="52" applyBorder="1" applyAlignment="1">
      <alignment horizontal="center" vertical="center"/>
    </xf>
    <xf numFmtId="0" fontId="11" fillId="0" borderId="26" xfId="52" applyBorder="1" applyAlignment="1">
      <alignment horizontal="center" vertical="center"/>
    </xf>
    <xf numFmtId="10" fontId="1" fillId="0" borderId="5" xfId="12" applyNumberFormat="1" applyFont="1" applyFill="1" applyBorder="1" applyAlignment="1">
      <alignment shrinkToFit="1"/>
    </xf>
    <xf numFmtId="10" fontId="1" fillId="0" borderId="5" xfId="0" applyNumberFormat="1" applyFont="1" applyFill="1" applyBorder="1" applyAlignment="1"/>
    <xf numFmtId="10" fontId="1" fillId="0" borderId="0" xfId="0" applyNumberFormat="1" applyFont="1" applyFill="1" applyAlignment="1"/>
    <xf numFmtId="183" fontId="4" fillId="0" borderId="3" xfId="51" applyNumberFormat="1" applyFont="1" applyFill="1" applyBorder="1" applyAlignment="1" applyProtection="1">
      <alignment horizontal="center" vertical="center" wrapText="1"/>
    </xf>
    <xf numFmtId="183" fontId="7" fillId="0" borderId="2" xfId="51" applyNumberFormat="1" applyFont="1" applyFill="1" applyBorder="1" applyAlignment="1" applyProtection="1">
      <alignment horizontal="center" vertical="center" wrapText="1"/>
    </xf>
    <xf numFmtId="10" fontId="1" fillId="0" borderId="5" xfId="0" applyNumberFormat="1" applyFont="1" applyFill="1" applyBorder="1" applyAlignment="1">
      <alignment horizontal="right" shrinkToFit="1"/>
    </xf>
    <xf numFmtId="9" fontId="1" fillId="0" borderId="5" xfId="0" applyNumberFormat="1" applyFont="1" applyFill="1" applyBorder="1" applyAlignment="1">
      <alignment horizontal="right" shrinkToFit="1"/>
    </xf>
    <xf numFmtId="193" fontId="1" fillId="0" borderId="5" xfId="0" applyNumberFormat="1" applyFont="1" applyFill="1" applyBorder="1" applyAlignment="1"/>
    <xf numFmtId="10" fontId="1" fillId="0" borderId="5" xfId="0" applyNumberFormat="1" applyFont="1" applyFill="1" applyBorder="1" applyAlignment="1">
      <alignment horizontal="right"/>
    </xf>
    <xf numFmtId="10" fontId="1" fillId="0" borderId="5" xfId="12" applyNumberFormat="1" applyFont="1" applyFill="1" applyBorder="1" applyAlignment="1"/>
    <xf numFmtId="9" fontId="1" fillId="0" borderId="5" xfId="0" applyNumberFormat="1" applyFont="1" applyFill="1" applyBorder="1" applyAlignment="1"/>
    <xf numFmtId="186" fontId="1" fillId="0" borderId="5" xfId="0" applyNumberFormat="1" applyFont="1" applyFill="1" applyBorder="1" applyAlignment="1"/>
    <xf numFmtId="183" fontId="6" fillId="0" borderId="2" xfId="51" applyNumberFormat="1" applyFont="1" applyFill="1" applyBorder="1" applyAlignment="1" applyProtection="1">
      <alignment horizontal="center" vertical="center" wrapText="1"/>
    </xf>
    <xf numFmtId="0" fontId="0" fillId="2" borderId="0" xfId="0" applyFill="1" applyAlignment="1"/>
    <xf numFmtId="189" fontId="1" fillId="0" borderId="0" xfId="0" applyNumberFormat="1" applyFont="1" applyFill="1" applyAlignment="1"/>
    <xf numFmtId="0" fontId="1" fillId="2" borderId="4" xfId="0" applyFont="1" applyFill="1" applyBorder="1" applyAlignment="1"/>
    <xf numFmtId="0" fontId="1" fillId="2" borderId="5" xfId="0" applyNumberFormat="1" applyFont="1" applyFill="1" applyBorder="1" applyAlignment="1">
      <alignment horizontal="left" vertical="center" shrinkToFit="1"/>
    </xf>
    <xf numFmtId="10" fontId="1" fillId="2" borderId="5" xfId="0" applyNumberFormat="1" applyFont="1" applyFill="1" applyBorder="1" applyAlignment="1"/>
    <xf numFmtId="43" fontId="1" fillId="2" borderId="5" xfId="9" applyFont="1" applyFill="1" applyBorder="1" applyAlignment="1">
      <alignment horizontal="center" shrinkToFit="1"/>
    </xf>
    <xf numFmtId="10" fontId="1" fillId="2" borderId="5" xfId="12" applyNumberFormat="1" applyFont="1" applyFill="1" applyBorder="1" applyAlignment="1">
      <alignment shrinkToFit="1"/>
    </xf>
    <xf numFmtId="179" fontId="1" fillId="2" borderId="5" xfId="12" applyNumberFormat="1" applyFont="1" applyFill="1" applyBorder="1" applyAlignment="1">
      <alignment shrinkToFit="1"/>
    </xf>
    <xf numFmtId="43" fontId="1" fillId="2" borderId="5" xfId="0" applyNumberFormat="1" applyFont="1" applyFill="1" applyBorder="1" applyAlignment="1">
      <alignment vertical="center"/>
    </xf>
    <xf numFmtId="178" fontId="1" fillId="2" borderId="5" xfId="0" applyNumberFormat="1" applyFont="1" applyFill="1" applyBorder="1" applyAlignment="1">
      <alignment shrinkToFit="1"/>
    </xf>
    <xf numFmtId="0" fontId="1" fillId="2" borderId="5" xfId="0" applyFont="1" applyFill="1" applyBorder="1" applyAlignment="1"/>
    <xf numFmtId="4" fontId="1" fillId="2" borderId="5" xfId="0" applyNumberFormat="1" applyFont="1" applyFill="1" applyBorder="1" applyAlignment="1"/>
    <xf numFmtId="10" fontId="1" fillId="2" borderId="5" xfId="0" applyNumberFormat="1" applyFont="1" applyFill="1" applyBorder="1" applyAlignment="1">
      <alignment shrinkToFit="1"/>
    </xf>
    <xf numFmtId="9" fontId="1" fillId="2" borderId="5" xfId="0" applyNumberFormat="1" applyFont="1" applyFill="1" applyBorder="1" applyAlignment="1"/>
    <xf numFmtId="189" fontId="4" fillId="0" borderId="2" xfId="51" applyNumberFormat="1" applyFont="1" applyFill="1" applyBorder="1" applyAlignment="1" applyProtection="1">
      <alignment horizontal="center" vertical="center" wrapText="1"/>
    </xf>
    <xf numFmtId="189" fontId="1" fillId="0" borderId="5" xfId="12" applyNumberFormat="1" applyFont="1" applyFill="1" applyBorder="1" applyAlignment="1">
      <alignment shrinkToFit="1"/>
    </xf>
    <xf numFmtId="189" fontId="1" fillId="0" borderId="5" xfId="12" applyNumberFormat="1" applyFont="1" applyFill="1" applyBorder="1" applyAlignment="1"/>
    <xf numFmtId="10" fontId="1" fillId="2" borderId="5" xfId="12" applyNumberFormat="1" applyFont="1" applyFill="1" applyBorder="1" applyAlignment="1"/>
    <xf numFmtId="189" fontId="1" fillId="2" borderId="5" xfId="12" applyNumberFormat="1" applyFont="1" applyFill="1" applyBorder="1" applyAlignment="1"/>
    <xf numFmtId="189" fontId="0" fillId="0" borderId="0" xfId="0" applyNumberFormat="1" applyFill="1" applyAlignment="1"/>
    <xf numFmtId="0" fontId="1" fillId="4" borderId="0" xfId="0" applyFont="1" applyFill="1" applyAlignment="1"/>
    <xf numFmtId="183" fontId="3" fillId="4" borderId="3" xfId="51" applyNumberFormat="1" applyFont="1" applyFill="1" applyBorder="1" applyAlignment="1" applyProtection="1">
      <alignment horizontal="center" vertical="center" wrapText="1"/>
    </xf>
    <xf numFmtId="10" fontId="1" fillId="4" borderId="5" xfId="0" applyNumberFormat="1" applyFont="1" applyFill="1" applyBorder="1" applyAlignment="1">
      <alignment shrinkToFit="1"/>
    </xf>
    <xf numFmtId="10" fontId="1" fillId="4" borderId="5" xfId="0" applyNumberFormat="1" applyFont="1" applyFill="1" applyBorder="1" applyAlignment="1"/>
    <xf numFmtId="10" fontId="1" fillId="4" borderId="0" xfId="0" applyNumberFormat="1" applyFont="1" applyFill="1" applyAlignment="1"/>
    <xf numFmtId="183" fontId="4" fillId="4" borderId="2" xfId="51" applyNumberFormat="1" applyFont="1" applyFill="1" applyBorder="1" applyAlignment="1" applyProtection="1">
      <alignment horizontal="center" vertical="center" wrapText="1"/>
    </xf>
    <xf numFmtId="10" fontId="1" fillId="4" borderId="5" xfId="12" applyNumberFormat="1" applyFont="1" applyFill="1" applyBorder="1" applyAlignment="1"/>
    <xf numFmtId="0" fontId="0" fillId="4" borderId="0" xfId="0" applyFill="1" applyAlignment="1"/>
    <xf numFmtId="192" fontId="12" fillId="0" borderId="19" xfId="52" applyNumberFormat="1" applyFont="1" applyBorder="1" applyAlignment="1">
      <alignment horizontal="right" vertical="top"/>
    </xf>
    <xf numFmtId="196" fontId="12" fillId="0" borderId="19" xfId="52" applyNumberFormat="1" applyFont="1" applyBorder="1" applyAlignment="1">
      <alignment horizontal="right" vertical="top"/>
    </xf>
    <xf numFmtId="191" fontId="12" fillId="0" borderId="25" xfId="52" applyNumberFormat="1" applyFont="1" applyBorder="1" applyAlignment="1">
      <alignment horizontal="right" vertical="top"/>
    </xf>
    <xf numFmtId="0" fontId="12" fillId="0" borderId="9" xfId="31" applyFont="1" applyBorder="1" applyAlignment="1">
      <alignment horizontal="left" wrapText="1"/>
    </xf>
    <xf numFmtId="0" fontId="12" fillId="0" borderId="40" xfId="31" applyFont="1" applyBorder="1" applyAlignment="1">
      <alignment horizontal="center" wrapText="1"/>
    </xf>
    <xf numFmtId="0" fontId="11" fillId="0" borderId="41" xfId="31" applyFont="1" applyBorder="1" applyAlignment="1">
      <alignment horizontal="center" vertical="center"/>
    </xf>
    <xf numFmtId="0" fontId="12" fillId="0" borderId="42" xfId="31" applyFont="1" applyBorder="1" applyAlignment="1">
      <alignment horizontal="center" wrapText="1"/>
    </xf>
    <xf numFmtId="0" fontId="12" fillId="0" borderId="32" xfId="31" applyFont="1" applyBorder="1" applyAlignment="1">
      <alignment horizontal="center" wrapText="1"/>
    </xf>
    <xf numFmtId="0" fontId="12" fillId="0" borderId="44" xfId="31" applyFont="1" applyBorder="1" applyAlignment="1">
      <alignment horizontal="center" wrapText="1"/>
    </xf>
    <xf numFmtId="0" fontId="11" fillId="0" borderId="38" xfId="31" applyFont="1" applyBorder="1" applyAlignment="1">
      <alignment horizontal="center" vertical="center"/>
    </xf>
    <xf numFmtId="0" fontId="11" fillId="0" borderId="39" xfId="31" applyFont="1" applyBorder="1" applyAlignment="1">
      <alignment horizontal="center" vertical="center"/>
    </xf>
    <xf numFmtId="0" fontId="11" fillId="0" borderId="21" xfId="31" applyFont="1" applyBorder="1" applyAlignment="1">
      <alignment horizontal="center" vertical="center"/>
    </xf>
    <xf numFmtId="0" fontId="12" fillId="0" borderId="35" xfId="31" applyFont="1" applyBorder="1" applyAlignment="1">
      <alignment horizontal="left" vertical="top" wrapText="1"/>
    </xf>
    <xf numFmtId="0" fontId="12" fillId="0" borderId="22" xfId="31" applyFont="1" applyBorder="1" applyAlignment="1">
      <alignment horizontal="left" vertical="top" wrapText="1"/>
    </xf>
    <xf numFmtId="0" fontId="11" fillId="0" borderId="16" xfId="31" applyBorder="1" applyAlignment="1">
      <alignment horizontal="center" vertical="center"/>
    </xf>
    <xf numFmtId="0" fontId="11" fillId="0" borderId="36" xfId="31" applyFont="1" applyBorder="1" applyAlignment="1">
      <alignment horizontal="center" vertical="center"/>
    </xf>
    <xf numFmtId="0" fontId="12" fillId="0" borderId="37" xfId="31" applyFont="1" applyBorder="1" applyAlignment="1">
      <alignment horizontal="left" vertical="top" wrapText="1"/>
    </xf>
    <xf numFmtId="0" fontId="12" fillId="2" borderId="37" xfId="31" applyFont="1" applyFill="1" applyBorder="1" applyAlignment="1">
      <alignment horizontal="left" vertical="top" wrapText="1"/>
    </xf>
    <xf numFmtId="0" fontId="12" fillId="0" borderId="39" xfId="31" applyFont="1" applyBorder="1" applyAlignment="1">
      <alignment horizontal="left" vertical="top" wrapText="1"/>
    </xf>
    <xf numFmtId="0" fontId="11" fillId="0" borderId="45" xfId="31" applyFont="1" applyBorder="1" applyAlignment="1">
      <alignment horizontal="center" vertical="center"/>
    </xf>
    <xf numFmtId="0" fontId="11" fillId="0" borderId="24" xfId="31" applyBorder="1" applyAlignment="1">
      <alignment horizontal="center" vertical="center"/>
    </xf>
    <xf numFmtId="185" fontId="12" fillId="2" borderId="25" xfId="31" applyNumberFormat="1" applyFont="1" applyFill="1" applyBorder="1" applyAlignment="1">
      <alignment horizontal="right" vertical="top"/>
    </xf>
    <xf numFmtId="0" fontId="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6" fontId="1" fillId="0" borderId="5" xfId="0" applyNumberFormat="1" applyFont="1" applyFill="1" applyBorder="1" applyAlignment="1">
      <alignment vertical="center"/>
    </xf>
    <xf numFmtId="0" fontId="5" fillId="0" borderId="5" xfId="0" applyNumberFormat="1" applyFont="1" applyFill="1" applyBorder="1" applyAlignment="1">
      <alignment horizontal="center" shrinkToFit="1"/>
    </xf>
    <xf numFmtId="3" fontId="1" fillId="0" borderId="5" xfId="0" applyNumberFormat="1" applyFont="1" applyFill="1" applyBorder="1" applyAlignment="1">
      <alignment horizontal="center" shrinkToFit="1"/>
    </xf>
    <xf numFmtId="0" fontId="5" fillId="0" borderId="5" xfId="0" applyFont="1" applyFill="1" applyBorder="1" applyAlignment="1">
      <alignment horizontal="center"/>
    </xf>
    <xf numFmtId="176" fontId="1" fillId="0" borderId="5" xfId="12" applyNumberFormat="1" applyFont="1" applyFill="1" applyBorder="1" applyAlignment="1">
      <alignment shrinkToFit="1"/>
    </xf>
    <xf numFmtId="183" fontId="21" fillId="0" borderId="3" xfId="51" applyNumberFormat="1" applyFont="1" applyFill="1" applyBorder="1" applyAlignment="1" applyProtection="1">
      <alignment horizontal="center" vertical="center" wrapText="1"/>
    </xf>
    <xf numFmtId="181" fontId="22" fillId="0" borderId="5" xfId="0" applyNumberFormat="1" applyFont="1" applyFill="1" applyBorder="1" applyAlignment="1">
      <alignment horizontal="center" shrinkToFit="1"/>
    </xf>
    <xf numFmtId="181" fontId="22" fillId="0" borderId="5" xfId="0" applyNumberFormat="1" applyFont="1" applyFill="1" applyBorder="1" applyAlignment="1">
      <alignment horizontal="center"/>
    </xf>
    <xf numFmtId="0" fontId="23" fillId="0" borderId="0" xfId="0" applyFont="1" applyFill="1" applyAlignment="1"/>
  </cellXfs>
  <cellStyles count="60">
    <cellStyle name="常规" xfId="0" builtinId="0"/>
    <cellStyle name="常规_Sheet8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7" xfId="51"/>
    <cellStyle name="常规_Sheet1" xfId="52"/>
    <cellStyle name="常规_Sheet3" xfId="53"/>
    <cellStyle name="常规_Sheet4" xfId="54"/>
    <cellStyle name="常规_Sheet5" xfId="55"/>
    <cellStyle name="常规_Sheet6" xfId="56"/>
    <cellStyle name="常规_Sheet7" xfId="57"/>
    <cellStyle name="常规_回归分析" xfId="58"/>
    <cellStyle name="常规_因子分析表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pivotCacheDefinition" Target="pivotCache/pivotCacheDefinition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372.7207444444" refreshedBy="jmy" recordCount="128">
  <cacheSource type="worksheet">
    <worksheetSource ref="B1:D129" sheet="3最终实证数据（1上剔除异常）"/>
  </cacheSource>
  <cacheFields count="3">
    <cacheField name="公司名称" numFmtId="0">
      <sharedItems count="114">
        <s v="武汉力源信息技术股份有限公司"/>
        <s v="浙江众合科技股份有限公司"/>
        <s v="摩登大道时尚集团股份有限公司"/>
        <s v="国药集团药业股份有限公司"/>
        <s v="四川金石东方新材料设备股份有限公司"/>
        <s v="江西恒大高新技术股份有限公司"/>
        <s v="广东宜通世纪科技股份有限公司"/>
        <s v="北京真视通科技股份有限公司"/>
        <s v="北京华力创通科技股份有限公司"/>
        <s v="芜湖顺荣三七互娱网络科技股份有限公司"/>
        <s v="天津天药药业股份有限公司"/>
        <s v="黄山金马股份有限公司"/>
        <s v="广州海格通信集团股份有限公司"/>
        <s v="中钢集团安徽天源科技股份有限公司"/>
        <s v="山东中际电工装备股份有限公司"/>
        <s v="北京东土科技股份有限公司"/>
        <s v="北京高盟新材料股份有限公司"/>
        <s v="吉林省金冠电气股份有限公司"/>
        <s v="深圳市赛为智能股份有限公司"/>
        <s v="深圳市得润电子股份有限公司"/>
        <s v="道明光学股份有限公司"/>
        <s v="鸿利智汇集团股份有限公司"/>
        <s v="浙江巨龙管业股份有限公司"/>
        <s v="上海华峰超纤材料股份有限公司"/>
        <s v="赛摩电气股份有限公司"/>
        <s v="深圳天源迪科信息技术股份有限公司"/>
        <s v="南京全信传输科技股份有限公司"/>
        <s v="北京佳讯飞鸿电气股份有限公司"/>
        <s v="郑州光力科技股份有限公司"/>
        <s v="天津经纬电材股份有限公司"/>
        <s v="湖北国创高新材料股份有限公司"/>
        <s v="重庆建峰化工股份有限公司"/>
        <s v="珠海世纪鼎利科技股份有限公司"/>
        <s v="宁波维科精华集团股份有限公司"/>
        <s v="京蓝科技股份有限公司"/>
        <s v="福建星网锐捷通讯股份有限公司"/>
        <s v="北京合纵科技股份有限公司"/>
        <s v="苏州安洁科技股份有限公司"/>
        <s v="宁波东力股份有限公司"/>
        <s v="浙江健盛集团股份有限公司"/>
        <s v="广州杰赛科技股份有限公司"/>
        <s v="浙大网新科技股份有限公司"/>
        <s v="无锡先导智能装备股份有限公司"/>
        <s v="浙江金盾风机股份有限公司"/>
        <s v="厦门红相电力设备股份有限公司"/>
        <s v="太极计算机股份有限公司"/>
        <s v="跨境通宝电子商务股份有限公司"/>
        <s v="浙江三花智能控制股份有限公司"/>
        <s v="上海飞凯光电材料股份有限公司"/>
        <s v="海南珠江控股股份有限公司"/>
        <s v="新疆城建（集团）股份有限公司"/>
        <s v="百洋产业投资集团股份有限公司"/>
        <s v="高新兴科技集团股份有限公司"/>
        <s v="上海电气集团股份有限公司"/>
        <s v="深圳市奋达科技股份有限公司"/>
        <s v="云赛智联股份有限公司"/>
        <s v="南极电商股份有限公司"/>
        <s v="湖北三丰智能输送装备股份有限公司"/>
        <s v="中国船舶重工集团海洋防务与信息对抗股份有限公司"/>
        <s v="美年大健康产业控股股份有限公司"/>
        <s v="北京汉邦高科数字技术股份有限公司"/>
        <s v="陕西金叶科教集团股份有限公司"/>
        <s v="浙江南都电源动力股份有限公司"/>
        <s v="四川帝王洁具股份有限公司"/>
        <s v="太阳鸟游艇股份有限公司"/>
        <s v="北京世纪瑞尔技术股份有限公司"/>
        <s v="昆明云内动力股份有限公司"/>
        <s v="中昌大数据股份有限公司"/>
        <s v="北京金一文化发展股份有限公司"/>
        <s v="徐州五洋科技股份有限公司"/>
        <s v="无锡华东重型机械股份有限公司"/>
        <s v="天津膜天膜科技股份有限公司"/>
        <s v="吉林森林工业股份有限公司"/>
        <s v="上海贝岭股份有限公司"/>
        <s v="兴源环境科技股份有限公司"/>
        <s v="东旭光电科技股份有限公司"/>
        <s v="福建圣农发展股份有限公司"/>
        <s v="华自科技股份有限公司"/>
        <s v="山东矿机集团股份有限公司"/>
        <s v="北京荣之联科技股份有限公司"/>
        <s v="北京恒泰实达科技股份有限公司"/>
        <s v="浙江美欣达印染集团股份有限公司"/>
        <s v="云南创新新材料股份有限公司"/>
        <s v="银亿房地产股份有限公司"/>
        <s v="三维通信股份有限公司"/>
        <s v="四川迅游网络科技股份有限公司"/>
        <s v="浙江江山化工股份有限公司"/>
        <s v="百川能源股份有限公司"/>
        <s v="神思电子技术股份有限公司"/>
        <s v="湖南天润数字娱乐文化传媒股份有限公司"/>
        <s v="广州天创时尚鞋业股份有限公司"/>
        <s v="南京康尼机电股份有限公司"/>
        <s v="兰州兰石重型装备股份有限公司"/>
        <s v="国电南瑞科技股份有限公司"/>
        <s v="山东鲁亿通智能电气股份有限公司"/>
        <s v="苏州海陆重工股份有限公司"/>
        <s v="南方黑芝麻集团股份有限公司"/>
        <s v="江南模塑科技股份有限公司"/>
        <s v="辅仁药业集团实业股份有限公司"/>
        <s v="江阴海达橡塑股份有限公司"/>
        <s v="北京航天长峰股份有限公司"/>
        <s v="湖北京山轻工机械股份有限公司"/>
        <s v="广东江粉磁材股份有限公司"/>
        <s v="苏州市世嘉科技股份有限公司"/>
        <s v="启迪设计集团股份有限公司"/>
        <s v="深圳万润科技股份有限公司"/>
        <s v="新疆天山畜牧生物工程股份有限公司"/>
        <s v="安徽皖通科技股份有限公司"/>
        <s v="浙江省围海建设集团股份有限公司"/>
        <s v="广州白云电器设备股份有限公司"/>
        <s v="中通国脉通信股份有限公司"/>
        <s v="安徽江南化工股份有限公司"/>
        <s v="广东雪莱特光电科技股份有限公司"/>
        <s v="苏州华源控股股份有限公司"/>
      </sharedItems>
    </cacheField>
    <cacheField name="审核结果" numFmtId="0">
      <sharedItems count="2">
        <s v="发行股份购买资产获无条件通过"/>
        <s v="发行股份购买资产获有条件通过"/>
      </sharedItems>
    </cacheField>
    <cacheField name="Rc" numFmtId="10">
      <sharedItems containsSemiMixedTypes="0" containsString="0" containsNumber="1" minValue="0" maxValue="0.05" count="19">
        <n v="0.02"/>
        <n v="0.045"/>
        <n v="0.01"/>
        <n v="0.005"/>
        <n v="0.025"/>
        <n v="0.03"/>
        <n v="0.016"/>
        <n v="0.05"/>
        <n v="0.035"/>
        <n v="0.014"/>
        <n v="0.0294"/>
        <n v="0.04"/>
        <n v="0.028"/>
        <n v="0.015"/>
        <n v="0.022"/>
        <n v="0.0194"/>
        <n v="0.027"/>
        <n v="0.0378"/>
        <n v="0.038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</r>
  <r>
    <x v="1"/>
    <x v="1"/>
    <x v="0"/>
  </r>
  <r>
    <x v="2"/>
    <x v="1"/>
    <x v="1"/>
  </r>
  <r>
    <x v="3"/>
    <x v="0"/>
    <x v="2"/>
  </r>
  <r>
    <x v="3"/>
    <x v="0"/>
    <x v="3"/>
  </r>
  <r>
    <x v="3"/>
    <x v="0"/>
    <x v="3"/>
  </r>
  <r>
    <x v="4"/>
    <x v="0"/>
    <x v="4"/>
  </r>
  <r>
    <x v="5"/>
    <x v="1"/>
    <x v="5"/>
  </r>
  <r>
    <x v="5"/>
    <x v="1"/>
    <x v="5"/>
  </r>
  <r>
    <x v="6"/>
    <x v="1"/>
    <x v="6"/>
  </r>
  <r>
    <x v="7"/>
    <x v="0"/>
    <x v="0"/>
  </r>
  <r>
    <x v="8"/>
    <x v="0"/>
    <x v="0"/>
  </r>
  <r>
    <x v="9"/>
    <x v="1"/>
    <x v="7"/>
  </r>
  <r>
    <x v="9"/>
    <x v="1"/>
    <x v="8"/>
  </r>
  <r>
    <x v="10"/>
    <x v="0"/>
    <x v="9"/>
  </r>
  <r>
    <x v="11"/>
    <x v="1"/>
    <x v="1"/>
  </r>
  <r>
    <x v="12"/>
    <x v="1"/>
    <x v="5"/>
  </r>
  <r>
    <x v="12"/>
    <x v="1"/>
    <x v="0"/>
  </r>
  <r>
    <x v="12"/>
    <x v="1"/>
    <x v="0"/>
  </r>
  <r>
    <x v="13"/>
    <x v="0"/>
    <x v="2"/>
  </r>
  <r>
    <x v="13"/>
    <x v="0"/>
    <x v="5"/>
  </r>
  <r>
    <x v="14"/>
    <x v="1"/>
    <x v="7"/>
  </r>
  <r>
    <x v="15"/>
    <x v="0"/>
    <x v="5"/>
  </r>
  <r>
    <x v="16"/>
    <x v="1"/>
    <x v="10"/>
  </r>
  <r>
    <x v="17"/>
    <x v="0"/>
    <x v="2"/>
  </r>
  <r>
    <x v="18"/>
    <x v="0"/>
    <x v="8"/>
  </r>
  <r>
    <x v="19"/>
    <x v="1"/>
    <x v="4"/>
  </r>
  <r>
    <x v="20"/>
    <x v="1"/>
    <x v="2"/>
  </r>
  <r>
    <x v="21"/>
    <x v="0"/>
    <x v="4"/>
  </r>
  <r>
    <x v="22"/>
    <x v="1"/>
    <x v="5"/>
  </r>
  <r>
    <x v="23"/>
    <x v="0"/>
    <x v="2"/>
  </r>
  <r>
    <x v="24"/>
    <x v="0"/>
    <x v="0"/>
  </r>
  <r>
    <x v="25"/>
    <x v="0"/>
    <x v="2"/>
  </r>
  <r>
    <x v="26"/>
    <x v="0"/>
    <x v="4"/>
  </r>
  <r>
    <x v="27"/>
    <x v="0"/>
    <x v="5"/>
  </r>
  <r>
    <x v="28"/>
    <x v="0"/>
    <x v="4"/>
  </r>
  <r>
    <x v="29"/>
    <x v="1"/>
    <x v="2"/>
  </r>
  <r>
    <x v="30"/>
    <x v="1"/>
    <x v="5"/>
  </r>
  <r>
    <x v="31"/>
    <x v="1"/>
    <x v="0"/>
  </r>
  <r>
    <x v="32"/>
    <x v="0"/>
    <x v="0"/>
  </r>
  <r>
    <x v="33"/>
    <x v="1"/>
    <x v="5"/>
  </r>
  <r>
    <x v="34"/>
    <x v="1"/>
    <x v="11"/>
  </r>
  <r>
    <x v="35"/>
    <x v="0"/>
    <x v="0"/>
  </r>
  <r>
    <x v="35"/>
    <x v="0"/>
    <x v="0"/>
  </r>
  <r>
    <x v="36"/>
    <x v="0"/>
    <x v="12"/>
  </r>
  <r>
    <x v="36"/>
    <x v="0"/>
    <x v="13"/>
  </r>
  <r>
    <x v="37"/>
    <x v="0"/>
    <x v="1"/>
  </r>
  <r>
    <x v="38"/>
    <x v="1"/>
    <x v="7"/>
  </r>
  <r>
    <x v="39"/>
    <x v="0"/>
    <x v="13"/>
  </r>
  <r>
    <x v="40"/>
    <x v="1"/>
    <x v="13"/>
  </r>
  <r>
    <x v="40"/>
    <x v="1"/>
    <x v="0"/>
  </r>
  <r>
    <x v="41"/>
    <x v="0"/>
    <x v="5"/>
  </r>
  <r>
    <x v="42"/>
    <x v="0"/>
    <x v="5"/>
  </r>
  <r>
    <x v="43"/>
    <x v="0"/>
    <x v="2"/>
  </r>
  <r>
    <x v="43"/>
    <x v="0"/>
    <x v="2"/>
  </r>
  <r>
    <x v="44"/>
    <x v="0"/>
    <x v="14"/>
  </r>
  <r>
    <x v="44"/>
    <x v="0"/>
    <x v="2"/>
  </r>
  <r>
    <x v="45"/>
    <x v="0"/>
    <x v="0"/>
  </r>
  <r>
    <x v="46"/>
    <x v="0"/>
    <x v="5"/>
  </r>
  <r>
    <x v="47"/>
    <x v="1"/>
    <x v="15"/>
  </r>
  <r>
    <x v="48"/>
    <x v="0"/>
    <x v="5"/>
  </r>
  <r>
    <x v="49"/>
    <x v="1"/>
    <x v="2"/>
  </r>
  <r>
    <x v="50"/>
    <x v="0"/>
    <x v="2"/>
  </r>
  <r>
    <x v="51"/>
    <x v="0"/>
    <x v="13"/>
  </r>
  <r>
    <x v="52"/>
    <x v="0"/>
    <x v="5"/>
  </r>
  <r>
    <x v="53"/>
    <x v="0"/>
    <x v="0"/>
  </r>
  <r>
    <x v="54"/>
    <x v="0"/>
    <x v="11"/>
  </r>
  <r>
    <x v="55"/>
    <x v="0"/>
    <x v="4"/>
  </r>
  <r>
    <x v="55"/>
    <x v="0"/>
    <x v="0"/>
  </r>
  <r>
    <x v="56"/>
    <x v="0"/>
    <x v="11"/>
  </r>
  <r>
    <x v="57"/>
    <x v="1"/>
    <x v="16"/>
  </r>
  <r>
    <x v="58"/>
    <x v="0"/>
    <x v="13"/>
  </r>
  <r>
    <x v="59"/>
    <x v="0"/>
    <x v="2"/>
  </r>
  <r>
    <x v="60"/>
    <x v="0"/>
    <x v="0"/>
  </r>
  <r>
    <x v="61"/>
    <x v="1"/>
    <x v="8"/>
  </r>
  <r>
    <x v="62"/>
    <x v="0"/>
    <x v="0"/>
  </r>
  <r>
    <x v="63"/>
    <x v="0"/>
    <x v="0"/>
  </r>
  <r>
    <x v="64"/>
    <x v="1"/>
    <x v="0"/>
  </r>
  <r>
    <x v="65"/>
    <x v="0"/>
    <x v="0"/>
  </r>
  <r>
    <x v="66"/>
    <x v="1"/>
    <x v="0"/>
  </r>
  <r>
    <x v="67"/>
    <x v="0"/>
    <x v="5"/>
  </r>
  <r>
    <x v="68"/>
    <x v="0"/>
    <x v="4"/>
  </r>
  <r>
    <x v="69"/>
    <x v="0"/>
    <x v="0"/>
  </r>
  <r>
    <x v="70"/>
    <x v="1"/>
    <x v="13"/>
  </r>
  <r>
    <x v="71"/>
    <x v="0"/>
    <x v="2"/>
  </r>
  <r>
    <x v="72"/>
    <x v="0"/>
    <x v="1"/>
  </r>
  <r>
    <x v="73"/>
    <x v="0"/>
    <x v="3"/>
  </r>
  <r>
    <x v="74"/>
    <x v="0"/>
    <x v="4"/>
  </r>
  <r>
    <x v="75"/>
    <x v="1"/>
    <x v="11"/>
  </r>
  <r>
    <x v="76"/>
    <x v="0"/>
    <x v="0"/>
  </r>
  <r>
    <x v="77"/>
    <x v="1"/>
    <x v="13"/>
  </r>
  <r>
    <x v="78"/>
    <x v="1"/>
    <x v="5"/>
  </r>
  <r>
    <x v="79"/>
    <x v="1"/>
    <x v="3"/>
  </r>
  <r>
    <x v="80"/>
    <x v="1"/>
    <x v="2"/>
  </r>
  <r>
    <x v="81"/>
    <x v="1"/>
    <x v="13"/>
  </r>
  <r>
    <x v="82"/>
    <x v="1"/>
    <x v="4"/>
  </r>
  <r>
    <x v="83"/>
    <x v="0"/>
    <x v="1"/>
  </r>
  <r>
    <x v="84"/>
    <x v="0"/>
    <x v="17"/>
  </r>
  <r>
    <x v="85"/>
    <x v="1"/>
    <x v="5"/>
  </r>
  <r>
    <x v="86"/>
    <x v="0"/>
    <x v="8"/>
  </r>
  <r>
    <x v="87"/>
    <x v="0"/>
    <x v="18"/>
  </r>
  <r>
    <x v="88"/>
    <x v="0"/>
    <x v="7"/>
  </r>
  <r>
    <x v="89"/>
    <x v="0"/>
    <x v="1"/>
  </r>
  <r>
    <x v="90"/>
    <x v="1"/>
    <x v="8"/>
  </r>
  <r>
    <x v="91"/>
    <x v="0"/>
    <x v="11"/>
  </r>
  <r>
    <x v="92"/>
    <x v="0"/>
    <x v="5"/>
  </r>
  <r>
    <x v="93"/>
    <x v="0"/>
    <x v="0"/>
  </r>
  <r>
    <x v="94"/>
    <x v="0"/>
    <x v="0"/>
  </r>
  <r>
    <x v="95"/>
    <x v="1"/>
    <x v="0"/>
  </r>
  <r>
    <x v="96"/>
    <x v="0"/>
    <x v="8"/>
  </r>
  <r>
    <x v="97"/>
    <x v="0"/>
    <x v="14"/>
  </r>
  <r>
    <x v="98"/>
    <x v="1"/>
    <x v="13"/>
  </r>
  <r>
    <x v="99"/>
    <x v="0"/>
    <x v="5"/>
  </r>
  <r>
    <x v="100"/>
    <x v="1"/>
    <x v="0"/>
  </r>
  <r>
    <x v="101"/>
    <x v="1"/>
    <x v="5"/>
  </r>
  <r>
    <x v="102"/>
    <x v="1"/>
    <x v="2"/>
  </r>
  <r>
    <x v="103"/>
    <x v="0"/>
    <x v="0"/>
  </r>
  <r>
    <x v="104"/>
    <x v="0"/>
    <x v="0"/>
  </r>
  <r>
    <x v="105"/>
    <x v="0"/>
    <x v="2"/>
  </r>
  <r>
    <x v="106"/>
    <x v="0"/>
    <x v="5"/>
  </r>
  <r>
    <x v="107"/>
    <x v="0"/>
    <x v="0"/>
  </r>
  <r>
    <x v="108"/>
    <x v="0"/>
    <x v="13"/>
  </r>
  <r>
    <x v="109"/>
    <x v="1"/>
    <x v="2"/>
  </r>
  <r>
    <x v="110"/>
    <x v="0"/>
    <x v="8"/>
  </r>
  <r>
    <x v="17"/>
    <x v="1"/>
    <x v="4"/>
  </r>
  <r>
    <x v="111"/>
    <x v="0"/>
    <x v="3"/>
  </r>
  <r>
    <x v="112"/>
    <x v="0"/>
    <x v="5"/>
  </r>
  <r>
    <x v="113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indent="0" outline="1" outlineData="1" showDrill="1" multipleFieldFilters="0">
  <location ref="AG109:AH129" firstHeaderRow="1" firstDataRow="1" firstDataCol="1"/>
  <pivotFields count="3">
    <pivotField showAll="0">
      <items count="115">
        <item x="111"/>
        <item x="107"/>
        <item x="87"/>
        <item x="51"/>
        <item x="15"/>
        <item x="16"/>
        <item x="60"/>
        <item x="100"/>
        <item x="36"/>
        <item x="80"/>
        <item x="8"/>
        <item x="27"/>
        <item x="68"/>
        <item x="79"/>
        <item x="65"/>
        <item x="7"/>
        <item x="20"/>
        <item x="75"/>
        <item x="76"/>
        <item x="35"/>
        <item x="98"/>
        <item x="52"/>
        <item x="102"/>
        <item x="112"/>
        <item x="6"/>
        <item x="109"/>
        <item x="12"/>
        <item x="40"/>
        <item x="90"/>
        <item x="93"/>
        <item x="3"/>
        <item x="49"/>
        <item x="21"/>
        <item x="30"/>
        <item x="101"/>
        <item x="57"/>
        <item x="89"/>
        <item x="77"/>
        <item x="11"/>
        <item x="72"/>
        <item x="17"/>
        <item x="97"/>
        <item x="5"/>
        <item x="99"/>
        <item x="34"/>
        <item x="46"/>
        <item x="66"/>
        <item x="92"/>
        <item x="59"/>
        <item x="2"/>
        <item x="96"/>
        <item x="56"/>
        <item x="91"/>
        <item x="26"/>
        <item x="38"/>
        <item x="33"/>
        <item x="104"/>
        <item x="24"/>
        <item x="84"/>
        <item x="44"/>
        <item x="78"/>
        <item x="94"/>
        <item x="14"/>
        <item x="61"/>
        <item x="73"/>
        <item x="53"/>
        <item x="48"/>
        <item x="23"/>
        <item x="19"/>
        <item x="54"/>
        <item x="18"/>
        <item x="25"/>
        <item x="105"/>
        <item x="88"/>
        <item x="63"/>
        <item x="4"/>
        <item x="85"/>
        <item x="37"/>
        <item x="95"/>
        <item x="113"/>
        <item x="103"/>
        <item x="45"/>
        <item x="64"/>
        <item x="29"/>
        <item x="71"/>
        <item x="10"/>
        <item x="70"/>
        <item x="42"/>
        <item x="9"/>
        <item x="0"/>
        <item x="50"/>
        <item x="106"/>
        <item x="74"/>
        <item x="69"/>
        <item x="83"/>
        <item x="82"/>
        <item x="55"/>
        <item x="41"/>
        <item x="39"/>
        <item x="86"/>
        <item x="43"/>
        <item x="22"/>
        <item x="81"/>
        <item x="62"/>
        <item x="47"/>
        <item x="108"/>
        <item x="1"/>
        <item x="28"/>
        <item x="67"/>
        <item x="13"/>
        <item x="58"/>
        <item x="110"/>
        <item x="31"/>
        <item x="32"/>
        <item t="default"/>
      </items>
    </pivotField>
    <pivotField dataField="1" showAll="0">
      <items count="3">
        <item x="0"/>
        <item x="1"/>
        <item t="default"/>
      </items>
    </pivotField>
    <pivotField axis="axisRow" numFmtId="10" showAll="0">
      <items count="20">
        <item x="3"/>
        <item x="2"/>
        <item x="9"/>
        <item x="13"/>
        <item x="6"/>
        <item x="15"/>
        <item x="0"/>
        <item x="14"/>
        <item x="4"/>
        <item x="16"/>
        <item x="12"/>
        <item x="10"/>
        <item x="5"/>
        <item x="8"/>
        <item x="17"/>
        <item x="18"/>
        <item x="11"/>
        <item x="1"/>
        <item x="7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计数项:审核结果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indent="0" outline="1" outlineData="1" showDrill="1" multipleFieldFilters="0">
  <location ref="AI109:AJ129" firstHeaderRow="1" firstDataRow="1" firstDataCol="1"/>
  <pivotFields count="3">
    <pivotField showAll="0">
      <items count="115">
        <item x="111"/>
        <item x="107"/>
        <item x="87"/>
        <item x="51"/>
        <item x="15"/>
        <item x="16"/>
        <item x="60"/>
        <item x="100"/>
        <item x="36"/>
        <item x="80"/>
        <item x="8"/>
        <item x="27"/>
        <item x="68"/>
        <item x="79"/>
        <item x="65"/>
        <item x="7"/>
        <item x="20"/>
        <item x="75"/>
        <item x="76"/>
        <item x="35"/>
        <item x="98"/>
        <item x="52"/>
        <item x="102"/>
        <item x="112"/>
        <item x="6"/>
        <item x="109"/>
        <item x="12"/>
        <item x="40"/>
        <item x="90"/>
        <item x="93"/>
        <item x="3"/>
        <item x="49"/>
        <item x="21"/>
        <item x="30"/>
        <item x="101"/>
        <item x="57"/>
        <item x="89"/>
        <item x="77"/>
        <item x="11"/>
        <item x="72"/>
        <item x="17"/>
        <item x="97"/>
        <item x="5"/>
        <item x="99"/>
        <item x="34"/>
        <item x="46"/>
        <item x="66"/>
        <item x="92"/>
        <item x="59"/>
        <item x="2"/>
        <item x="96"/>
        <item x="56"/>
        <item x="91"/>
        <item x="26"/>
        <item x="38"/>
        <item x="33"/>
        <item x="104"/>
        <item x="24"/>
        <item x="84"/>
        <item x="44"/>
        <item x="78"/>
        <item x="94"/>
        <item x="14"/>
        <item x="61"/>
        <item x="73"/>
        <item x="53"/>
        <item x="48"/>
        <item x="23"/>
        <item x="19"/>
        <item x="54"/>
        <item x="18"/>
        <item x="25"/>
        <item x="105"/>
        <item x="88"/>
        <item x="63"/>
        <item x="4"/>
        <item x="85"/>
        <item x="37"/>
        <item x="95"/>
        <item x="113"/>
        <item x="103"/>
        <item x="45"/>
        <item x="64"/>
        <item x="29"/>
        <item x="71"/>
        <item x="10"/>
        <item x="70"/>
        <item x="42"/>
        <item x="9"/>
        <item x="0"/>
        <item x="50"/>
        <item x="106"/>
        <item x="74"/>
        <item x="69"/>
        <item x="83"/>
        <item x="82"/>
        <item x="55"/>
        <item x="41"/>
        <item x="39"/>
        <item x="86"/>
        <item x="43"/>
        <item x="22"/>
        <item x="81"/>
        <item x="62"/>
        <item x="47"/>
        <item x="108"/>
        <item x="1"/>
        <item x="28"/>
        <item x="67"/>
        <item x="13"/>
        <item x="58"/>
        <item x="110"/>
        <item x="31"/>
        <item x="32"/>
        <item t="default"/>
      </items>
    </pivotField>
    <pivotField dataField="1" showAll="0">
      <items count="3">
        <item x="0"/>
        <item x="1"/>
        <item t="default"/>
      </items>
    </pivotField>
    <pivotField axis="axisRow" numFmtId="10" showAll="0">
      <items count="20">
        <item x="3"/>
        <item x="2"/>
        <item x="9"/>
        <item x="13"/>
        <item x="6"/>
        <item x="15"/>
        <item x="0"/>
        <item x="14"/>
        <item x="4"/>
        <item x="16"/>
        <item x="12"/>
        <item x="10"/>
        <item x="5"/>
        <item x="8"/>
        <item x="17"/>
        <item x="18"/>
        <item x="11"/>
        <item x="1"/>
        <item x="7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计数项:审核结果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ivotTable" Target="../pivotTables/pivotTable2.xml"/><Relationship Id="rId1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ivotTable" Target="../pivotTables/pivotTable1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29"/>
  <sheetViews>
    <sheetView topLeftCell="A13" workbookViewId="0">
      <selection activeCell="R1" sqref="R1"/>
    </sheetView>
  </sheetViews>
  <sheetFormatPr defaultColWidth="9" defaultRowHeight="13.5"/>
  <cols>
    <col min="1" max="1" width="3.875" style="1" customWidth="1"/>
    <col min="2" max="2" width="25.25" style="2" customWidth="1"/>
    <col min="3" max="3" width="22.75" style="1" customWidth="1"/>
    <col min="4" max="9" width="9" style="4"/>
    <col min="10" max="10" width="8.875" style="4" customWidth="1"/>
    <col min="11" max="11" width="7.375" style="4" customWidth="1"/>
    <col min="12" max="12" width="7.375" style="425" customWidth="1"/>
    <col min="13" max="13" width="8.5" style="425" customWidth="1"/>
    <col min="14" max="15" width="9" style="4" customWidth="1"/>
    <col min="16" max="16" width="8.625" style="425" customWidth="1"/>
    <col min="17" max="17" width="9" style="425" customWidth="1"/>
    <col min="18" max="18" width="7.375" style="426" customWidth="1"/>
    <col min="19" max="22" width="9" style="4" customWidth="1"/>
    <col min="23" max="24" width="8" style="4" customWidth="1"/>
    <col min="25" max="35" width="9" style="4" customWidth="1"/>
    <col min="36" max="36" width="8.75" style="4" customWidth="1"/>
    <col min="37" max="37" width="9" style="4" customWidth="1"/>
    <col min="38" max="38" width="9" style="376" customWidth="1"/>
    <col min="39" max="16384" width="9" style="1"/>
  </cols>
  <sheetData>
    <row r="1" ht="56.25" customHeight="1" spans="1:38">
      <c r="A1" s="7" t="s">
        <v>0</v>
      </c>
      <c r="B1" s="8" t="s">
        <v>1</v>
      </c>
      <c r="C1" s="8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1" t="s">
        <v>7</v>
      </c>
      <c r="I1" s="10" t="s">
        <v>8</v>
      </c>
      <c r="J1" s="22" t="s">
        <v>9</v>
      </c>
      <c r="K1" s="365" t="s">
        <v>10</v>
      </c>
      <c r="L1" s="365" t="s">
        <v>11</v>
      </c>
      <c r="M1" s="365" t="s">
        <v>12</v>
      </c>
      <c r="N1" s="365" t="s">
        <v>13</v>
      </c>
      <c r="O1" s="365" t="s">
        <v>14</v>
      </c>
      <c r="P1" s="365" t="s">
        <v>15</v>
      </c>
      <c r="Q1" s="365" t="s">
        <v>16</v>
      </c>
      <c r="R1" s="432" t="s">
        <v>17</v>
      </c>
      <c r="S1" s="24" t="s">
        <v>18</v>
      </c>
      <c r="T1" s="365" t="s">
        <v>19</v>
      </c>
      <c r="U1" s="24" t="s">
        <v>20</v>
      </c>
      <c r="V1" s="24" t="s">
        <v>21</v>
      </c>
      <c r="W1" s="366" t="s">
        <v>22</v>
      </c>
      <c r="X1" s="366" t="s">
        <v>23</v>
      </c>
      <c r="Y1" s="10" t="s">
        <v>24</v>
      </c>
      <c r="Z1" s="10" t="s">
        <v>25</v>
      </c>
      <c r="AA1" s="374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389" t="s">
        <v>37</v>
      </c>
    </row>
    <row r="2" ht="14.25" customHeight="1" spans="1:38">
      <c r="A2" s="12">
        <v>2</v>
      </c>
      <c r="B2" s="13" t="s">
        <v>38</v>
      </c>
      <c r="C2" s="13" t="s">
        <v>39</v>
      </c>
      <c r="D2" s="15">
        <v>15972</v>
      </c>
      <c r="E2" s="362">
        <v>0.199788133561902</v>
      </c>
      <c r="F2" s="362">
        <v>0.273250950570342</v>
      </c>
      <c r="G2" s="25">
        <v>16.4742048585024</v>
      </c>
      <c r="H2" s="26">
        <v>12.8354146341463</v>
      </c>
      <c r="I2" s="427">
        <v>0</v>
      </c>
      <c r="J2" s="27">
        <v>17.9424657534247</v>
      </c>
      <c r="K2" s="367">
        <v>1</v>
      </c>
      <c r="L2" s="428">
        <v>0</v>
      </c>
      <c r="M2" s="368">
        <v>0</v>
      </c>
      <c r="N2" s="368">
        <v>0.39</v>
      </c>
      <c r="O2" s="368">
        <v>0.41</v>
      </c>
      <c r="P2" s="429">
        <v>1</v>
      </c>
      <c r="Q2" s="428">
        <v>1</v>
      </c>
      <c r="R2" s="433">
        <v>0</v>
      </c>
      <c r="S2" s="29">
        <v>45447.13</v>
      </c>
      <c r="T2" s="48">
        <v>0</v>
      </c>
      <c r="U2" s="48">
        <v>0.0884</v>
      </c>
      <c r="V2" s="48">
        <v>0.02</v>
      </c>
      <c r="W2" s="48">
        <v>0.298964949961157</v>
      </c>
      <c r="X2" s="48">
        <v>0.516854604731852</v>
      </c>
      <c r="Y2" s="48">
        <v>0.162022553655875</v>
      </c>
      <c r="Z2" s="48">
        <v>3.32825133054718</v>
      </c>
      <c r="AA2" s="48">
        <v>12.8687481986742</v>
      </c>
      <c r="AB2" s="48">
        <v>5.25462105758669</v>
      </c>
      <c r="AC2" s="48">
        <v>928.923717059639</v>
      </c>
      <c r="AD2" s="48">
        <v>1.78441583183832</v>
      </c>
      <c r="AE2" s="48">
        <v>0.553970501578702</v>
      </c>
      <c r="AF2" s="48">
        <v>1.00380782248966</v>
      </c>
      <c r="AG2" s="48">
        <v>0.00644805079565397</v>
      </c>
      <c r="AH2" s="48">
        <v>0</v>
      </c>
      <c r="AI2" s="48">
        <v>0.379625888336938</v>
      </c>
      <c r="AJ2" s="48">
        <v>0.0858374865995574</v>
      </c>
      <c r="AK2" s="362">
        <v>0.0224261445247061</v>
      </c>
      <c r="AL2" s="390">
        <v>0</v>
      </c>
    </row>
    <row r="3" ht="14.25" customHeight="1" spans="1:38">
      <c r="A3" s="12">
        <v>4</v>
      </c>
      <c r="B3" s="13" t="s">
        <v>40</v>
      </c>
      <c r="C3" s="13" t="s">
        <v>41</v>
      </c>
      <c r="D3" s="15">
        <v>4443</v>
      </c>
      <c r="E3" s="362">
        <v>0.271859481426942</v>
      </c>
      <c r="F3" s="362">
        <v>0.327023460410557</v>
      </c>
      <c r="G3" s="25">
        <v>15.3724960612199</v>
      </c>
      <c r="H3" s="26">
        <v>11.6752136752137</v>
      </c>
      <c r="I3" s="427">
        <v>0</v>
      </c>
      <c r="J3" s="27">
        <v>9.04109589041096</v>
      </c>
      <c r="K3" s="369">
        <v>0.34762</v>
      </c>
      <c r="L3" s="428">
        <v>0</v>
      </c>
      <c r="M3" s="368">
        <v>0</v>
      </c>
      <c r="N3" s="363">
        <v>0.2287</v>
      </c>
      <c r="O3" s="370">
        <v>0.1276</v>
      </c>
      <c r="P3" s="430">
        <v>0</v>
      </c>
      <c r="Q3" s="428">
        <v>0</v>
      </c>
      <c r="R3" s="433">
        <v>1</v>
      </c>
      <c r="S3" s="32">
        <v>8618.22</v>
      </c>
      <c r="T3" s="48">
        <v>0.8</v>
      </c>
      <c r="U3" s="363">
        <v>0.0627</v>
      </c>
      <c r="V3" s="363">
        <v>0.02</v>
      </c>
      <c r="W3" s="48">
        <v>0.0464022238853843</v>
      </c>
      <c r="X3" s="48">
        <v>1.06419161676647</v>
      </c>
      <c r="Y3" s="48">
        <v>1.85356454720617</v>
      </c>
      <c r="Z3" s="48">
        <v>0.906165099268547</v>
      </c>
      <c r="AA3" s="48">
        <v>2.76068444090728</v>
      </c>
      <c r="AB3" s="48">
        <v>5.36218890091204</v>
      </c>
      <c r="AC3" s="48">
        <v>17.9266149870801</v>
      </c>
      <c r="AD3" s="48">
        <v>1.6423962245979</v>
      </c>
      <c r="AE3" s="48">
        <v>0.559722080310616</v>
      </c>
      <c r="AF3" s="48">
        <v>1.03478260869565</v>
      </c>
      <c r="AG3" s="48">
        <v>0.227546994662335</v>
      </c>
      <c r="AH3" s="48">
        <v>0</v>
      </c>
      <c r="AI3" s="48">
        <v>0.694598608614086</v>
      </c>
      <c r="AJ3" s="48">
        <v>0.447705258302583</v>
      </c>
      <c r="AK3" s="371">
        <v>0.107433118081181</v>
      </c>
      <c r="AL3" s="391">
        <v>762</v>
      </c>
    </row>
    <row r="4" ht="15" customHeight="1" spans="1:38">
      <c r="A4" s="12">
        <v>7</v>
      </c>
      <c r="B4" s="13" t="s">
        <v>42</v>
      </c>
      <c r="C4" s="13" t="s">
        <v>41</v>
      </c>
      <c r="D4" s="15">
        <v>1417</v>
      </c>
      <c r="E4" s="362">
        <v>0.631179501531961</v>
      </c>
      <c r="F4" s="362">
        <v>0.285714285714286</v>
      </c>
      <c r="G4" s="25">
        <v>34.6506704304869</v>
      </c>
      <c r="H4" s="26">
        <v>14.8787878787879</v>
      </c>
      <c r="I4" s="427">
        <v>1</v>
      </c>
      <c r="J4" s="27">
        <v>6.2</v>
      </c>
      <c r="K4" s="363">
        <v>0.2887</v>
      </c>
      <c r="L4" s="428">
        <v>0</v>
      </c>
      <c r="M4" s="368">
        <v>1</v>
      </c>
      <c r="N4" s="363">
        <v>0.4045</v>
      </c>
      <c r="O4" s="363">
        <v>0.3071</v>
      </c>
      <c r="P4" s="430">
        <v>0</v>
      </c>
      <c r="Q4" s="428">
        <v>0</v>
      </c>
      <c r="R4" s="433">
        <v>0</v>
      </c>
      <c r="S4" s="32">
        <v>4365.33</v>
      </c>
      <c r="T4" s="48">
        <v>1</v>
      </c>
      <c r="U4" s="371">
        <v>0.016674840608141</v>
      </c>
      <c r="V4" s="363">
        <v>0.045</v>
      </c>
      <c r="W4" s="48">
        <v>1.14136546184739</v>
      </c>
      <c r="X4" s="48">
        <v>1.21356783919598</v>
      </c>
      <c r="Y4" s="48">
        <v>0.795944233206591</v>
      </c>
      <c r="Z4" s="48">
        <v>1.03093837893122</v>
      </c>
      <c r="AA4" s="48">
        <v>0</v>
      </c>
      <c r="AB4" s="48">
        <v>16.3238866396761</v>
      </c>
      <c r="AC4" s="48">
        <v>44.8</v>
      </c>
      <c r="AD4" s="48">
        <v>113.260869565217</v>
      </c>
      <c r="AE4" s="48">
        <v>0.0086271567891973</v>
      </c>
      <c r="AF4" s="48">
        <v>1.01201583262652</v>
      </c>
      <c r="AG4" s="48">
        <v>0.021566401816118</v>
      </c>
      <c r="AH4" s="48">
        <v>0</v>
      </c>
      <c r="AI4" s="48">
        <v>0.738597862913735</v>
      </c>
      <c r="AJ4" s="48">
        <v>0.925099206349206</v>
      </c>
      <c r="AK4" s="371">
        <v>0.510416666666667</v>
      </c>
      <c r="AL4" s="391">
        <v>569</v>
      </c>
    </row>
    <row r="5" spans="1:38">
      <c r="A5" s="18">
        <v>8</v>
      </c>
      <c r="B5" s="19" t="s">
        <v>43</v>
      </c>
      <c r="C5" s="19" t="s">
        <v>39</v>
      </c>
      <c r="D5" s="15">
        <v>23155</v>
      </c>
      <c r="E5" s="362">
        <v>0.144926343005549</v>
      </c>
      <c r="F5" s="362">
        <v>0.334286255894167</v>
      </c>
      <c r="G5" s="25">
        <v>12.0063873893328</v>
      </c>
      <c r="H5" s="26">
        <v>10.0532481555707</v>
      </c>
      <c r="I5" s="427">
        <v>0</v>
      </c>
      <c r="J5" s="27">
        <v>14.7945205479452</v>
      </c>
      <c r="K5" s="363">
        <v>0.96</v>
      </c>
      <c r="L5" s="430">
        <v>1</v>
      </c>
      <c r="M5" s="368">
        <v>0</v>
      </c>
      <c r="N5" s="363">
        <v>0.0311</v>
      </c>
      <c r="O5" s="363">
        <v>0.1501</v>
      </c>
      <c r="P5" s="430">
        <v>0</v>
      </c>
      <c r="Q5" s="428">
        <v>0</v>
      </c>
      <c r="R5" s="433">
        <v>0</v>
      </c>
      <c r="S5" s="32">
        <v>106356.46</v>
      </c>
      <c r="T5" s="48">
        <v>0</v>
      </c>
      <c r="U5" s="371">
        <v>0.167111111111111</v>
      </c>
      <c r="V5" s="363">
        <v>0.003</v>
      </c>
      <c r="W5" s="48">
        <v>0.0734628477554786</v>
      </c>
      <c r="X5" s="48">
        <v>0.278301943486256</v>
      </c>
      <c r="Y5" s="48">
        <v>0.217786893867676</v>
      </c>
      <c r="Z5" s="48">
        <v>2.48413041598201</v>
      </c>
      <c r="AA5" s="48">
        <v>18.7394827114506</v>
      </c>
      <c r="AB5" s="48">
        <v>3.53342380736967</v>
      </c>
      <c r="AC5" s="48">
        <v>1627.86837294333</v>
      </c>
      <c r="AD5" s="48">
        <v>1.40734423906892</v>
      </c>
      <c r="AE5" s="48">
        <v>0.713444320805705</v>
      </c>
      <c r="AF5" s="48">
        <v>1.00703018845631</v>
      </c>
      <c r="AG5" s="48">
        <v>0.00589059385460153</v>
      </c>
      <c r="AH5" s="48">
        <v>0</v>
      </c>
      <c r="AI5" s="48">
        <v>0.244306461908555</v>
      </c>
      <c r="AJ5" s="48">
        <v>0.0584416313659253</v>
      </c>
      <c r="AK5" s="371">
        <v>0.0254468557259075</v>
      </c>
      <c r="AL5" s="391">
        <v>0</v>
      </c>
    </row>
    <row r="6" spans="1:38">
      <c r="A6" s="18">
        <v>8</v>
      </c>
      <c r="B6" s="19" t="s">
        <v>43</v>
      </c>
      <c r="C6" s="19" t="s">
        <v>39</v>
      </c>
      <c r="D6" s="15">
        <v>5349</v>
      </c>
      <c r="E6" s="362">
        <v>0.237080260149651</v>
      </c>
      <c r="F6" s="362">
        <v>0.254741925219889</v>
      </c>
      <c r="G6" s="25">
        <v>19.2248569826136</v>
      </c>
      <c r="H6" s="26">
        <v>13.8837335522319</v>
      </c>
      <c r="I6" s="427">
        <v>0</v>
      </c>
      <c r="J6" s="27">
        <v>13.5643835616438</v>
      </c>
      <c r="K6" s="363">
        <v>0.51</v>
      </c>
      <c r="L6" s="430">
        <v>1</v>
      </c>
      <c r="M6" s="368">
        <v>0</v>
      </c>
      <c r="N6" s="363">
        <v>0.1364</v>
      </c>
      <c r="O6" s="363">
        <v>0.0681</v>
      </c>
      <c r="P6" s="430">
        <v>0</v>
      </c>
      <c r="Q6" s="428">
        <v>0</v>
      </c>
      <c r="R6" s="433">
        <v>0</v>
      </c>
      <c r="S6" s="32">
        <v>26041.63</v>
      </c>
      <c r="T6" s="48">
        <v>0</v>
      </c>
      <c r="U6" s="371">
        <v>0.0921014281550569</v>
      </c>
      <c r="V6" s="363">
        <v>0.01</v>
      </c>
      <c r="W6" s="48">
        <v>0.215640048154093</v>
      </c>
      <c r="X6" s="48">
        <v>0.259647589922819</v>
      </c>
      <c r="Y6" s="48">
        <v>0.232488479262673</v>
      </c>
      <c r="Z6" s="48">
        <v>2.57961105702837</v>
      </c>
      <c r="AA6" s="48">
        <v>16.1308087064236</v>
      </c>
      <c r="AB6" s="48">
        <v>5.27030527289547</v>
      </c>
      <c r="AC6" s="48">
        <v>1087.77088305489</v>
      </c>
      <c r="AD6" s="48">
        <v>1.36838647950076</v>
      </c>
      <c r="AE6" s="48">
        <v>0.732339591499897</v>
      </c>
      <c r="AF6" s="48">
        <v>1.01782969566554</v>
      </c>
      <c r="AG6" s="48">
        <v>0.00967244701348748</v>
      </c>
      <c r="AH6" s="48">
        <v>0</v>
      </c>
      <c r="AI6" s="48">
        <v>0.229812463749436</v>
      </c>
      <c r="AJ6" s="48">
        <v>0.0595555711577617</v>
      </c>
      <c r="AK6" s="371">
        <v>0.00217211963771677</v>
      </c>
      <c r="AL6" s="391">
        <v>0</v>
      </c>
    </row>
    <row r="7" ht="15" customHeight="1" spans="1:38">
      <c r="A7" s="18">
        <v>8</v>
      </c>
      <c r="B7" s="19" t="s">
        <v>43</v>
      </c>
      <c r="C7" s="19" t="s">
        <v>39</v>
      </c>
      <c r="D7" s="15">
        <v>14478</v>
      </c>
      <c r="E7" s="362">
        <v>0.179616802605167</v>
      </c>
      <c r="F7" s="362">
        <v>0.298591110162124</v>
      </c>
      <c r="G7" s="25">
        <v>15.0120470138601</v>
      </c>
      <c r="H7" s="26">
        <v>11.9399999816881</v>
      </c>
      <c r="I7" s="427">
        <v>0</v>
      </c>
      <c r="J7" s="27">
        <v>20.3232876712329</v>
      </c>
      <c r="K7" s="363">
        <v>0.51</v>
      </c>
      <c r="L7" s="430">
        <v>1</v>
      </c>
      <c r="M7" s="368">
        <v>0.5</v>
      </c>
      <c r="N7" s="363">
        <v>0.0836</v>
      </c>
      <c r="O7" s="363">
        <v>0.1395</v>
      </c>
      <c r="P7" s="430">
        <v>0</v>
      </c>
      <c r="Q7" s="428">
        <v>0</v>
      </c>
      <c r="R7" s="433">
        <v>0</v>
      </c>
      <c r="S7" s="32">
        <v>67302.66</v>
      </c>
      <c r="T7" s="48">
        <v>0</v>
      </c>
      <c r="U7" s="371">
        <v>0.0903744970597338</v>
      </c>
      <c r="V7" s="363">
        <v>0.005</v>
      </c>
      <c r="W7" s="48">
        <v>-0.00366140290786254</v>
      </c>
      <c r="X7" s="48">
        <v>0.151226437686018</v>
      </c>
      <c r="Y7" s="48">
        <v>0.155559102881315</v>
      </c>
      <c r="Z7" s="48">
        <v>2.2896511737978</v>
      </c>
      <c r="AA7" s="48">
        <v>17.7066776473818</v>
      </c>
      <c r="AB7" s="48">
        <v>3.70555201815405</v>
      </c>
      <c r="AC7" s="48">
        <v>147.85329512894</v>
      </c>
      <c r="AD7" s="48">
        <v>1.61121574582639</v>
      </c>
      <c r="AE7" s="48">
        <v>0.6010823049658</v>
      </c>
      <c r="AF7" s="48">
        <v>1.02924348378894</v>
      </c>
      <c r="AG7" s="48">
        <v>0.0486753933702807</v>
      </c>
      <c r="AH7" s="48">
        <v>0.00860288545830052</v>
      </c>
      <c r="AI7" s="48">
        <v>0.230238937701268</v>
      </c>
      <c r="AJ7" s="48">
        <v>0.0875076872193196</v>
      </c>
      <c r="AK7" s="371">
        <v>0.0442706314630781</v>
      </c>
      <c r="AL7" s="391">
        <v>0</v>
      </c>
    </row>
    <row r="8" ht="15" customHeight="1" spans="1:38">
      <c r="A8" s="18">
        <v>8</v>
      </c>
      <c r="B8" s="19" t="s">
        <v>43</v>
      </c>
      <c r="C8" s="19" t="s">
        <v>39</v>
      </c>
      <c r="D8" s="15">
        <v>14798</v>
      </c>
      <c r="E8" s="362">
        <v>0.201555157342808</v>
      </c>
      <c r="F8" s="362">
        <v>0.321289380893089</v>
      </c>
      <c r="G8" s="25">
        <v>14.19293677736</v>
      </c>
      <c r="H8" s="26">
        <v>10.7676652011562</v>
      </c>
      <c r="I8" s="427">
        <v>0</v>
      </c>
      <c r="J8" s="27">
        <v>16.0712328767123</v>
      </c>
      <c r="K8" s="372">
        <v>0.51</v>
      </c>
      <c r="L8" s="430">
        <v>1</v>
      </c>
      <c r="M8" s="368">
        <v>0.5</v>
      </c>
      <c r="N8" s="363">
        <v>0.0528</v>
      </c>
      <c r="O8" s="363">
        <v>0.0667</v>
      </c>
      <c r="P8" s="430">
        <v>0</v>
      </c>
      <c r="Q8" s="428">
        <v>0</v>
      </c>
      <c r="R8" s="433">
        <v>0</v>
      </c>
      <c r="S8" s="32">
        <v>38524.88</v>
      </c>
      <c r="T8" s="48">
        <v>0</v>
      </c>
      <c r="U8" s="371">
        <v>0.0903744970597338</v>
      </c>
      <c r="V8" s="363">
        <v>0.005</v>
      </c>
      <c r="W8" s="48">
        <v>0.00049973034352746</v>
      </c>
      <c r="X8" s="48">
        <v>0.283011955906351</v>
      </c>
      <c r="Y8" s="48">
        <v>0.174351241964923</v>
      </c>
      <c r="Z8" s="48">
        <v>2.27943777067118</v>
      </c>
      <c r="AA8" s="48">
        <v>16.2145709811925</v>
      </c>
      <c r="AB8" s="48">
        <v>3.23767367515062</v>
      </c>
      <c r="AC8" s="48">
        <v>620.619528619529</v>
      </c>
      <c r="AD8" s="48">
        <v>1.22901676450562</v>
      </c>
      <c r="AE8" s="48">
        <v>0.809480243311409</v>
      </c>
      <c r="AF8" s="48">
        <v>1.02266383368746</v>
      </c>
      <c r="AG8" s="48">
        <v>0.0182738481505516</v>
      </c>
      <c r="AH8" s="48">
        <v>0</v>
      </c>
      <c r="AI8" s="48">
        <v>0.431730657019489</v>
      </c>
      <c r="AJ8" s="48">
        <v>0.0722727371367809</v>
      </c>
      <c r="AK8" s="371">
        <v>0.0438684056335583</v>
      </c>
      <c r="AL8" s="391">
        <v>0</v>
      </c>
    </row>
    <row r="9" ht="15" customHeight="1" spans="1:38">
      <c r="A9" s="12">
        <v>9</v>
      </c>
      <c r="B9" s="13" t="s">
        <v>44</v>
      </c>
      <c r="C9" s="13" t="s">
        <v>39</v>
      </c>
      <c r="D9" s="15">
        <v>9598</v>
      </c>
      <c r="E9" s="362">
        <v>0.666659850403926</v>
      </c>
      <c r="F9" s="362">
        <v>0.405435857142857</v>
      </c>
      <c r="G9" s="25">
        <v>22.5474817670348</v>
      </c>
      <c r="H9" s="26">
        <v>17.0943110520616</v>
      </c>
      <c r="I9" s="427">
        <v>0</v>
      </c>
      <c r="J9" s="27">
        <v>27.0328767123288</v>
      </c>
      <c r="K9" s="363">
        <v>0.2222</v>
      </c>
      <c r="L9" s="428">
        <v>0</v>
      </c>
      <c r="M9" s="368">
        <v>0</v>
      </c>
      <c r="N9" s="363">
        <v>0.1463</v>
      </c>
      <c r="O9" s="363">
        <v>0.059</v>
      </c>
      <c r="P9" s="429">
        <v>1</v>
      </c>
      <c r="Q9" s="428">
        <v>0</v>
      </c>
      <c r="R9" s="433">
        <v>1</v>
      </c>
      <c r="S9" s="32">
        <v>59208.55</v>
      </c>
      <c r="T9" s="48">
        <v>0.8</v>
      </c>
      <c r="U9" s="371">
        <v>0.0710131445330529</v>
      </c>
      <c r="V9" s="363">
        <v>0.025</v>
      </c>
      <c r="W9" s="48">
        <v>-0.0825234630976842</v>
      </c>
      <c r="X9" s="48">
        <v>0.0814313774310456</v>
      </c>
      <c r="Y9" s="48">
        <v>-0.137800934243622</v>
      </c>
      <c r="Z9" s="48">
        <v>0.455420238646895</v>
      </c>
      <c r="AA9" s="48">
        <v>13.4932961493082</v>
      </c>
      <c r="AB9" s="48">
        <v>8.09771483746379</v>
      </c>
      <c r="AC9" s="48">
        <v>3.68153350892596</v>
      </c>
      <c r="AD9" s="48">
        <v>0.882226757747418</v>
      </c>
      <c r="AE9" s="48">
        <v>0.393521881242056</v>
      </c>
      <c r="AF9" s="48">
        <v>1.25121264277891</v>
      </c>
      <c r="AG9" s="48">
        <v>0.271984241695553</v>
      </c>
      <c r="AH9" s="48">
        <v>0.155894654711503</v>
      </c>
      <c r="AI9" s="48">
        <v>0.127569363681675</v>
      </c>
      <c r="AJ9" s="48">
        <v>0.717865148889489</v>
      </c>
      <c r="AK9" s="371">
        <v>0.154756037456875</v>
      </c>
      <c r="AL9" s="391">
        <v>1216</v>
      </c>
    </row>
    <row r="10" ht="15" customHeight="1" spans="1:38">
      <c r="A10" s="18">
        <v>10</v>
      </c>
      <c r="B10" s="19" t="s">
        <v>45</v>
      </c>
      <c r="C10" s="19" t="s">
        <v>41</v>
      </c>
      <c r="D10" s="15">
        <v>500</v>
      </c>
      <c r="E10" s="362">
        <v>1.00332779315862</v>
      </c>
      <c r="F10" s="362">
        <v>0.343740944653724</v>
      </c>
      <c r="G10" s="25">
        <v>55.31012</v>
      </c>
      <c r="H10" s="26">
        <v>11.6197731092437</v>
      </c>
      <c r="I10" s="427">
        <v>1</v>
      </c>
      <c r="J10" s="27">
        <v>6.42739726027397</v>
      </c>
      <c r="K10" s="363">
        <v>0.9965</v>
      </c>
      <c r="L10" s="428">
        <v>0</v>
      </c>
      <c r="M10" s="368">
        <v>0</v>
      </c>
      <c r="N10" s="363">
        <v>0.1857</v>
      </c>
      <c r="O10" s="363">
        <v>0.4173</v>
      </c>
      <c r="P10" s="430">
        <v>0</v>
      </c>
      <c r="Q10" s="430">
        <v>1</v>
      </c>
      <c r="R10" s="433">
        <v>0</v>
      </c>
      <c r="S10" s="32">
        <v>1562.5</v>
      </c>
      <c r="T10" s="48">
        <v>1</v>
      </c>
      <c r="U10" s="371">
        <v>0.0383124287343216</v>
      </c>
      <c r="V10" s="363">
        <v>0.03</v>
      </c>
      <c r="W10" s="48">
        <v>0.42890625</v>
      </c>
      <c r="X10" s="48">
        <v>0.448741007194245</v>
      </c>
      <c r="Y10" s="48">
        <v>7.92857142857143</v>
      </c>
      <c r="Z10" s="48">
        <v>1.71566420070762</v>
      </c>
      <c r="AA10" s="48">
        <v>0</v>
      </c>
      <c r="AB10" s="48">
        <v>6.68421052631579</v>
      </c>
      <c r="AC10" s="48">
        <v>18.9148936170213</v>
      </c>
      <c r="AD10" s="48">
        <v>7.59174311926605</v>
      </c>
      <c r="AE10" s="48">
        <v>0.119190814652816</v>
      </c>
      <c r="AF10" s="48">
        <v>1.13241106719368</v>
      </c>
      <c r="AG10" s="48">
        <v>0.0769708255741775</v>
      </c>
      <c r="AH10" s="48">
        <v>0</v>
      </c>
      <c r="AI10" s="48">
        <v>0.367242012486228</v>
      </c>
      <c r="AJ10" s="48">
        <v>0.326959130108736</v>
      </c>
      <c r="AK10" s="371">
        <v>0.0779902512185977</v>
      </c>
      <c r="AL10" s="391">
        <v>127</v>
      </c>
    </row>
    <row r="11" ht="15" customHeight="1" spans="1:38">
      <c r="A11" s="18">
        <v>10</v>
      </c>
      <c r="B11" s="19" t="s">
        <v>45</v>
      </c>
      <c r="C11" s="19" t="s">
        <v>41</v>
      </c>
      <c r="D11" s="15">
        <v>385</v>
      </c>
      <c r="E11" s="362">
        <v>1.33477544330079</v>
      </c>
      <c r="F11" s="362">
        <v>0.343935790725327</v>
      </c>
      <c r="G11" s="25">
        <v>87.8565194805195</v>
      </c>
      <c r="H11" s="26">
        <v>11.6637103448276</v>
      </c>
      <c r="I11" s="427">
        <v>1</v>
      </c>
      <c r="J11" s="27">
        <v>8.17260273972603</v>
      </c>
      <c r="K11" s="372">
        <v>0.4</v>
      </c>
      <c r="L11" s="428">
        <v>0</v>
      </c>
      <c r="M11" s="368">
        <v>0</v>
      </c>
      <c r="N11" s="363">
        <v>0.382</v>
      </c>
      <c r="O11" s="363">
        <v>0.1962</v>
      </c>
      <c r="P11" s="430">
        <v>0</v>
      </c>
      <c r="Q11" s="428">
        <v>0</v>
      </c>
      <c r="R11" s="433">
        <v>0</v>
      </c>
      <c r="S11" s="32">
        <v>1619.1</v>
      </c>
      <c r="T11" s="48">
        <v>0</v>
      </c>
      <c r="U11" s="371">
        <v>0.0387068396745108</v>
      </c>
      <c r="V11" s="363">
        <v>0.03</v>
      </c>
      <c r="W11" s="48">
        <v>4.34848484848485</v>
      </c>
      <c r="X11" s="48">
        <v>5.46579804560261</v>
      </c>
      <c r="Y11" s="48">
        <v>1.91666666666667</v>
      </c>
      <c r="Z11" s="48">
        <v>2.67048528241846</v>
      </c>
      <c r="AA11" s="48">
        <v>34.3934426229508</v>
      </c>
      <c r="AB11" s="48">
        <v>59.5177304964539</v>
      </c>
      <c r="AC11" s="48">
        <v>145.947826086957</v>
      </c>
      <c r="AD11" s="48">
        <v>1.1045996592845</v>
      </c>
      <c r="AE11" s="48">
        <v>0.576770538243626</v>
      </c>
      <c r="AF11" s="48">
        <v>1.3215859030837</v>
      </c>
      <c r="AG11" s="48">
        <v>0.0498740554156171</v>
      </c>
      <c r="AH11" s="48">
        <v>0</v>
      </c>
      <c r="AI11" s="48">
        <v>0.335951134380454</v>
      </c>
      <c r="AJ11" s="48">
        <v>0.241897044804576</v>
      </c>
      <c r="AK11" s="371">
        <v>0.0742373689227836</v>
      </c>
      <c r="AL11" s="391">
        <v>147</v>
      </c>
    </row>
    <row r="12" ht="15" customHeight="1" spans="1:38">
      <c r="A12" s="12">
        <v>12</v>
      </c>
      <c r="B12" s="13" t="s">
        <v>46</v>
      </c>
      <c r="C12" s="13" t="s">
        <v>41</v>
      </c>
      <c r="D12" s="15">
        <v>164</v>
      </c>
      <c r="E12" s="362">
        <v>2.7574378124912</v>
      </c>
      <c r="F12" s="362">
        <v>0.198</v>
      </c>
      <c r="G12" s="25">
        <v>609.820182926829</v>
      </c>
      <c r="H12" s="26">
        <v>21.7414152173913</v>
      </c>
      <c r="I12" s="427">
        <v>0</v>
      </c>
      <c r="J12" s="27">
        <v>24.1287671232877</v>
      </c>
      <c r="K12" s="363">
        <v>0.375501</v>
      </c>
      <c r="L12" s="428">
        <v>0</v>
      </c>
      <c r="M12" s="368">
        <v>1</v>
      </c>
      <c r="N12" s="363">
        <v>0.1474</v>
      </c>
      <c r="O12" s="363">
        <v>0.1106</v>
      </c>
      <c r="P12" s="430">
        <v>0</v>
      </c>
      <c r="Q12" s="428">
        <v>0</v>
      </c>
      <c r="R12" s="433">
        <v>0.3</v>
      </c>
      <c r="S12" s="32">
        <v>21015.02</v>
      </c>
      <c r="T12" s="48">
        <v>0.8</v>
      </c>
      <c r="U12" s="371">
        <v>0.00137849163861952</v>
      </c>
      <c r="V12" s="363">
        <v>0.016</v>
      </c>
      <c r="W12" s="48">
        <v>0.572956653008411</v>
      </c>
      <c r="X12" s="48">
        <v>0.783194115446952</v>
      </c>
      <c r="Y12" s="48">
        <v>3.07594936708861</v>
      </c>
      <c r="Z12" s="48">
        <v>0.593086800549837</v>
      </c>
      <c r="AA12" s="48">
        <v>5.41144080758642</v>
      </c>
      <c r="AB12" s="48">
        <v>4.84524787729389</v>
      </c>
      <c r="AC12" s="48">
        <v>2.04840203798055</v>
      </c>
      <c r="AD12" s="48">
        <v>1.18684590400577</v>
      </c>
      <c r="AE12" s="48">
        <v>0.607858729331761</v>
      </c>
      <c r="AF12" s="48">
        <v>1.78328474246842</v>
      </c>
      <c r="AG12" s="48">
        <v>0.697965461791233</v>
      </c>
      <c r="AH12" s="48">
        <v>0</v>
      </c>
      <c r="AI12" s="48">
        <v>0.0146927074001075</v>
      </c>
      <c r="AJ12" s="48">
        <v>0.280497456189938</v>
      </c>
      <c r="AK12" s="371">
        <v>0.107235726399096</v>
      </c>
      <c r="AL12" s="391">
        <v>1121</v>
      </c>
    </row>
    <row r="13" ht="15" customHeight="1" spans="1:38">
      <c r="A13" s="12">
        <v>13</v>
      </c>
      <c r="B13" s="13" t="s">
        <v>47</v>
      </c>
      <c r="C13" s="13" t="s">
        <v>39</v>
      </c>
      <c r="D13" s="15">
        <v>732.14</v>
      </c>
      <c r="E13" s="362">
        <v>0.747347842220188</v>
      </c>
      <c r="F13" s="362">
        <v>0.238275</v>
      </c>
      <c r="G13" s="25">
        <v>54.6614445324665</v>
      </c>
      <c r="H13" s="26">
        <v>16.007932</v>
      </c>
      <c r="I13" s="427">
        <v>0</v>
      </c>
      <c r="J13" s="27">
        <v>9.10958904109589</v>
      </c>
      <c r="K13" s="371">
        <v>0.50002</v>
      </c>
      <c r="L13" s="428">
        <v>0</v>
      </c>
      <c r="M13" s="368">
        <v>0</v>
      </c>
      <c r="N13" s="363">
        <v>0.1759</v>
      </c>
      <c r="O13" s="363">
        <v>0.1682</v>
      </c>
      <c r="P13" s="430">
        <v>0</v>
      </c>
      <c r="Q13" s="428">
        <v>0</v>
      </c>
      <c r="R13" s="433">
        <v>0</v>
      </c>
      <c r="S13" s="32">
        <v>1870.39</v>
      </c>
      <c r="T13" s="48">
        <v>0</v>
      </c>
      <c r="U13" s="371">
        <v>0</v>
      </c>
      <c r="V13" s="363">
        <v>0.02</v>
      </c>
      <c r="W13" s="48">
        <v>0.223933807310742</v>
      </c>
      <c r="X13" s="48">
        <v>0.643226764362211</v>
      </c>
      <c r="Y13" s="48">
        <v>0.594242661789043</v>
      </c>
      <c r="Z13" s="48">
        <v>1.70185777628108</v>
      </c>
      <c r="AA13" s="48">
        <v>3.92857066793507</v>
      </c>
      <c r="AB13" s="48">
        <v>33.0709675491544</v>
      </c>
      <c r="AC13" s="48">
        <v>64.7015872087925</v>
      </c>
      <c r="AD13" s="48">
        <v>1.29029854415753</v>
      </c>
      <c r="AE13" s="48">
        <v>0.738703246563649</v>
      </c>
      <c r="AF13" s="48">
        <v>1.032417537888</v>
      </c>
      <c r="AG13" s="48">
        <v>0.15386795126098</v>
      </c>
      <c r="AH13" s="48">
        <v>0</v>
      </c>
      <c r="AI13" s="48">
        <v>0.486698132021538</v>
      </c>
      <c r="AJ13" s="48">
        <v>0.203984990327562</v>
      </c>
      <c r="AK13" s="371">
        <v>0.0376777835704986</v>
      </c>
      <c r="AL13" s="391">
        <v>725</v>
      </c>
    </row>
    <row r="14" ht="15" customHeight="1" spans="1:38">
      <c r="A14" s="12">
        <v>14</v>
      </c>
      <c r="B14" s="13" t="s">
        <v>48</v>
      </c>
      <c r="C14" s="13" t="s">
        <v>39</v>
      </c>
      <c r="D14" s="15">
        <v>1671</v>
      </c>
      <c r="E14" s="362">
        <v>0.43792106417342</v>
      </c>
      <c r="F14" s="362">
        <v>0.31395</v>
      </c>
      <c r="G14" s="25">
        <v>23.9976062238181</v>
      </c>
      <c r="H14" s="26">
        <v>11.6231884057971</v>
      </c>
      <c r="I14" s="427">
        <v>0</v>
      </c>
      <c r="J14" s="27">
        <v>6.42739726027397</v>
      </c>
      <c r="K14" s="372">
        <v>0.65</v>
      </c>
      <c r="L14" s="428">
        <v>0</v>
      </c>
      <c r="M14" s="368">
        <v>0</v>
      </c>
      <c r="N14" s="363">
        <v>0.2461</v>
      </c>
      <c r="O14" s="363">
        <v>0.2592</v>
      </c>
      <c r="P14" s="430">
        <v>0</v>
      </c>
      <c r="Q14" s="428">
        <v>0</v>
      </c>
      <c r="R14" s="433">
        <v>0.3</v>
      </c>
      <c r="S14" s="32">
        <v>2967.63</v>
      </c>
      <c r="T14" s="48">
        <v>0.4</v>
      </c>
      <c r="U14" s="371">
        <v>0.0867404562909419</v>
      </c>
      <c r="V14" s="363">
        <v>0.02</v>
      </c>
      <c r="W14" s="48">
        <v>1.40647619047619</v>
      </c>
      <c r="X14" s="48">
        <v>1.28835774865073</v>
      </c>
      <c r="Y14" s="48">
        <v>6.02100840336134</v>
      </c>
      <c r="Z14" s="48">
        <v>1.47237754417356</v>
      </c>
      <c r="AA14" s="48">
        <v>4.67708703374778</v>
      </c>
      <c r="AB14" s="48">
        <v>8.34204540414505</v>
      </c>
      <c r="AC14" s="48">
        <v>149.613636363636</v>
      </c>
      <c r="AD14" s="48">
        <v>1.86113919784294</v>
      </c>
      <c r="AE14" s="48">
        <v>0.530156719962007</v>
      </c>
      <c r="AF14" s="48">
        <v>1.00606060606061</v>
      </c>
      <c r="AG14" s="48">
        <v>0.0198787061994609</v>
      </c>
      <c r="AH14" s="48">
        <v>0</v>
      </c>
      <c r="AI14" s="48">
        <v>0.78358733880422</v>
      </c>
      <c r="AJ14" s="48">
        <v>0.465745101017773</v>
      </c>
      <c r="AK14" s="371">
        <v>0.12456326902628</v>
      </c>
      <c r="AL14" s="391">
        <v>335</v>
      </c>
    </row>
    <row r="15" ht="15" customHeight="1" spans="1:38">
      <c r="A15" s="18">
        <v>15</v>
      </c>
      <c r="B15" s="19" t="s">
        <v>49</v>
      </c>
      <c r="C15" s="19" t="s">
        <v>41</v>
      </c>
      <c r="D15" s="15">
        <v>-3315</v>
      </c>
      <c r="E15" s="362">
        <v>0.2771</v>
      </c>
      <c r="F15" s="362">
        <v>0.28711511414327</v>
      </c>
      <c r="G15" s="25">
        <v>-42.0258069381599</v>
      </c>
      <c r="H15" s="26">
        <v>13.5257815533981</v>
      </c>
      <c r="I15" s="427">
        <v>3</v>
      </c>
      <c r="J15" s="27">
        <v>5.27945205479452</v>
      </c>
      <c r="K15" s="372">
        <v>0.3157</v>
      </c>
      <c r="L15" s="428">
        <v>0</v>
      </c>
      <c r="M15" s="368">
        <v>0</v>
      </c>
      <c r="N15" s="363">
        <v>0</v>
      </c>
      <c r="O15" s="363">
        <v>0</v>
      </c>
      <c r="P15" s="430">
        <v>0</v>
      </c>
      <c r="Q15" s="430">
        <v>1</v>
      </c>
      <c r="R15" s="433">
        <v>0</v>
      </c>
      <c r="S15" s="32">
        <v>11969.15</v>
      </c>
      <c r="T15" s="48">
        <v>0.4</v>
      </c>
      <c r="U15" s="48">
        <v>0</v>
      </c>
      <c r="V15" s="363">
        <v>0.05</v>
      </c>
      <c r="W15" s="48">
        <v>3.92831541218638</v>
      </c>
      <c r="X15" s="48">
        <v>0.892956959195081</v>
      </c>
      <c r="Y15" s="48">
        <v>0.118043844856661</v>
      </c>
      <c r="Z15" s="48">
        <v>1.58162031438936</v>
      </c>
      <c r="AA15" s="48">
        <v>0</v>
      </c>
      <c r="AB15" s="48">
        <v>2.31914893617021</v>
      </c>
      <c r="AC15" s="48">
        <v>6.8125</v>
      </c>
      <c r="AD15" s="48">
        <v>0.165855693034895</v>
      </c>
      <c r="AE15" s="48">
        <v>5.92581818181818</v>
      </c>
      <c r="AF15" s="48">
        <v>0.963762435936087</v>
      </c>
      <c r="AG15" s="48">
        <v>0.0258378857227226</v>
      </c>
      <c r="AH15" s="48">
        <v>0</v>
      </c>
      <c r="AI15" s="48">
        <v>-0.640517824364796</v>
      </c>
      <c r="AJ15" s="48">
        <v>0.84480122324159</v>
      </c>
      <c r="AK15" s="371">
        <v>-2.30428134556575</v>
      </c>
      <c r="AL15" s="391">
        <v>3904</v>
      </c>
    </row>
    <row r="16" ht="15" customHeight="1" spans="1:38">
      <c r="A16" s="18">
        <v>15</v>
      </c>
      <c r="B16" s="19" t="s">
        <v>49</v>
      </c>
      <c r="C16" s="19" t="s">
        <v>41</v>
      </c>
      <c r="D16" s="15">
        <v>100</v>
      </c>
      <c r="E16" s="362">
        <v>2.9685026299205</v>
      </c>
      <c r="F16" s="362">
        <v>0.293269230769231</v>
      </c>
      <c r="G16" s="25">
        <v>521.6679</v>
      </c>
      <c r="H16" s="26">
        <v>13.0416975</v>
      </c>
      <c r="I16" s="427">
        <v>3</v>
      </c>
      <c r="J16" s="27">
        <v>3.70684931506849</v>
      </c>
      <c r="K16" s="372">
        <v>0.51</v>
      </c>
      <c r="L16" s="428">
        <v>0</v>
      </c>
      <c r="M16" s="368">
        <v>0</v>
      </c>
      <c r="N16" s="363">
        <v>0.9803</v>
      </c>
      <c r="O16" s="34">
        <v>0</v>
      </c>
      <c r="P16" s="430">
        <v>0</v>
      </c>
      <c r="Q16" s="428">
        <v>0</v>
      </c>
      <c r="R16" s="433">
        <v>0</v>
      </c>
      <c r="S16" s="32">
        <v>2141.58</v>
      </c>
      <c r="T16" s="48">
        <v>0</v>
      </c>
      <c r="U16" s="48">
        <v>0</v>
      </c>
      <c r="V16" s="363">
        <v>0.035</v>
      </c>
      <c r="W16" s="48">
        <v>839.034482758621</v>
      </c>
      <c r="X16" s="48">
        <v>0</v>
      </c>
      <c r="Y16" s="48">
        <v>26</v>
      </c>
      <c r="Z16" s="48">
        <v>2.25756457564576</v>
      </c>
      <c r="AA16" s="48">
        <v>0</v>
      </c>
      <c r="AB16" s="48">
        <v>6.07145219980152</v>
      </c>
      <c r="AC16" s="48">
        <v>0</v>
      </c>
      <c r="AD16" s="48">
        <v>1.04706438579902</v>
      </c>
      <c r="AE16" s="48">
        <v>0.955051106276425</v>
      </c>
      <c r="AF16" s="48">
        <v>1</v>
      </c>
      <c r="AG16" s="48">
        <v>0</v>
      </c>
      <c r="AH16" s="48">
        <v>0</v>
      </c>
      <c r="AI16" s="48">
        <v>0</v>
      </c>
      <c r="AJ16" s="48">
        <v>0.0759144237405107</v>
      </c>
      <c r="AK16" s="371">
        <v>-0.0242272347535505</v>
      </c>
      <c r="AL16" s="391">
        <v>0</v>
      </c>
    </row>
    <row r="17" ht="15" customHeight="1" spans="1:38">
      <c r="A17" s="12">
        <v>16</v>
      </c>
      <c r="B17" s="13" t="s">
        <v>50</v>
      </c>
      <c r="C17" s="13" t="s">
        <v>39</v>
      </c>
      <c r="D17" s="15">
        <v>6847</v>
      </c>
      <c r="E17" s="362">
        <v>0.150910320795571</v>
      </c>
      <c r="F17" s="362">
        <v>0.146584331628066</v>
      </c>
      <c r="G17" s="25">
        <v>27.3104938824161</v>
      </c>
      <c r="H17" s="26">
        <v>23.7090819155558</v>
      </c>
      <c r="I17" s="427">
        <v>0</v>
      </c>
      <c r="J17" s="27">
        <v>7.74794520547945</v>
      </c>
      <c r="K17" s="372">
        <v>0.5</v>
      </c>
      <c r="L17" s="430">
        <v>1</v>
      </c>
      <c r="M17" s="368">
        <v>0</v>
      </c>
      <c r="N17" s="363">
        <v>0.1445</v>
      </c>
      <c r="O17" s="363">
        <v>0.1659</v>
      </c>
      <c r="P17" s="430">
        <v>0</v>
      </c>
      <c r="Q17" s="428">
        <v>0</v>
      </c>
      <c r="R17" s="433">
        <v>1</v>
      </c>
      <c r="S17" s="32">
        <v>90113.38</v>
      </c>
      <c r="T17" s="48">
        <v>0.6</v>
      </c>
      <c r="U17" s="48">
        <v>0.0247521076419657</v>
      </c>
      <c r="V17" s="363">
        <v>0.014</v>
      </c>
      <c r="W17" s="48">
        <v>0.339755292730221</v>
      </c>
      <c r="X17" s="48">
        <v>0.668143120110446</v>
      </c>
      <c r="Y17" s="48">
        <v>0.0892459433662107</v>
      </c>
      <c r="Z17" s="48">
        <v>0.482639965880893</v>
      </c>
      <c r="AA17" s="48">
        <v>6.85901232867277</v>
      </c>
      <c r="AB17" s="48">
        <v>6.51357184904179</v>
      </c>
      <c r="AC17" s="48">
        <v>1.15698120222134</v>
      </c>
      <c r="AD17" s="48">
        <v>1.15990702688136</v>
      </c>
      <c r="AE17" s="48">
        <v>0.263658600580623</v>
      </c>
      <c r="AF17" s="48">
        <v>1.27302140368342</v>
      </c>
      <c r="AG17" s="48">
        <v>0.546087796130901</v>
      </c>
      <c r="AH17" s="48">
        <v>0.186765060864168</v>
      </c>
      <c r="AI17" s="48">
        <v>0.0984124930829542</v>
      </c>
      <c r="AJ17" s="48">
        <v>0.535517040547868</v>
      </c>
      <c r="AK17" s="371">
        <v>-0.0634024862932541</v>
      </c>
      <c r="AL17" s="391">
        <v>3176</v>
      </c>
    </row>
    <row r="18" ht="14.25" customHeight="1" spans="1:38">
      <c r="A18" s="12">
        <v>18</v>
      </c>
      <c r="B18" s="20" t="s">
        <v>51</v>
      </c>
      <c r="C18" s="13" t="s">
        <v>41</v>
      </c>
      <c r="D18" s="15">
        <v>90937</v>
      </c>
      <c r="E18" s="362">
        <v>0.209748478071615</v>
      </c>
      <c r="F18" s="362">
        <v>0.364655172413793</v>
      </c>
      <c r="G18" s="25">
        <v>12.7574874913402</v>
      </c>
      <c r="H18" s="26">
        <v>9.58783173553719</v>
      </c>
      <c r="I18" s="427">
        <v>0</v>
      </c>
      <c r="J18" s="27">
        <v>2.70684931506849</v>
      </c>
      <c r="K18" s="363">
        <v>0.5683</v>
      </c>
      <c r="L18" s="428">
        <v>0</v>
      </c>
      <c r="M18" s="368">
        <v>0</v>
      </c>
      <c r="N18" s="363">
        <v>0.0134</v>
      </c>
      <c r="O18" s="363">
        <v>0.2467</v>
      </c>
      <c r="P18" s="430">
        <v>0</v>
      </c>
      <c r="Q18" s="430">
        <v>1</v>
      </c>
      <c r="R18" s="434">
        <v>1</v>
      </c>
      <c r="S18" s="32">
        <v>219505.42</v>
      </c>
      <c r="T18" s="48">
        <v>0</v>
      </c>
      <c r="U18" s="48">
        <v>0.130221838087007</v>
      </c>
      <c r="V18" s="363">
        <v>0.045</v>
      </c>
      <c r="W18" s="48">
        <v>0.872011186067624</v>
      </c>
      <c r="X18" s="48">
        <v>4.6653761775713</v>
      </c>
      <c r="Y18" s="48">
        <v>4.01140747272126</v>
      </c>
      <c r="Z18" s="48">
        <v>1.39704247140351</v>
      </c>
      <c r="AA18" s="48">
        <v>25.1502154561174</v>
      </c>
      <c r="AB18" s="48">
        <v>15.7253407927328</v>
      </c>
      <c r="AC18" s="48">
        <v>13.5102297579555</v>
      </c>
      <c r="AD18" s="48">
        <v>0.893406932748641</v>
      </c>
      <c r="AE18" s="48">
        <v>0.824775882474937</v>
      </c>
      <c r="AF18" s="48">
        <v>1.08287627576113</v>
      </c>
      <c r="AG18" s="48">
        <v>1.22899706157035</v>
      </c>
      <c r="AH18" s="48">
        <v>0.0679392268968816</v>
      </c>
      <c r="AI18" s="48">
        <v>0.704255566311713</v>
      </c>
      <c r="AJ18" s="48">
        <v>0.0856073167129503</v>
      </c>
      <c r="AK18" s="371">
        <v>0.110169029106648</v>
      </c>
      <c r="AL18" s="391">
        <v>14690</v>
      </c>
    </row>
    <row r="19" ht="14.25" customHeight="1" spans="1:38">
      <c r="A19" s="18">
        <v>19</v>
      </c>
      <c r="B19" s="19" t="s">
        <v>52</v>
      </c>
      <c r="C19" s="19" t="s">
        <v>41</v>
      </c>
      <c r="D19" s="15">
        <v>15843</v>
      </c>
      <c r="E19" s="362">
        <v>0.113</v>
      </c>
      <c r="F19" s="362">
        <v>0.1</v>
      </c>
      <c r="G19" s="25">
        <v>11.8444754781291</v>
      </c>
      <c r="H19" s="26">
        <v>10.4251125</v>
      </c>
      <c r="I19" s="427">
        <v>0</v>
      </c>
      <c r="J19" s="27">
        <v>18.5342465753425</v>
      </c>
      <c r="K19" s="372">
        <v>0.6</v>
      </c>
      <c r="L19" s="430">
        <v>1</v>
      </c>
      <c r="M19" s="368">
        <v>0</v>
      </c>
      <c r="N19" s="363">
        <v>0.1305</v>
      </c>
      <c r="O19" s="363">
        <v>0.1695</v>
      </c>
      <c r="P19" s="430">
        <v>0</v>
      </c>
      <c r="Q19" s="428">
        <v>0</v>
      </c>
      <c r="R19" s="433">
        <v>0</v>
      </c>
      <c r="S19" s="32">
        <v>58572.68</v>
      </c>
      <c r="T19" s="48">
        <v>0.8</v>
      </c>
      <c r="U19" s="48">
        <v>0</v>
      </c>
      <c r="V19" s="363">
        <v>0.03</v>
      </c>
      <c r="W19" s="48">
        <v>0.147282585851793</v>
      </c>
      <c r="X19" s="48">
        <v>0.134492830589485</v>
      </c>
      <c r="Y19" s="48">
        <v>0.0639312336310522</v>
      </c>
      <c r="Z19" s="48">
        <v>0.991122812512234</v>
      </c>
      <c r="AA19" s="48">
        <v>15.1503590664273</v>
      </c>
      <c r="AB19" s="48">
        <v>10.4284022449925</v>
      </c>
      <c r="AC19" s="48">
        <v>12.3290923479637</v>
      </c>
      <c r="AD19" s="48">
        <v>2.04221411192214</v>
      </c>
      <c r="AE19" s="48">
        <v>0.451731086279538</v>
      </c>
      <c r="AF19" s="48">
        <v>1.05904638198842</v>
      </c>
      <c r="AG19" s="48">
        <v>0.137055922427485</v>
      </c>
      <c r="AH19" s="48">
        <v>0</v>
      </c>
      <c r="AI19" s="48">
        <v>0.281555727347853</v>
      </c>
      <c r="AJ19" s="48">
        <v>0.251518293586135</v>
      </c>
      <c r="AK19" s="371">
        <v>0.240339702760085</v>
      </c>
      <c r="AL19" s="391">
        <v>3727</v>
      </c>
    </row>
    <row r="20" ht="14.25" customHeight="1" spans="1:38">
      <c r="A20" s="18">
        <v>19</v>
      </c>
      <c r="B20" s="19" t="s">
        <v>52</v>
      </c>
      <c r="C20" s="19" t="s">
        <v>41</v>
      </c>
      <c r="D20" s="15">
        <v>1857</v>
      </c>
      <c r="E20" s="362">
        <v>0.1043</v>
      </c>
      <c r="F20" s="362">
        <v>0.1</v>
      </c>
      <c r="G20" s="25">
        <v>11.9708131394723</v>
      </c>
      <c r="H20" s="26">
        <v>11.1149</v>
      </c>
      <c r="I20" s="427">
        <v>0</v>
      </c>
      <c r="J20" s="27">
        <v>16.1397260273973</v>
      </c>
      <c r="K20" s="372">
        <v>0.9</v>
      </c>
      <c r="L20" s="430">
        <v>1</v>
      </c>
      <c r="M20" s="368">
        <v>0</v>
      </c>
      <c r="N20" s="363">
        <v>0.4062</v>
      </c>
      <c r="O20" s="363">
        <v>0.188</v>
      </c>
      <c r="P20" s="430">
        <v>0</v>
      </c>
      <c r="Q20" s="428">
        <v>0</v>
      </c>
      <c r="R20" s="433">
        <v>0.3</v>
      </c>
      <c r="S20" s="32">
        <v>5666.54</v>
      </c>
      <c r="T20" s="48">
        <v>0.8</v>
      </c>
      <c r="U20" s="48">
        <v>0</v>
      </c>
      <c r="V20" s="363">
        <v>0.02</v>
      </c>
      <c r="W20" s="48">
        <v>-0.0218127115456939</v>
      </c>
      <c r="X20" s="48">
        <v>0.405849582172702</v>
      </c>
      <c r="Y20" s="48">
        <v>0.267576791808874</v>
      </c>
      <c r="Z20" s="48">
        <v>0.723479087452471</v>
      </c>
      <c r="AA20" s="48">
        <v>4.10296495956873</v>
      </c>
      <c r="AB20" s="48">
        <v>3.70004861448712</v>
      </c>
      <c r="AC20" s="48">
        <v>1.95153846153846</v>
      </c>
      <c r="AD20" s="48">
        <v>1.15553809897879</v>
      </c>
      <c r="AE20" s="48">
        <v>0.514994232987313</v>
      </c>
      <c r="AF20" s="48">
        <v>1.14223194748359</v>
      </c>
      <c r="AG20" s="48">
        <v>0.834158906280959</v>
      </c>
      <c r="AH20" s="48">
        <v>0</v>
      </c>
      <c r="AI20" s="48">
        <v>0.430010420284821</v>
      </c>
      <c r="AJ20" s="48">
        <v>0.471554329260281</v>
      </c>
      <c r="AK20" s="371">
        <v>0.187097621863093</v>
      </c>
      <c r="AL20" s="391">
        <v>766</v>
      </c>
    </row>
    <row r="21" ht="14.25" customHeight="1" spans="1:38">
      <c r="A21" s="18">
        <v>19</v>
      </c>
      <c r="B21" s="19" t="s">
        <v>52</v>
      </c>
      <c r="C21" s="19" t="s">
        <v>41</v>
      </c>
      <c r="D21" s="15">
        <v>665</v>
      </c>
      <c r="E21" s="362">
        <v>0.855762644020053</v>
      </c>
      <c r="F21" s="362">
        <v>0.285714285714286</v>
      </c>
      <c r="G21" s="25">
        <v>52.7697125165856</v>
      </c>
      <c r="H21" s="26">
        <v>14.0367435294118</v>
      </c>
      <c r="I21" s="427">
        <v>0</v>
      </c>
      <c r="J21" s="27">
        <v>8.51506849315068</v>
      </c>
      <c r="K21" s="363">
        <v>0.3125</v>
      </c>
      <c r="L21" s="428">
        <v>0</v>
      </c>
      <c r="M21" s="368">
        <v>0</v>
      </c>
      <c r="N21" s="363">
        <v>0.7677</v>
      </c>
      <c r="O21" s="363">
        <v>0.1546</v>
      </c>
      <c r="P21" s="430">
        <v>0</v>
      </c>
      <c r="Q21" s="428">
        <v>0</v>
      </c>
      <c r="R21" s="433">
        <v>0</v>
      </c>
      <c r="S21" s="32">
        <v>6165.56</v>
      </c>
      <c r="T21" s="48">
        <v>0.8</v>
      </c>
      <c r="U21" s="371">
        <v>0.0255</v>
      </c>
      <c r="V21" s="363">
        <v>0.02</v>
      </c>
      <c r="W21" s="48">
        <v>0.396052987293863</v>
      </c>
      <c r="X21" s="48">
        <v>1.25690235690236</v>
      </c>
      <c r="Y21" s="48">
        <v>-0.430650684931507</v>
      </c>
      <c r="Z21" s="48">
        <v>0.496445898679905</v>
      </c>
      <c r="AA21" s="48">
        <v>2.64264264264264</v>
      </c>
      <c r="AB21" s="48">
        <v>1.25184932286332</v>
      </c>
      <c r="AC21" s="48">
        <v>2.13006293367759</v>
      </c>
      <c r="AD21" s="48">
        <v>2.71537141456239</v>
      </c>
      <c r="AE21" s="48">
        <v>0.567325071004389</v>
      </c>
      <c r="AF21" s="48">
        <v>1.26083262531861</v>
      </c>
      <c r="AG21" s="48">
        <v>0.532746531403849</v>
      </c>
      <c r="AH21" s="48">
        <v>0.000298373862449649</v>
      </c>
      <c r="AI21" s="48">
        <v>0.137496123229608</v>
      </c>
      <c r="AJ21" s="48">
        <v>0.364545454545455</v>
      </c>
      <c r="AK21" s="371">
        <v>-0.377272727272727</v>
      </c>
      <c r="AL21" s="391">
        <v>245</v>
      </c>
    </row>
    <row r="22" ht="14.25" customHeight="1" spans="1:38">
      <c r="A22" s="18">
        <v>21</v>
      </c>
      <c r="B22" s="19" t="s">
        <v>53</v>
      </c>
      <c r="C22" s="19" t="s">
        <v>39</v>
      </c>
      <c r="D22" s="15">
        <v>3165</v>
      </c>
      <c r="E22" s="362">
        <v>0.106379100025935</v>
      </c>
      <c r="F22" s="362">
        <v>0.399740523632588</v>
      </c>
      <c r="G22" s="25">
        <v>9.39795260663507</v>
      </c>
      <c r="H22" s="26">
        <v>8.1582582269593</v>
      </c>
      <c r="I22" s="427">
        <v>0</v>
      </c>
      <c r="J22" s="27">
        <v>27.6794520547945</v>
      </c>
      <c r="K22" s="372">
        <v>1</v>
      </c>
      <c r="L22" s="430">
        <v>1</v>
      </c>
      <c r="M22" s="368">
        <v>0</v>
      </c>
      <c r="N22" s="363">
        <v>0.067</v>
      </c>
      <c r="O22" s="363">
        <v>0.1619</v>
      </c>
      <c r="P22" s="430">
        <v>0</v>
      </c>
      <c r="Q22" s="430">
        <v>1</v>
      </c>
      <c r="R22" s="433">
        <v>0.3</v>
      </c>
      <c r="S22" s="32">
        <v>16682.94</v>
      </c>
      <c r="T22" s="48">
        <v>0.8</v>
      </c>
      <c r="U22" s="371">
        <v>0.1439</v>
      </c>
      <c r="V22" s="363">
        <v>0.01</v>
      </c>
      <c r="W22" s="48">
        <v>0.0241809141066684</v>
      </c>
      <c r="X22" s="48">
        <v>0.248735703726756</v>
      </c>
      <c r="Y22" s="48">
        <v>0.15764447695684</v>
      </c>
      <c r="Z22" s="48">
        <v>0.991486354611838</v>
      </c>
      <c r="AA22" s="48">
        <v>5.54459917199849</v>
      </c>
      <c r="AB22" s="48">
        <v>0.724705766605586</v>
      </c>
      <c r="AC22" s="48">
        <v>3.91782461272522</v>
      </c>
      <c r="AD22" s="48">
        <v>1.43593314763231</v>
      </c>
      <c r="AE22" s="48">
        <v>0.466280925778132</v>
      </c>
      <c r="AF22" s="48">
        <v>1.21789152383189</v>
      </c>
      <c r="AG22" s="48">
        <v>0.643302180685358</v>
      </c>
      <c r="AH22" s="48">
        <v>0.0300311526479751</v>
      </c>
      <c r="AI22" s="48">
        <v>0.219008407431754</v>
      </c>
      <c r="AJ22" s="48">
        <v>0.344488188976378</v>
      </c>
      <c r="AK22" s="371">
        <v>0.134978278577247</v>
      </c>
      <c r="AL22" s="391">
        <v>2985</v>
      </c>
    </row>
    <row r="23" ht="14.25" customHeight="1" spans="1:38">
      <c r="A23" s="18">
        <v>21</v>
      </c>
      <c r="B23" s="19" t="s">
        <v>53</v>
      </c>
      <c r="C23" s="19" t="s">
        <v>39</v>
      </c>
      <c r="D23" s="15">
        <v>1042</v>
      </c>
      <c r="E23" s="362">
        <v>-0.0803300301965943</v>
      </c>
      <c r="F23" s="362">
        <v>0.387948568030423</v>
      </c>
      <c r="G23" s="25">
        <v>5.76129558541267</v>
      </c>
      <c r="H23" s="26">
        <v>8.07086391869001</v>
      </c>
      <c r="I23" s="427">
        <v>0</v>
      </c>
      <c r="J23" s="27">
        <v>19.8301369863014</v>
      </c>
      <c r="K23" s="372">
        <v>1</v>
      </c>
      <c r="L23" s="430">
        <v>1</v>
      </c>
      <c r="M23" s="368">
        <v>1</v>
      </c>
      <c r="N23" s="363">
        <v>0.6925</v>
      </c>
      <c r="O23" s="363">
        <v>0.3232</v>
      </c>
      <c r="P23" s="429">
        <v>1</v>
      </c>
      <c r="Q23" s="428">
        <v>0</v>
      </c>
      <c r="R23" s="433">
        <v>0.3</v>
      </c>
      <c r="S23" s="32">
        <v>3180.44</v>
      </c>
      <c r="T23" s="48">
        <v>0</v>
      </c>
      <c r="U23" s="371">
        <v>0.3469</v>
      </c>
      <c r="V23" s="363">
        <v>0.03</v>
      </c>
      <c r="W23" s="48">
        <v>0.248332888770339</v>
      </c>
      <c r="X23" s="48">
        <v>0.618421052631579</v>
      </c>
      <c r="Y23" s="48">
        <v>0.453277545327754</v>
      </c>
      <c r="Z23" s="48">
        <v>1.05706489500534</v>
      </c>
      <c r="AA23" s="48">
        <v>5.8695652173913</v>
      </c>
      <c r="AB23" s="48">
        <v>10.9459459459459</v>
      </c>
      <c r="AC23" s="48">
        <v>18.7974683544304</v>
      </c>
      <c r="AD23" s="48">
        <v>1.94756756756757</v>
      </c>
      <c r="AE23" s="48">
        <v>0.395299145299145</v>
      </c>
      <c r="AF23" s="48">
        <v>1.04083147735709</v>
      </c>
      <c r="AG23" s="48">
        <v>0.40084835630965</v>
      </c>
      <c r="AH23" s="48">
        <v>0</v>
      </c>
      <c r="AI23" s="48">
        <v>0.45532007865414</v>
      </c>
      <c r="AJ23" s="48">
        <v>0.371268237934905</v>
      </c>
      <c r="AK23" s="371">
        <v>0.00606060606060606</v>
      </c>
      <c r="AL23" s="391">
        <v>0</v>
      </c>
    </row>
    <row r="24" ht="14.25" customHeight="1" spans="1:38">
      <c r="A24" s="12">
        <v>22</v>
      </c>
      <c r="B24" s="13" t="s">
        <v>54</v>
      </c>
      <c r="C24" s="13" t="s">
        <v>41</v>
      </c>
      <c r="D24" s="15">
        <v>11129</v>
      </c>
      <c r="E24" s="362">
        <v>0.358467815335063</v>
      </c>
      <c r="F24" s="362">
        <v>0.238571428571429</v>
      </c>
      <c r="G24" s="25">
        <v>25.3211186988948</v>
      </c>
      <c r="H24" s="26">
        <v>16.2889439306358</v>
      </c>
      <c r="I24" s="427">
        <v>0</v>
      </c>
      <c r="J24" s="27">
        <v>10.3287671232877</v>
      </c>
      <c r="K24" s="363">
        <v>0.157522</v>
      </c>
      <c r="L24" s="428">
        <v>0</v>
      </c>
      <c r="M24" s="368">
        <v>1</v>
      </c>
      <c r="N24" s="363">
        <v>0.2274</v>
      </c>
      <c r="O24" s="363">
        <v>0.0779</v>
      </c>
      <c r="P24" s="430">
        <v>0</v>
      </c>
      <c r="Q24" s="428">
        <v>0</v>
      </c>
      <c r="R24" s="433">
        <v>1</v>
      </c>
      <c r="S24" s="32">
        <v>71946.49</v>
      </c>
      <c r="T24" s="48">
        <v>0.8</v>
      </c>
      <c r="U24" s="371">
        <v>0.2325</v>
      </c>
      <c r="V24" s="364">
        <v>0.05</v>
      </c>
      <c r="W24" s="48">
        <v>0.500757441866337</v>
      </c>
      <c r="X24" s="48">
        <v>0.650312744331509</v>
      </c>
      <c r="Y24" s="48">
        <v>0.563061797752809</v>
      </c>
      <c r="Z24" s="48">
        <v>1.17583987480754</v>
      </c>
      <c r="AA24" s="48">
        <v>3.78978881259966</v>
      </c>
      <c r="AB24" s="48">
        <v>5.52040574489264</v>
      </c>
      <c r="AC24" s="48">
        <v>7.65153406477892</v>
      </c>
      <c r="AD24" s="48">
        <v>1.57795151660308</v>
      </c>
      <c r="AE24" s="48">
        <v>0.502855796973444</v>
      </c>
      <c r="AF24" s="48">
        <v>1.31151909979272</v>
      </c>
      <c r="AG24" s="48">
        <v>0.328996125277068</v>
      </c>
      <c r="AH24" s="48">
        <v>0.018612206223245</v>
      </c>
      <c r="AI24" s="48">
        <v>0.23450949817201</v>
      </c>
      <c r="AJ24" s="48">
        <v>0.285796469295233</v>
      </c>
      <c r="AK24" s="371">
        <v>0.00796812749003984</v>
      </c>
      <c r="AL24" s="391">
        <v>10255</v>
      </c>
    </row>
    <row r="25" ht="14.25" customHeight="1" spans="1:38">
      <c r="A25" s="12">
        <v>24</v>
      </c>
      <c r="B25" s="13" t="s">
        <v>55</v>
      </c>
      <c r="C25" s="13" t="s">
        <v>39</v>
      </c>
      <c r="D25" s="15">
        <v>383</v>
      </c>
      <c r="E25" s="362">
        <v>0.963660517244407</v>
      </c>
      <c r="F25" s="362">
        <v>0.264</v>
      </c>
      <c r="G25" s="25">
        <v>65.3121409921671</v>
      </c>
      <c r="H25" s="26">
        <v>15.63409375</v>
      </c>
      <c r="I25" s="427">
        <v>0</v>
      </c>
      <c r="J25" s="27">
        <v>18.7232876712329</v>
      </c>
      <c r="K25" s="372">
        <v>0.18</v>
      </c>
      <c r="L25" s="428">
        <v>0</v>
      </c>
      <c r="M25" s="368">
        <v>0</v>
      </c>
      <c r="N25" s="363">
        <v>0.0607</v>
      </c>
      <c r="O25" s="363">
        <v>0.0385</v>
      </c>
      <c r="P25" s="430">
        <v>0</v>
      </c>
      <c r="Q25" s="428">
        <v>0</v>
      </c>
      <c r="R25" s="433">
        <v>0.3</v>
      </c>
      <c r="S25" s="32">
        <v>7385.8</v>
      </c>
      <c r="T25" s="48">
        <v>0.8</v>
      </c>
      <c r="U25" s="371">
        <v>0.0585</v>
      </c>
      <c r="V25" s="363">
        <v>0.03</v>
      </c>
      <c r="W25" s="48">
        <v>0.258123005512039</v>
      </c>
      <c r="X25" s="48">
        <v>0.19012547735952</v>
      </c>
      <c r="Y25" s="48">
        <v>-0.0681265206812652</v>
      </c>
      <c r="Z25" s="48">
        <v>0.804239601734383</v>
      </c>
      <c r="AA25" s="48">
        <v>5.20907010609528</v>
      </c>
      <c r="AB25" s="48">
        <v>1.75978635181671</v>
      </c>
      <c r="AC25" s="48">
        <v>96.6795366795367</v>
      </c>
      <c r="AD25" s="48">
        <v>2.00687611144043</v>
      </c>
      <c r="AE25" s="48">
        <v>0.50072058569205</v>
      </c>
      <c r="AF25" s="48">
        <v>1.13455149501661</v>
      </c>
      <c r="AG25" s="48">
        <v>0.0142104056841623</v>
      </c>
      <c r="AH25" s="48">
        <v>0</v>
      </c>
      <c r="AI25" s="48">
        <v>0.0477020799601445</v>
      </c>
      <c r="AJ25" s="48">
        <v>0.403115015974441</v>
      </c>
      <c r="AK25" s="371">
        <v>-0.0728434504792332</v>
      </c>
      <c r="AL25" s="391">
        <v>1095</v>
      </c>
    </row>
    <row r="26" ht="14.25" customHeight="1" spans="1:38">
      <c r="A26" s="12">
        <v>25</v>
      </c>
      <c r="B26" s="13" t="s">
        <v>56</v>
      </c>
      <c r="C26" s="13" t="s">
        <v>41</v>
      </c>
      <c r="D26" s="15">
        <v>7432</v>
      </c>
      <c r="E26" s="362">
        <v>0.103989051288041</v>
      </c>
      <c r="F26" s="362">
        <v>0.296703296703297</v>
      </c>
      <c r="G26" s="25">
        <v>12.2572524219591</v>
      </c>
      <c r="H26" s="26">
        <v>11.3869875</v>
      </c>
      <c r="I26" s="427">
        <v>0</v>
      </c>
      <c r="J26" s="27">
        <v>21.9479452054795</v>
      </c>
      <c r="K26" s="369">
        <v>0.20718</v>
      </c>
      <c r="L26" s="428">
        <v>0</v>
      </c>
      <c r="M26" s="368">
        <v>0.5</v>
      </c>
      <c r="N26" s="363">
        <v>0.2469</v>
      </c>
      <c r="O26" s="363">
        <v>0.1094</v>
      </c>
      <c r="P26" s="430">
        <v>0</v>
      </c>
      <c r="Q26" s="428">
        <v>0</v>
      </c>
      <c r="R26" s="433">
        <v>0</v>
      </c>
      <c r="S26" s="32">
        <v>13141.66</v>
      </c>
      <c r="T26" s="48">
        <v>0.8</v>
      </c>
      <c r="U26" s="48">
        <v>0</v>
      </c>
      <c r="V26" s="363">
        <v>0.0294</v>
      </c>
      <c r="W26" s="48">
        <v>-0.727631618003542</v>
      </c>
      <c r="X26" s="48">
        <v>-0.838229642597891</v>
      </c>
      <c r="Y26" s="48">
        <v>0.388121031004856</v>
      </c>
      <c r="Z26" s="48">
        <v>0.300022551070398</v>
      </c>
      <c r="AA26" s="48">
        <v>6.20688545688546</v>
      </c>
      <c r="AB26" s="48">
        <v>4.80952380952381</v>
      </c>
      <c r="AC26" s="48">
        <v>2.64659075318974</v>
      </c>
      <c r="AD26" s="48">
        <v>0.982056037291364</v>
      </c>
      <c r="AE26" s="48">
        <v>0.724752978785237</v>
      </c>
      <c r="AF26" s="48">
        <v>1.04136253041363</v>
      </c>
      <c r="AG26" s="48">
        <v>1.04025339844266</v>
      </c>
      <c r="AH26" s="48">
        <v>0</v>
      </c>
      <c r="AI26" s="48">
        <v>0.2731599742718</v>
      </c>
      <c r="AJ26" s="48">
        <v>0.485822404229952</v>
      </c>
      <c r="AK26" s="371">
        <v>0.32061583121663</v>
      </c>
      <c r="AL26" s="391">
        <v>221</v>
      </c>
    </row>
    <row r="27" ht="14.25" customHeight="1" spans="1:38">
      <c r="A27" s="12">
        <v>26</v>
      </c>
      <c r="B27" s="13" t="s">
        <v>57</v>
      </c>
      <c r="C27" s="13" t="s">
        <v>39</v>
      </c>
      <c r="D27" s="15">
        <v>4244</v>
      </c>
      <c r="E27" s="362">
        <v>0.330683815920812</v>
      </c>
      <c r="F27" s="362">
        <v>0.179521276595745</v>
      </c>
      <c r="G27" s="25">
        <v>30.6324222431668</v>
      </c>
      <c r="H27" s="26">
        <v>16.2505</v>
      </c>
      <c r="I27" s="427">
        <v>0</v>
      </c>
      <c r="J27" s="27">
        <v>13.372602739726</v>
      </c>
      <c r="K27" s="363">
        <v>0.8177725</v>
      </c>
      <c r="L27" s="428">
        <v>0</v>
      </c>
      <c r="M27" s="368">
        <v>0</v>
      </c>
      <c r="N27" s="363">
        <v>0.1092</v>
      </c>
      <c r="O27" s="363">
        <v>0.2916</v>
      </c>
      <c r="P27" s="430">
        <v>0</v>
      </c>
      <c r="Q27" s="430">
        <v>1</v>
      </c>
      <c r="R27" s="433">
        <v>0.3</v>
      </c>
      <c r="S27" s="32">
        <v>21485.87</v>
      </c>
      <c r="T27" s="48">
        <v>0.8</v>
      </c>
      <c r="U27" s="48">
        <v>0</v>
      </c>
      <c r="V27" s="363">
        <v>0.01</v>
      </c>
      <c r="W27" s="48">
        <v>0.702787520767953</v>
      </c>
      <c r="X27" s="48">
        <v>0.503441727984809</v>
      </c>
      <c r="Y27" s="48">
        <v>0.0515361744301288</v>
      </c>
      <c r="Z27" s="48">
        <v>0.72467727614234</v>
      </c>
      <c r="AA27" s="48">
        <v>6.0553600304385</v>
      </c>
      <c r="AB27" s="48">
        <v>1.82026134446573</v>
      </c>
      <c r="AC27" s="48">
        <v>6.64509394572025</v>
      </c>
      <c r="AD27" s="48">
        <v>1.30662186471167</v>
      </c>
      <c r="AE27" s="48">
        <v>0.547539028620989</v>
      </c>
      <c r="AF27" s="48">
        <v>1.0983927871423</v>
      </c>
      <c r="AG27" s="48">
        <v>0.193676981370382</v>
      </c>
      <c r="AH27" s="48">
        <v>0.167153457530786</v>
      </c>
      <c r="AI27" s="48">
        <v>0.201194652507822</v>
      </c>
      <c r="AJ27" s="48">
        <v>0.440213634935595</v>
      </c>
      <c r="AK27" s="371">
        <v>0.122274583726045</v>
      </c>
      <c r="AL27" s="391">
        <v>3371</v>
      </c>
    </row>
    <row r="28" ht="14.25" customHeight="1" spans="1:38">
      <c r="A28" s="12">
        <v>27</v>
      </c>
      <c r="B28" s="13" t="s">
        <v>58</v>
      </c>
      <c r="C28" s="13" t="s">
        <v>39</v>
      </c>
      <c r="D28" s="15">
        <v>1721</v>
      </c>
      <c r="E28" s="362">
        <v>0.888972808245227</v>
      </c>
      <c r="F28" s="362">
        <v>0.259907834101382</v>
      </c>
      <c r="G28" s="25">
        <v>63.1536083672284</v>
      </c>
      <c r="H28" s="26">
        <v>14.8886794520548</v>
      </c>
      <c r="I28" s="427">
        <v>1</v>
      </c>
      <c r="J28" s="27">
        <v>10.4602739726027</v>
      </c>
      <c r="K28" s="373">
        <v>0.583297</v>
      </c>
      <c r="L28" s="428">
        <v>0</v>
      </c>
      <c r="M28" s="368">
        <v>1</v>
      </c>
      <c r="N28" s="363">
        <v>0.1549</v>
      </c>
      <c r="O28" s="363">
        <v>0.13</v>
      </c>
      <c r="P28" s="430">
        <v>0</v>
      </c>
      <c r="Q28" s="428">
        <v>0</v>
      </c>
      <c r="R28" s="433">
        <v>0.8</v>
      </c>
      <c r="S28" s="32">
        <v>6543.53</v>
      </c>
      <c r="T28" s="48">
        <v>1</v>
      </c>
      <c r="U28" s="48">
        <v>0</v>
      </c>
      <c r="V28" s="363">
        <v>0.035</v>
      </c>
      <c r="W28" s="48">
        <v>0.511058230683091</v>
      </c>
      <c r="X28" s="48">
        <v>0.779495268138801</v>
      </c>
      <c r="Y28" s="48">
        <v>2.33204334365325</v>
      </c>
      <c r="Z28" s="48">
        <v>1.00674508055076</v>
      </c>
      <c r="AA28" s="48">
        <v>0</v>
      </c>
      <c r="AB28" s="48">
        <v>12.5069252077562</v>
      </c>
      <c r="AC28" s="48">
        <v>122.857142857143</v>
      </c>
      <c r="AD28" s="48">
        <v>5.03616273229533</v>
      </c>
      <c r="AE28" s="48">
        <v>0.216164891153312</v>
      </c>
      <c r="AF28" s="48">
        <v>1.31787175989086</v>
      </c>
      <c r="AG28" s="48">
        <v>0.00732730603320924</v>
      </c>
      <c r="AH28" s="48">
        <v>0</v>
      </c>
      <c r="AI28" s="48">
        <v>0.130216017856467</v>
      </c>
      <c r="AJ28" s="48">
        <v>0.640919158361019</v>
      </c>
      <c r="AK28" s="371">
        <v>0.302934662236988</v>
      </c>
      <c r="AL28" s="391">
        <v>2220</v>
      </c>
    </row>
    <row r="29" ht="14.25" customHeight="1" spans="1:38">
      <c r="A29" s="12">
        <v>30</v>
      </c>
      <c r="B29" s="13" t="s">
        <v>59</v>
      </c>
      <c r="C29" s="13" t="s">
        <v>41</v>
      </c>
      <c r="D29" s="15">
        <v>10786</v>
      </c>
      <c r="E29" s="362">
        <v>0.140476976235757</v>
      </c>
      <c r="F29" s="362">
        <v>0.42</v>
      </c>
      <c r="G29" s="25">
        <v>9.27498609308363</v>
      </c>
      <c r="H29" s="26">
        <v>8.33666666666667</v>
      </c>
      <c r="I29" s="427">
        <v>0</v>
      </c>
      <c r="J29" s="27">
        <v>18.4575342465753</v>
      </c>
      <c r="K29" s="372">
        <v>1</v>
      </c>
      <c r="L29" s="428">
        <v>0</v>
      </c>
      <c r="M29" s="368">
        <v>0</v>
      </c>
      <c r="N29" s="363">
        <v>0.8336</v>
      </c>
      <c r="O29" s="363">
        <v>0.2483</v>
      </c>
      <c r="P29" s="430">
        <v>0</v>
      </c>
      <c r="Q29" s="428">
        <v>0</v>
      </c>
      <c r="R29" s="433">
        <v>0</v>
      </c>
      <c r="S29" s="32">
        <v>66217.2</v>
      </c>
      <c r="T29" s="48">
        <v>0.4</v>
      </c>
      <c r="U29" s="48">
        <v>0.0285557386051619</v>
      </c>
      <c r="V29" s="363">
        <v>0.025</v>
      </c>
      <c r="W29" s="48">
        <v>0.325537682008254</v>
      </c>
      <c r="X29" s="48">
        <v>0.249791589477584</v>
      </c>
      <c r="Y29" s="48">
        <v>1.43696339810212</v>
      </c>
      <c r="Z29" s="48">
        <v>1.5637307156161</v>
      </c>
      <c r="AA29" s="48">
        <v>4.67872351611377</v>
      </c>
      <c r="AB29" s="48">
        <v>4.13323218874818</v>
      </c>
      <c r="AC29" s="48">
        <v>12.2266898699396</v>
      </c>
      <c r="AD29" s="48">
        <v>1.74820445853932</v>
      </c>
      <c r="AE29" s="48">
        <v>0.442975019780717</v>
      </c>
      <c r="AF29" s="48">
        <v>1.09835164835165</v>
      </c>
      <c r="AG29" s="48">
        <v>0.379240703340683</v>
      </c>
      <c r="AH29" s="48">
        <v>0.00424301939930704</v>
      </c>
      <c r="AI29" s="48">
        <v>0.222036951263445</v>
      </c>
      <c r="AJ29" s="48">
        <v>0.162775018540576</v>
      </c>
      <c r="AK29" s="371">
        <v>0.0543482332142242</v>
      </c>
      <c r="AL29" s="391">
        <v>0</v>
      </c>
    </row>
    <row r="30" ht="14.25" customHeight="1" spans="1:38">
      <c r="A30" s="12">
        <v>31</v>
      </c>
      <c r="B30" s="13" t="s">
        <v>60</v>
      </c>
      <c r="C30" s="13" t="s">
        <v>41</v>
      </c>
      <c r="D30" s="15">
        <v>-515</v>
      </c>
      <c r="E30" s="362">
        <v>0.2766</v>
      </c>
      <c r="F30" s="362">
        <v>0.3</v>
      </c>
      <c r="G30" s="25">
        <f>H30</f>
        <v>13</v>
      </c>
      <c r="H30" s="26">
        <v>13</v>
      </c>
      <c r="I30" s="427">
        <v>0</v>
      </c>
      <c r="J30" s="27">
        <v>15.0219178082192</v>
      </c>
      <c r="K30" s="372">
        <v>0.48</v>
      </c>
      <c r="L30" s="428">
        <v>0</v>
      </c>
      <c r="M30" s="368">
        <v>0</v>
      </c>
      <c r="N30" s="363">
        <v>0.4929</v>
      </c>
      <c r="O30" s="363">
        <v>0.2701</v>
      </c>
      <c r="P30" s="429">
        <v>1</v>
      </c>
      <c r="Q30" s="428">
        <v>0</v>
      </c>
      <c r="R30" s="433">
        <v>0</v>
      </c>
      <c r="S30" s="32">
        <v>6101</v>
      </c>
      <c r="T30" s="48">
        <v>0.8</v>
      </c>
      <c r="U30" s="48">
        <v>0.1597</v>
      </c>
      <c r="V30" s="363">
        <v>0.01</v>
      </c>
      <c r="W30" s="48">
        <v>-0.192849535980526</v>
      </c>
      <c r="X30" s="48">
        <v>0.381714285714286</v>
      </c>
      <c r="Y30" s="48">
        <v>0</v>
      </c>
      <c r="Z30" s="48">
        <v>0.766163793103448</v>
      </c>
      <c r="AA30" s="48">
        <v>5.09506214309708</v>
      </c>
      <c r="AB30" s="48">
        <v>3.70529607191714</v>
      </c>
      <c r="AC30" s="48">
        <v>3.19707721492307</v>
      </c>
      <c r="AD30" s="48">
        <v>0.969203817251395</v>
      </c>
      <c r="AE30" s="48">
        <v>0.81769517849738</v>
      </c>
      <c r="AF30" s="48">
        <v>2.32611832611833</v>
      </c>
      <c r="AG30" s="48">
        <v>1.07609594706369</v>
      </c>
      <c r="AH30" s="48">
        <v>0</v>
      </c>
      <c r="AI30" s="48">
        <v>-0.123560460652591</v>
      </c>
      <c r="AJ30" s="48">
        <v>0.178401898734177</v>
      </c>
      <c r="AK30" s="371">
        <v>0.143196202531646</v>
      </c>
      <c r="AL30" s="391">
        <v>695</v>
      </c>
    </row>
    <row r="31" ht="14.25" customHeight="1" spans="1:38">
      <c r="A31" s="12">
        <v>32</v>
      </c>
      <c r="B31" s="13" t="s">
        <v>61</v>
      </c>
      <c r="C31" s="13" t="s">
        <v>39</v>
      </c>
      <c r="D31" s="15">
        <v>3333</v>
      </c>
      <c r="E31" s="362">
        <v>0.42527062125368</v>
      </c>
      <c r="F31" s="362">
        <v>0.261666666666667</v>
      </c>
      <c r="G31" s="25">
        <v>27.028598859886</v>
      </c>
      <c r="H31" s="26">
        <v>14.2994158730159</v>
      </c>
      <c r="I31" s="427">
        <v>1</v>
      </c>
      <c r="J31" s="27">
        <v>6.76164383561644</v>
      </c>
      <c r="K31" s="372">
        <v>0.99</v>
      </c>
      <c r="L31" s="428">
        <v>0</v>
      </c>
      <c r="M31" s="368">
        <v>0</v>
      </c>
      <c r="N31" s="363">
        <v>0.5454</v>
      </c>
      <c r="O31" s="363">
        <v>0.1653</v>
      </c>
      <c r="P31" s="430">
        <v>0</v>
      </c>
      <c r="Q31" s="428">
        <v>0</v>
      </c>
      <c r="R31" s="433">
        <v>0</v>
      </c>
      <c r="S31" s="32">
        <v>8269.78</v>
      </c>
      <c r="T31" s="48">
        <v>0.4</v>
      </c>
      <c r="U31" s="48">
        <v>0</v>
      </c>
      <c r="V31" s="363">
        <v>0.025</v>
      </c>
      <c r="W31" s="48">
        <v>0.350073016388123</v>
      </c>
      <c r="X31" s="48">
        <v>0.39942354368932</v>
      </c>
      <c r="Y31" s="48">
        <v>-0.0208578143360753</v>
      </c>
      <c r="Z31" s="48">
        <v>1.15538371250043</v>
      </c>
      <c r="AA31" s="48">
        <v>0</v>
      </c>
      <c r="AB31" s="48">
        <v>7.10573248407643</v>
      </c>
      <c r="AC31" s="48">
        <v>205.325153374233</v>
      </c>
      <c r="AD31" s="48">
        <v>2.25559803386128</v>
      </c>
      <c r="AE31" s="48">
        <v>0.445646295294754</v>
      </c>
      <c r="AF31" s="48">
        <v>1.0136191114088</v>
      </c>
      <c r="AG31" s="48">
        <v>0.00672086720867209</v>
      </c>
      <c r="AH31" s="48">
        <v>0</v>
      </c>
      <c r="AI31" s="48">
        <v>0.421445280394512</v>
      </c>
      <c r="AJ31" s="48">
        <v>0.381498745069918</v>
      </c>
      <c r="AK31" s="371">
        <v>0.248177363451655</v>
      </c>
      <c r="AL31" s="391">
        <v>507</v>
      </c>
    </row>
    <row r="32" ht="14.25" customHeight="1" spans="1:38">
      <c r="A32" s="12">
        <v>34</v>
      </c>
      <c r="B32" s="13" t="s">
        <v>62</v>
      </c>
      <c r="C32" s="13" t="s">
        <v>41</v>
      </c>
      <c r="D32" s="15">
        <v>10706</v>
      </c>
      <c r="E32" s="362">
        <v>0.143310647057971</v>
      </c>
      <c r="F32" s="362">
        <v>0.290258302583026</v>
      </c>
      <c r="G32" s="25">
        <v>12.663871660751</v>
      </c>
      <c r="H32" s="26">
        <v>12.9369666030534</v>
      </c>
      <c r="I32" s="427">
        <v>1</v>
      </c>
      <c r="J32" s="27">
        <v>5.18904109589041</v>
      </c>
      <c r="K32" s="363">
        <v>0.4077</v>
      </c>
      <c r="L32" s="428">
        <v>0</v>
      </c>
      <c r="M32" s="368">
        <v>0</v>
      </c>
      <c r="N32" s="363">
        <v>0.2585</v>
      </c>
      <c r="O32" s="363">
        <v>0.2792</v>
      </c>
      <c r="P32" s="430">
        <v>0</v>
      </c>
      <c r="Q32" s="428">
        <v>0</v>
      </c>
      <c r="R32" s="433">
        <v>0</v>
      </c>
      <c r="S32" s="32">
        <v>8279.42</v>
      </c>
      <c r="T32" s="48">
        <v>0.4</v>
      </c>
      <c r="U32" s="48">
        <v>0</v>
      </c>
      <c r="V32" s="363">
        <v>0.03</v>
      </c>
      <c r="W32" s="48">
        <v>0.0598689436060365</v>
      </c>
      <c r="X32" s="48">
        <v>0.545514950166113</v>
      </c>
      <c r="Y32" s="48">
        <v>0.755081967213115</v>
      </c>
      <c r="Z32" s="48">
        <v>2.65985443678604</v>
      </c>
      <c r="AA32" s="48">
        <v>0</v>
      </c>
      <c r="AB32" s="48">
        <v>4.03362327315255</v>
      </c>
      <c r="AC32" s="48">
        <v>183.946666666667</v>
      </c>
      <c r="AD32" s="48">
        <v>7.63092633114515</v>
      </c>
      <c r="AE32" s="48">
        <v>0.128430913348946</v>
      </c>
      <c r="AF32" s="48">
        <v>1.00505284628222</v>
      </c>
      <c r="AG32" s="48">
        <v>0.0191315563198624</v>
      </c>
      <c r="AH32" s="48">
        <v>0</v>
      </c>
      <c r="AI32" s="48">
        <v>1.39728530409815</v>
      </c>
      <c r="AJ32" s="48">
        <v>0.511380110176863</v>
      </c>
      <c r="AK32" s="371">
        <v>0.252790663960568</v>
      </c>
      <c r="AL32" s="391">
        <v>2408</v>
      </c>
    </row>
    <row r="33" ht="14.25" customHeight="1" spans="1:38">
      <c r="A33" s="12">
        <v>39</v>
      </c>
      <c r="B33" s="13" t="s">
        <v>63</v>
      </c>
      <c r="C33" s="13" t="s">
        <v>39</v>
      </c>
      <c r="D33" s="15">
        <v>1091</v>
      </c>
      <c r="E33" s="362">
        <v>1.57372849708516</v>
      </c>
      <c r="F33" s="362">
        <v>0.230731707317073</v>
      </c>
      <c r="G33" s="25">
        <v>188.544170485793</v>
      </c>
      <c r="H33" s="26">
        <v>15.8232069230769</v>
      </c>
      <c r="I33" s="427">
        <v>0</v>
      </c>
      <c r="J33" s="27">
        <v>11.9397260273973</v>
      </c>
      <c r="K33" s="363">
        <v>0.3872</v>
      </c>
      <c r="L33" s="428">
        <v>0</v>
      </c>
      <c r="M33" s="368">
        <v>0</v>
      </c>
      <c r="N33" s="363">
        <v>0.1991</v>
      </c>
      <c r="O33" s="363">
        <v>0.2511</v>
      </c>
      <c r="P33" s="430">
        <v>0</v>
      </c>
      <c r="Q33" s="428">
        <v>0</v>
      </c>
      <c r="R33" s="433">
        <v>0</v>
      </c>
      <c r="S33" s="32">
        <v>17784.57</v>
      </c>
      <c r="T33" s="48">
        <v>0</v>
      </c>
      <c r="U33" s="48">
        <v>0</v>
      </c>
      <c r="V33" s="363">
        <v>0.01</v>
      </c>
      <c r="W33" s="48">
        <v>9.74736842105263</v>
      </c>
      <c r="X33" s="48">
        <v>7.90804597701149</v>
      </c>
      <c r="Y33" s="48">
        <v>2.52801120448179</v>
      </c>
      <c r="Z33" s="48">
        <v>0.999601752289924</v>
      </c>
      <c r="AA33" s="48">
        <v>528.421052631579</v>
      </c>
      <c r="AB33" s="48">
        <v>37.3234200743494</v>
      </c>
      <c r="AC33" s="48">
        <v>84.3697478991597</v>
      </c>
      <c r="AD33" s="48">
        <v>1.61892097264438</v>
      </c>
      <c r="AE33" s="48">
        <v>0.578300141473501</v>
      </c>
      <c r="AF33" s="48">
        <v>1.04288025889968</v>
      </c>
      <c r="AG33" s="48">
        <v>0.0203870967741935</v>
      </c>
      <c r="AH33" s="48">
        <v>0</v>
      </c>
      <c r="AI33" s="48">
        <v>0.506264501160093</v>
      </c>
      <c r="AJ33" s="48">
        <v>0.721513944223108</v>
      </c>
      <c r="AK33" s="371">
        <v>0.348406374501992</v>
      </c>
      <c r="AL33" s="391">
        <v>944</v>
      </c>
    </row>
    <row r="34" ht="14.25" customHeight="1" spans="1:38">
      <c r="A34" s="12">
        <v>40</v>
      </c>
      <c r="B34" s="13" t="s">
        <v>64</v>
      </c>
      <c r="C34" s="13" t="s">
        <v>39</v>
      </c>
      <c r="D34" s="15">
        <v>626</v>
      </c>
      <c r="E34" s="362">
        <v>0.778236185183629</v>
      </c>
      <c r="F34" s="362">
        <v>0.298212927756654</v>
      </c>
      <c r="G34" s="25">
        <v>42.0127795527157</v>
      </c>
      <c r="H34" s="26">
        <v>14.562569213732</v>
      </c>
      <c r="I34" s="427">
        <v>0</v>
      </c>
      <c r="J34" s="27">
        <v>15.3342465753425</v>
      </c>
      <c r="K34" s="363">
        <v>0.2584</v>
      </c>
      <c r="L34" s="428">
        <v>0</v>
      </c>
      <c r="M34" s="368">
        <v>0</v>
      </c>
      <c r="N34" s="363">
        <v>0.2163</v>
      </c>
      <c r="O34" s="363">
        <v>0.1684</v>
      </c>
      <c r="P34" s="430">
        <v>0</v>
      </c>
      <c r="Q34" s="430">
        <v>1</v>
      </c>
      <c r="R34" s="433">
        <v>0.3</v>
      </c>
      <c r="S34" s="32">
        <v>4159.35</v>
      </c>
      <c r="T34" s="48">
        <v>0.8</v>
      </c>
      <c r="U34" s="48">
        <v>0</v>
      </c>
      <c r="V34" s="363">
        <v>0.02</v>
      </c>
      <c r="W34" s="48">
        <v>0.567171717171717</v>
      </c>
      <c r="X34" s="48">
        <v>1.051459673429</v>
      </c>
      <c r="Y34" s="48">
        <v>2.44239631336406</v>
      </c>
      <c r="Z34" s="48">
        <v>0.823922880188865</v>
      </c>
      <c r="AA34" s="48">
        <v>5.38649517684887</v>
      </c>
      <c r="AB34" s="48">
        <v>2.4292343387471</v>
      </c>
      <c r="AC34" s="48">
        <v>11.8640226628895</v>
      </c>
      <c r="AD34" s="48">
        <v>2.78195121951219</v>
      </c>
      <c r="AE34" s="48">
        <v>0.331775700934579</v>
      </c>
      <c r="AF34" s="48">
        <v>1.15642458100559</v>
      </c>
      <c r="AG34" s="48">
        <v>0.0841775205016884</v>
      </c>
      <c r="AH34" s="48">
        <v>0</v>
      </c>
      <c r="AI34" s="48">
        <v>0.203016053186314</v>
      </c>
      <c r="AJ34" s="48">
        <v>0.521012416427889</v>
      </c>
      <c r="AK34" s="371">
        <v>0.0245940783190067</v>
      </c>
      <c r="AL34" s="391">
        <v>355</v>
      </c>
    </row>
    <row r="35" ht="14.25" customHeight="1" spans="1:38">
      <c r="A35" s="12">
        <v>41</v>
      </c>
      <c r="B35" s="13" t="s">
        <v>65</v>
      </c>
      <c r="C35" s="13" t="s">
        <v>39</v>
      </c>
      <c r="D35" s="15">
        <v>2828</v>
      </c>
      <c r="E35" s="362">
        <v>0.280665410890569</v>
      </c>
      <c r="F35" s="362">
        <v>0.172400915074365</v>
      </c>
      <c r="G35" s="25">
        <v>29.7200416484303</v>
      </c>
      <c r="H35" s="26">
        <v>22.1179678373055</v>
      </c>
      <c r="I35" s="427">
        <v>0</v>
      </c>
      <c r="J35" s="27">
        <v>9.17534246575342</v>
      </c>
      <c r="K35" s="363">
        <v>0.4859</v>
      </c>
      <c r="L35" s="428">
        <v>0</v>
      </c>
      <c r="M35" s="368">
        <v>0.5</v>
      </c>
      <c r="N35" s="363">
        <v>0.3223</v>
      </c>
      <c r="O35" s="363">
        <v>0.3275</v>
      </c>
      <c r="P35" s="429">
        <v>1</v>
      </c>
      <c r="Q35" s="428">
        <v>0</v>
      </c>
      <c r="R35" s="433">
        <v>0</v>
      </c>
      <c r="S35" s="32">
        <v>18420.81</v>
      </c>
      <c r="T35" s="48">
        <v>0.8</v>
      </c>
      <c r="U35" s="48">
        <v>0.01</v>
      </c>
      <c r="V35" s="363">
        <v>0.01</v>
      </c>
      <c r="W35" s="48">
        <v>1.52744991878722</v>
      </c>
      <c r="X35" s="48">
        <v>1.75951205344177</v>
      </c>
      <c r="Y35" s="48">
        <v>0.49708840656432</v>
      </c>
      <c r="Z35" s="48">
        <v>0.861001964636542</v>
      </c>
      <c r="AA35" s="48">
        <v>0</v>
      </c>
      <c r="AB35" s="48">
        <v>2.42902918506971</v>
      </c>
      <c r="AC35" s="48">
        <v>239.726495726496</v>
      </c>
      <c r="AD35" s="48">
        <v>5.00144857556736</v>
      </c>
      <c r="AE35" s="48">
        <v>0.177970095540037</v>
      </c>
      <c r="AF35" s="48">
        <v>1.02100840336134</v>
      </c>
      <c r="AG35" s="48">
        <v>0.00273655404694243</v>
      </c>
      <c r="AH35" s="48">
        <v>0</v>
      </c>
      <c r="AI35" s="48">
        <v>0.218479604449938</v>
      </c>
      <c r="AJ35" s="48">
        <v>0.509198516828294</v>
      </c>
      <c r="AK35" s="371">
        <v>0.189746149458072</v>
      </c>
      <c r="AL35" s="391">
        <v>2764</v>
      </c>
    </row>
    <row r="36" ht="14.25" customHeight="1" spans="1:38">
      <c r="A36" s="12">
        <v>43</v>
      </c>
      <c r="B36" s="13" t="s">
        <v>66</v>
      </c>
      <c r="C36" s="13" t="s">
        <v>39</v>
      </c>
      <c r="D36" s="15">
        <v>5703</v>
      </c>
      <c r="E36" s="362">
        <v>0.0551733413980195</v>
      </c>
      <c r="F36" s="362">
        <v>0.239669421487603</v>
      </c>
      <c r="G36" s="25">
        <v>12.7423741890233</v>
      </c>
      <c r="H36" s="26">
        <v>15.1395333333333</v>
      </c>
      <c r="I36" s="427">
        <v>0</v>
      </c>
      <c r="J36" s="27">
        <v>20.5945205479452</v>
      </c>
      <c r="K36" s="372">
        <v>0.28</v>
      </c>
      <c r="L36" s="428">
        <v>0</v>
      </c>
      <c r="M36" s="368">
        <v>0</v>
      </c>
      <c r="N36" s="34">
        <v>0</v>
      </c>
      <c r="O36" s="363">
        <v>0.4511</v>
      </c>
      <c r="P36" s="430">
        <v>0</v>
      </c>
      <c r="Q36" s="428">
        <v>0</v>
      </c>
      <c r="R36" s="433">
        <v>0.3</v>
      </c>
      <c r="S36" s="32">
        <v>13589.2</v>
      </c>
      <c r="T36" s="48">
        <v>0.8</v>
      </c>
      <c r="U36" s="48">
        <v>0</v>
      </c>
      <c r="V36" s="363">
        <v>0.025</v>
      </c>
      <c r="W36" s="48">
        <v>0.275078581050741</v>
      </c>
      <c r="X36" s="48">
        <v>1.05105049760413</v>
      </c>
      <c r="Y36" s="48">
        <v>0.418303904501368</v>
      </c>
      <c r="Z36" s="48">
        <v>0.902064500848695</v>
      </c>
      <c r="AA36" s="48">
        <v>3.90432256962242</v>
      </c>
      <c r="AB36" s="48">
        <v>2.85971718182956</v>
      </c>
      <c r="AC36" s="48">
        <v>5.7853164556962</v>
      </c>
      <c r="AD36" s="48">
        <v>3.79244053437602</v>
      </c>
      <c r="AE36" s="48">
        <v>0.216157205240175</v>
      </c>
      <c r="AF36" s="48">
        <v>1.03317820147125</v>
      </c>
      <c r="AG36" s="48">
        <v>0.226076017611645</v>
      </c>
      <c r="AH36" s="48">
        <v>0</v>
      </c>
      <c r="AI36" s="48">
        <v>0.688976140138931</v>
      </c>
      <c r="AJ36" s="48">
        <v>0.604498512165237</v>
      </c>
      <c r="AK36" s="371">
        <v>0.37589707684229</v>
      </c>
      <c r="AL36" s="391">
        <v>610</v>
      </c>
    </row>
    <row r="37" ht="14.25" customHeight="1" spans="1:38">
      <c r="A37" s="12">
        <v>44</v>
      </c>
      <c r="B37" s="13" t="s">
        <v>67</v>
      </c>
      <c r="C37" s="13" t="s">
        <v>39</v>
      </c>
      <c r="D37" s="15">
        <v>1286</v>
      </c>
      <c r="E37" s="362">
        <v>0.54034840466534</v>
      </c>
      <c r="F37" s="362">
        <v>0.248927139661717</v>
      </c>
      <c r="G37" s="25">
        <v>36.5783903576983</v>
      </c>
      <c r="H37" s="26">
        <v>15.4228885245902</v>
      </c>
      <c r="I37" s="427">
        <v>0</v>
      </c>
      <c r="J37" s="27">
        <v>13.5260273972603</v>
      </c>
      <c r="K37" s="372">
        <v>0.3</v>
      </c>
      <c r="L37" s="428">
        <v>0</v>
      </c>
      <c r="M37" s="368">
        <v>0</v>
      </c>
      <c r="N37" s="363">
        <v>0.2823</v>
      </c>
      <c r="O37" s="363">
        <v>0.5517</v>
      </c>
      <c r="P37" s="430">
        <v>0</v>
      </c>
      <c r="Q37" s="428">
        <v>0</v>
      </c>
      <c r="R37" s="433">
        <v>0.3</v>
      </c>
      <c r="S37" s="32">
        <v>5082.38</v>
      </c>
      <c r="T37" s="48">
        <v>0.8</v>
      </c>
      <c r="U37" s="48">
        <v>0</v>
      </c>
      <c r="V37" s="363">
        <v>0.03</v>
      </c>
      <c r="W37" s="48">
        <v>0.534224598930481</v>
      </c>
      <c r="X37" s="48">
        <v>-0.202266288951841</v>
      </c>
      <c r="Y37" s="48">
        <v>1.22491349480969</v>
      </c>
      <c r="Z37" s="48">
        <v>0.856509812196666</v>
      </c>
      <c r="AA37" s="48">
        <v>10.8674698795181</v>
      </c>
      <c r="AB37" s="48">
        <v>2.71323529411765</v>
      </c>
      <c r="AC37" s="48">
        <v>48.9036144578313</v>
      </c>
      <c r="AD37" s="48">
        <v>1.9151266255989</v>
      </c>
      <c r="AE37" s="48">
        <v>0.509236667828512</v>
      </c>
      <c r="AF37" s="48">
        <v>1.02158273381295</v>
      </c>
      <c r="AG37" s="48">
        <v>0.0248579545454545</v>
      </c>
      <c r="AH37" s="48">
        <v>0</v>
      </c>
      <c r="AI37" s="48">
        <v>0.405294673810274</v>
      </c>
      <c r="AJ37" s="48">
        <v>0.626262626262626</v>
      </c>
      <c r="AK37" s="371">
        <v>0.100517368810052</v>
      </c>
      <c r="AL37" s="391">
        <v>424</v>
      </c>
    </row>
    <row r="38" ht="14.25" customHeight="1" spans="1:38">
      <c r="A38" s="12">
        <v>47</v>
      </c>
      <c r="B38" s="13" t="s">
        <v>68</v>
      </c>
      <c r="C38" s="13" t="s">
        <v>39</v>
      </c>
      <c r="D38" s="15">
        <v>582</v>
      </c>
      <c r="E38" s="362">
        <v>0.450190728568464</v>
      </c>
      <c r="F38" s="362">
        <v>0.251420454545455</v>
      </c>
      <c r="G38" s="25">
        <v>30.3125773195876</v>
      </c>
      <c r="H38" s="26">
        <v>15.3408</v>
      </c>
      <c r="I38" s="427">
        <v>0</v>
      </c>
      <c r="J38" s="27">
        <v>12.1835616438356</v>
      </c>
      <c r="K38" s="372">
        <v>0.9</v>
      </c>
      <c r="L38" s="428">
        <v>0</v>
      </c>
      <c r="M38" s="368">
        <v>0</v>
      </c>
      <c r="N38" s="363">
        <v>0.5449</v>
      </c>
      <c r="O38" s="34">
        <v>0</v>
      </c>
      <c r="P38" s="430">
        <v>0</v>
      </c>
      <c r="Q38" s="428">
        <v>0</v>
      </c>
      <c r="R38" s="433">
        <v>0</v>
      </c>
      <c r="S38" s="32">
        <v>2360.96</v>
      </c>
      <c r="T38" s="48">
        <v>0</v>
      </c>
      <c r="U38" s="48">
        <v>0</v>
      </c>
      <c r="V38" s="363">
        <v>0.025</v>
      </c>
      <c r="W38" s="48">
        <v>1.3872271624899</v>
      </c>
      <c r="X38" s="48">
        <v>0.859675036927622</v>
      </c>
      <c r="Y38" s="48">
        <v>0.0228471001757469</v>
      </c>
      <c r="Z38" s="48">
        <v>0.9618138424821</v>
      </c>
      <c r="AA38" s="48">
        <v>26.3398692810458</v>
      </c>
      <c r="AB38" s="48">
        <v>2.92877906976744</v>
      </c>
      <c r="AC38" s="48">
        <v>20.6666666666667</v>
      </c>
      <c r="AD38" s="48">
        <v>1.624335499114</v>
      </c>
      <c r="AE38" s="48">
        <v>0.573315272604131</v>
      </c>
      <c r="AF38" s="48">
        <v>1.01413881748072</v>
      </c>
      <c r="AG38" s="48">
        <v>0.106433677521843</v>
      </c>
      <c r="AH38" s="48">
        <v>0</v>
      </c>
      <c r="AI38" s="48">
        <v>0.601239669421488</v>
      </c>
      <c r="AJ38" s="48">
        <v>0.514640198511166</v>
      </c>
      <c r="AK38" s="371">
        <v>0.0451612903225806</v>
      </c>
      <c r="AL38" s="391">
        <v>73</v>
      </c>
    </row>
    <row r="39" ht="14.25" customHeight="1" spans="1:38">
      <c r="A39" s="12">
        <v>48</v>
      </c>
      <c r="B39" s="13" t="s">
        <v>69</v>
      </c>
      <c r="C39" s="13" t="s">
        <v>41</v>
      </c>
      <c r="D39" s="15">
        <v>6651</v>
      </c>
      <c r="E39" s="362">
        <v>0.270922655863764</v>
      </c>
      <c r="F39" s="362">
        <v>0.26095753473182</v>
      </c>
      <c r="G39" s="25">
        <v>18.6632040294693</v>
      </c>
      <c r="H39" s="26">
        <v>16.6897216115739</v>
      </c>
      <c r="I39" s="427">
        <v>0</v>
      </c>
      <c r="J39" s="27">
        <v>23.2328767123288</v>
      </c>
      <c r="K39" s="363">
        <v>0.5828</v>
      </c>
      <c r="L39" s="428">
        <v>0</v>
      </c>
      <c r="M39" s="368">
        <v>1</v>
      </c>
      <c r="N39" s="363">
        <v>0.1342</v>
      </c>
      <c r="O39" s="363">
        <v>0.1001</v>
      </c>
      <c r="P39" s="429">
        <v>1</v>
      </c>
      <c r="Q39" s="430">
        <v>1</v>
      </c>
      <c r="R39" s="433">
        <v>0.3</v>
      </c>
      <c r="S39" s="32">
        <v>32395.6</v>
      </c>
      <c r="T39" s="48">
        <v>0.8</v>
      </c>
      <c r="U39" s="371">
        <v>0.0731973599325094</v>
      </c>
      <c r="V39" s="363">
        <v>0.01</v>
      </c>
      <c r="W39" s="48">
        <v>0.303503868570844</v>
      </c>
      <c r="X39" s="48">
        <v>0.571886781835575</v>
      </c>
      <c r="Y39" s="48">
        <v>0.530020703933747</v>
      </c>
      <c r="Z39" s="48">
        <v>1.16429549069656</v>
      </c>
      <c r="AA39" s="48">
        <v>5.83312947107009</v>
      </c>
      <c r="AB39" s="48">
        <v>4.95956635466894</v>
      </c>
      <c r="AC39" s="48">
        <v>6.6716974732915</v>
      </c>
      <c r="AD39" s="48">
        <v>1.20524026868756</v>
      </c>
      <c r="AE39" s="48">
        <v>0.634787610966569</v>
      </c>
      <c r="AF39" s="48">
        <v>1.28077783995523</v>
      </c>
      <c r="AG39" s="48">
        <v>0.512744325911076</v>
      </c>
      <c r="AH39" s="48">
        <v>0.0136392926183146</v>
      </c>
      <c r="AI39" s="48">
        <v>0.291040367574664</v>
      </c>
      <c r="AJ39" s="48">
        <v>0.228770048039041</v>
      </c>
      <c r="AK39" s="371">
        <v>0.0802048649060824</v>
      </c>
      <c r="AL39" s="391">
        <v>2223</v>
      </c>
    </row>
    <row r="40" ht="14.25" customHeight="1" spans="1:38">
      <c r="A40" s="12">
        <v>49</v>
      </c>
      <c r="B40" s="13" t="s">
        <v>70</v>
      </c>
      <c r="C40" s="13" t="s">
        <v>41</v>
      </c>
      <c r="D40" s="15">
        <v>-19364</v>
      </c>
      <c r="E40" s="362">
        <v>0.1532</v>
      </c>
      <c r="F40" s="362">
        <v>0.216447368421053</v>
      </c>
      <c r="G40" s="25">
        <f>H40</f>
        <v>15.6971072164948</v>
      </c>
      <c r="H40" s="26">
        <v>15.6971072164948</v>
      </c>
      <c r="I40" s="427">
        <v>0</v>
      </c>
      <c r="J40" s="27">
        <v>6.45205479452055</v>
      </c>
      <c r="K40" s="363">
        <v>0.304256</v>
      </c>
      <c r="L40" s="428">
        <v>0</v>
      </c>
      <c r="M40" s="368">
        <v>0.5</v>
      </c>
      <c r="N40" s="363">
        <v>0.0117</v>
      </c>
      <c r="O40" s="34">
        <v>0.68</v>
      </c>
      <c r="P40" s="429">
        <v>1</v>
      </c>
      <c r="Q40" s="430">
        <v>1</v>
      </c>
      <c r="R40" s="433">
        <v>0</v>
      </c>
      <c r="S40" s="32">
        <v>26681.47</v>
      </c>
      <c r="T40" s="48">
        <v>0.4</v>
      </c>
      <c r="U40" s="363">
        <v>0.191</v>
      </c>
      <c r="V40" s="363">
        <v>0.03</v>
      </c>
      <c r="W40" s="48">
        <v>2.70191944222773</v>
      </c>
      <c r="X40" s="48">
        <v>1.48271967472329</v>
      </c>
      <c r="Y40" s="48">
        <v>1.47589822273367</v>
      </c>
      <c r="Z40" s="48">
        <v>4.52343945403223</v>
      </c>
      <c r="AA40" s="48">
        <v>1329.10761154856</v>
      </c>
      <c r="AB40" s="48">
        <v>-47.5082090252369</v>
      </c>
      <c r="AC40" s="48">
        <v>49.1975128728262</v>
      </c>
      <c r="AD40" s="48">
        <v>0.695198738513403</v>
      </c>
      <c r="AE40" s="48">
        <v>1.04329524954901</v>
      </c>
      <c r="AF40" s="48">
        <v>1.56003087502631</v>
      </c>
      <c r="AG40" s="48">
        <v>0</v>
      </c>
      <c r="AH40" s="48">
        <v>0</v>
      </c>
      <c r="AI40" s="48">
        <v>-5.76566919755843</v>
      </c>
      <c r="AJ40" s="48">
        <v>0.0802148541637868</v>
      </c>
      <c r="AK40" s="371">
        <v>0.0680621655245957</v>
      </c>
      <c r="AL40" s="391">
        <v>2133</v>
      </c>
    </row>
    <row r="41" ht="14.25" customHeight="1" spans="1:38">
      <c r="A41" s="12">
        <v>50</v>
      </c>
      <c r="B41" s="13" t="s">
        <v>71</v>
      </c>
      <c r="C41" s="13" t="s">
        <v>41</v>
      </c>
      <c r="D41" s="15">
        <v>38467</v>
      </c>
      <c r="E41" s="362">
        <v>0.174322695419407</v>
      </c>
      <c r="F41" s="362">
        <v>0.234315617341126</v>
      </c>
      <c r="G41" s="25">
        <v>18.0246551589674</v>
      </c>
      <c r="H41" s="26">
        <v>15.4404207535216</v>
      </c>
      <c r="I41" s="427">
        <v>1</v>
      </c>
      <c r="J41" s="27">
        <v>21.2986301369863</v>
      </c>
      <c r="K41" s="363">
        <v>0.6009</v>
      </c>
      <c r="L41" s="430">
        <v>1</v>
      </c>
      <c r="M41" s="368">
        <v>0</v>
      </c>
      <c r="N41" s="363">
        <v>0.0653</v>
      </c>
      <c r="O41" s="363">
        <v>0.0586</v>
      </c>
      <c r="P41" s="430">
        <v>0</v>
      </c>
      <c r="Q41" s="428">
        <v>0</v>
      </c>
      <c r="R41" s="433">
        <v>0</v>
      </c>
      <c r="S41" s="32">
        <v>379786.06</v>
      </c>
      <c r="T41" s="48">
        <v>0.4</v>
      </c>
      <c r="U41" s="371">
        <v>0.218009478672986</v>
      </c>
      <c r="V41" s="363">
        <v>0.02</v>
      </c>
      <c r="W41" s="48">
        <v>0.186734281960909</v>
      </c>
      <c r="X41" s="48">
        <v>0.705202141313159</v>
      </c>
      <c r="Y41" s="48">
        <v>0.168925489242737</v>
      </c>
      <c r="Z41" s="48">
        <v>1.49834850029022</v>
      </c>
      <c r="AA41" s="48">
        <v>12.3094869940857</v>
      </c>
      <c r="AB41" s="48">
        <v>3.40951447795056</v>
      </c>
      <c r="AC41" s="48">
        <v>54.4451478523281</v>
      </c>
      <c r="AD41" s="48">
        <v>1.35362133353201</v>
      </c>
      <c r="AE41" s="48">
        <v>0.649841688851851</v>
      </c>
      <c r="AF41" s="48">
        <v>1.07070907697983</v>
      </c>
      <c r="AG41" s="48">
        <v>0.101383754930045</v>
      </c>
      <c r="AH41" s="48">
        <v>0.0322529530751347</v>
      </c>
      <c r="AI41" s="48">
        <v>0.120065858778179</v>
      </c>
      <c r="AJ41" s="48">
        <v>0.0908032210294715</v>
      </c>
      <c r="AK41" s="371">
        <v>0.0152508491772108</v>
      </c>
      <c r="AL41" s="391">
        <v>0</v>
      </c>
    </row>
    <row r="42" ht="14.25" customHeight="1" spans="1:38">
      <c r="A42" s="12">
        <v>51</v>
      </c>
      <c r="B42" s="13" t="s">
        <v>72</v>
      </c>
      <c r="C42" s="13" t="s">
        <v>39</v>
      </c>
      <c r="D42" s="15">
        <v>321</v>
      </c>
      <c r="E42" s="362">
        <v>1.65388483424786</v>
      </c>
      <c r="F42" s="362">
        <v>0.217717717717718</v>
      </c>
      <c r="G42" s="25">
        <v>208.339190031153</v>
      </c>
      <c r="H42" s="26">
        <v>19.10768</v>
      </c>
      <c r="I42" s="427">
        <v>1</v>
      </c>
      <c r="J42" s="27">
        <v>10.8465753424658</v>
      </c>
      <c r="K42" s="372">
        <v>0.62</v>
      </c>
      <c r="L42" s="428">
        <v>0</v>
      </c>
      <c r="M42" s="368">
        <v>0.75</v>
      </c>
      <c r="N42" s="363">
        <v>0.1979</v>
      </c>
      <c r="O42" s="363">
        <v>0.1245</v>
      </c>
      <c r="P42" s="430">
        <v>0</v>
      </c>
      <c r="Q42" s="428">
        <v>0</v>
      </c>
      <c r="R42" s="433">
        <v>0.6</v>
      </c>
      <c r="S42" s="32">
        <v>7171.1</v>
      </c>
      <c r="T42" s="48">
        <v>0.8</v>
      </c>
      <c r="U42" s="363">
        <v>0.0659</v>
      </c>
      <c r="V42" s="363">
        <v>0.02</v>
      </c>
      <c r="W42" s="48">
        <v>0.0169985429820301</v>
      </c>
      <c r="X42" s="48">
        <v>1.57652091254753</v>
      </c>
      <c r="Y42" s="48">
        <v>3.63114754098361</v>
      </c>
      <c r="Z42" s="48">
        <v>0.416205152901517</v>
      </c>
      <c r="AA42" s="48">
        <v>9.45827633378933</v>
      </c>
      <c r="AB42" s="48">
        <v>2.71883602044829</v>
      </c>
      <c r="AC42" s="48">
        <v>1.08268086439085</v>
      </c>
      <c r="AD42" s="48">
        <v>2.2619926199262</v>
      </c>
      <c r="AE42" s="48">
        <v>0.352793696275072</v>
      </c>
      <c r="AF42" s="48">
        <v>1.78280542986425</v>
      </c>
      <c r="AG42" s="48">
        <v>0.552481092049437</v>
      </c>
      <c r="AH42" s="48">
        <v>0</v>
      </c>
      <c r="AI42" s="48">
        <v>0.0853156146179402</v>
      </c>
      <c r="AJ42" s="48">
        <v>0.326583743129881</v>
      </c>
      <c r="AK42" s="371">
        <v>0.197859415678334</v>
      </c>
      <c r="AL42" s="391">
        <v>270</v>
      </c>
    </row>
    <row r="43" ht="14.25" customHeight="1" spans="1:38">
      <c r="A43" s="12">
        <v>52</v>
      </c>
      <c r="B43" s="13" t="s">
        <v>73</v>
      </c>
      <c r="C43" s="13" t="s">
        <v>41</v>
      </c>
      <c r="D43" s="15">
        <v>1294</v>
      </c>
      <c r="E43" s="362">
        <v>0.908839489772935</v>
      </c>
      <c r="F43" s="362">
        <v>0.230769230769231</v>
      </c>
      <c r="G43" s="25">
        <v>70.6336939721793</v>
      </c>
      <c r="H43" s="26">
        <v>18.28</v>
      </c>
      <c r="I43" s="427">
        <v>1</v>
      </c>
      <c r="J43" s="27">
        <v>13.8301369863014</v>
      </c>
      <c r="K43" s="363">
        <v>0.2405</v>
      </c>
      <c r="L43" s="428">
        <v>0</v>
      </c>
      <c r="M43" s="368">
        <v>0</v>
      </c>
      <c r="N43" s="363">
        <v>0.1617</v>
      </c>
      <c r="O43" s="363">
        <v>0.1055</v>
      </c>
      <c r="P43" s="430">
        <v>0</v>
      </c>
      <c r="Q43" s="430">
        <v>1</v>
      </c>
      <c r="R43" s="433">
        <v>0.8</v>
      </c>
      <c r="S43" s="32">
        <v>26670.56</v>
      </c>
      <c r="T43" s="48">
        <v>0</v>
      </c>
      <c r="U43" s="371">
        <v>0.134868668623467</v>
      </c>
      <c r="V43" s="363">
        <v>0.03</v>
      </c>
      <c r="W43" s="48">
        <v>0.168026181424476</v>
      </c>
      <c r="X43" s="48">
        <v>0.0678389676481279</v>
      </c>
      <c r="Y43" s="48">
        <v>-0.666322846828262</v>
      </c>
      <c r="Z43" s="48">
        <v>1.07217887240019</v>
      </c>
      <c r="AA43" s="48">
        <v>4.9546062465581</v>
      </c>
      <c r="AB43" s="48">
        <v>2.09712294099365</v>
      </c>
      <c r="AC43" s="48">
        <v>6.82663679722503</v>
      </c>
      <c r="AD43" s="48">
        <v>1.03435398503419</v>
      </c>
      <c r="AE43" s="48">
        <v>0.752464818403977</v>
      </c>
      <c r="AF43" s="48">
        <v>2.42546063651591</v>
      </c>
      <c r="AG43" s="48">
        <v>0.688949406408238</v>
      </c>
      <c r="AH43" s="48">
        <v>0.0367218416237607</v>
      </c>
      <c r="AI43" s="48">
        <v>0.0568678722889978</v>
      </c>
      <c r="AJ43" s="48">
        <v>0.152222469222056</v>
      </c>
      <c r="AK43" s="371">
        <v>0.0256491684927012</v>
      </c>
      <c r="AL43" s="391">
        <v>1723</v>
      </c>
    </row>
    <row r="44" ht="14.25" customHeight="1" spans="1:38">
      <c r="A44" s="12">
        <v>54</v>
      </c>
      <c r="B44" s="13" t="s">
        <v>74</v>
      </c>
      <c r="C44" s="13" t="s">
        <v>41</v>
      </c>
      <c r="D44" s="15">
        <v>3832</v>
      </c>
      <c r="E44" s="362">
        <v>0.4267</v>
      </c>
      <c r="F44" s="362">
        <v>0.3623</v>
      </c>
      <c r="G44" s="25">
        <v>20.8872520876827</v>
      </c>
      <c r="H44" s="25">
        <v>5.68223413318188</v>
      </c>
      <c r="I44" s="431">
        <v>1</v>
      </c>
      <c r="J44" s="27">
        <v>14.2356164383562</v>
      </c>
      <c r="K44" s="363">
        <v>0.3176</v>
      </c>
      <c r="L44" s="428">
        <v>0</v>
      </c>
      <c r="M44" s="368">
        <v>0</v>
      </c>
      <c r="N44" s="363">
        <v>0.1301</v>
      </c>
      <c r="O44" s="363">
        <v>0.1067</v>
      </c>
      <c r="P44" s="430">
        <v>0</v>
      </c>
      <c r="Q44" s="430">
        <v>1</v>
      </c>
      <c r="R44" s="433">
        <v>0.6</v>
      </c>
      <c r="S44" s="32">
        <v>40754.82</v>
      </c>
      <c r="T44" s="48">
        <v>0.8</v>
      </c>
      <c r="U44" s="48">
        <v>0.0485</v>
      </c>
      <c r="V44" s="363">
        <v>0.04</v>
      </c>
      <c r="W44" s="48">
        <v>0.08693284795308</v>
      </c>
      <c r="X44" s="48">
        <v>0.178240740740741</v>
      </c>
      <c r="Y44" s="48">
        <v>7.68934240362812</v>
      </c>
      <c r="Z44" s="48">
        <v>0.354663168017175</v>
      </c>
      <c r="AA44" s="48">
        <v>1.01064236553658</v>
      </c>
      <c r="AB44" s="48">
        <v>1.82179165629607</v>
      </c>
      <c r="AC44" s="48">
        <v>22.9729599227426</v>
      </c>
      <c r="AD44" s="48">
        <v>1.49465293658872</v>
      </c>
      <c r="AE44" s="48">
        <v>0.754807313844062</v>
      </c>
      <c r="AF44" s="48">
        <v>1.06131740196078</v>
      </c>
      <c r="AG44" s="48">
        <v>0.0567985221241533</v>
      </c>
      <c r="AH44" s="48">
        <v>0</v>
      </c>
      <c r="AI44" s="48">
        <v>0.121560105952702</v>
      </c>
      <c r="AJ44" s="48">
        <v>0.257141055552052</v>
      </c>
      <c r="AK44" s="371">
        <v>-0.0168148475103516</v>
      </c>
      <c r="AL44" s="391">
        <v>252</v>
      </c>
    </row>
    <row r="45" ht="14.25" customHeight="1" spans="1:38">
      <c r="A45" s="18">
        <v>56</v>
      </c>
      <c r="B45" s="19" t="s">
        <v>75</v>
      </c>
      <c r="C45" s="19" t="s">
        <v>39</v>
      </c>
      <c r="D45" s="15">
        <v>8103</v>
      </c>
      <c r="E45" s="362">
        <v>0.1348</v>
      </c>
      <c r="F45" s="362">
        <v>0.2694</v>
      </c>
      <c r="G45" s="25">
        <v>16.8356164383562</v>
      </c>
      <c r="H45" s="25">
        <v>11.1362448979592</v>
      </c>
      <c r="I45" s="431">
        <v>1</v>
      </c>
      <c r="J45" s="27">
        <v>15.9013698630137</v>
      </c>
      <c r="K45" s="372">
        <v>0.6</v>
      </c>
      <c r="L45" s="428">
        <v>0</v>
      </c>
      <c r="M45" s="368">
        <v>0</v>
      </c>
      <c r="N45" s="363">
        <v>0.1595</v>
      </c>
      <c r="O45" s="363">
        <v>0.2973</v>
      </c>
      <c r="P45" s="430">
        <v>0</v>
      </c>
      <c r="Q45" s="428">
        <v>0</v>
      </c>
      <c r="R45" s="433">
        <v>1</v>
      </c>
      <c r="S45" s="32">
        <v>17528.32</v>
      </c>
      <c r="T45" s="48">
        <v>0.8</v>
      </c>
      <c r="U45" s="48">
        <v>0.134583563154992</v>
      </c>
      <c r="V45" s="363">
        <v>0.02</v>
      </c>
      <c r="W45" s="48">
        <v>-0.0640612189122711</v>
      </c>
      <c r="X45" s="48">
        <v>0.118076620604426</v>
      </c>
      <c r="Y45" s="48">
        <v>0.222356313169407</v>
      </c>
      <c r="Z45" s="48">
        <v>1.32770530991774</v>
      </c>
      <c r="AA45" s="48">
        <v>5.89306153139229</v>
      </c>
      <c r="AB45" s="48">
        <v>30.8021834061135</v>
      </c>
      <c r="AC45" s="48">
        <v>97.4267955801105</v>
      </c>
      <c r="AD45" s="48">
        <v>1.53637374860957</v>
      </c>
      <c r="AE45" s="48">
        <v>0.612528957153147</v>
      </c>
      <c r="AF45" s="48">
        <v>1</v>
      </c>
      <c r="AG45" s="48">
        <v>0.0361736334405145</v>
      </c>
      <c r="AH45" s="48">
        <v>0</v>
      </c>
      <c r="AI45" s="48">
        <v>0.42979897098605</v>
      </c>
      <c r="AJ45" s="48">
        <v>0.314487432127819</v>
      </c>
      <c r="AK45" s="371">
        <v>0</v>
      </c>
      <c r="AL45" s="391">
        <v>7650</v>
      </c>
    </row>
    <row r="46" ht="14.25" customHeight="1" spans="1:38">
      <c r="A46" s="18">
        <v>56</v>
      </c>
      <c r="B46" s="19" t="s">
        <v>75</v>
      </c>
      <c r="C46" s="19" t="s">
        <v>39</v>
      </c>
      <c r="D46" s="15">
        <v>6778</v>
      </c>
      <c r="E46" s="362">
        <v>0.0636</v>
      </c>
      <c r="F46" s="362">
        <v>0.2466</v>
      </c>
      <c r="G46" s="25">
        <v>14.7800236057834</v>
      </c>
      <c r="H46" s="25">
        <v>12.1679825094133</v>
      </c>
      <c r="I46" s="431">
        <v>1</v>
      </c>
      <c r="J46" s="27">
        <v>14.1780821917808</v>
      </c>
      <c r="K46" s="363">
        <v>0.5185</v>
      </c>
      <c r="L46" s="428">
        <v>0</v>
      </c>
      <c r="M46" s="368">
        <v>0</v>
      </c>
      <c r="N46" s="363">
        <v>0.0638</v>
      </c>
      <c r="O46" s="363">
        <v>0.2298</v>
      </c>
      <c r="P46" s="430">
        <v>0</v>
      </c>
      <c r="Q46" s="428">
        <v>0</v>
      </c>
      <c r="R46" s="433">
        <v>1</v>
      </c>
      <c r="S46" s="32">
        <v>11311.83</v>
      </c>
      <c r="T46" s="48">
        <v>0.8</v>
      </c>
      <c r="U46" s="48">
        <v>0.134583563154992</v>
      </c>
      <c r="V46" s="363">
        <v>0.02</v>
      </c>
      <c r="W46" s="48">
        <v>0.190876882196634</v>
      </c>
      <c r="X46" s="48">
        <v>0.387845516710007</v>
      </c>
      <c r="Y46" s="48">
        <v>1.21865793780687</v>
      </c>
      <c r="Z46" s="48">
        <v>1.28335354760461</v>
      </c>
      <c r="AA46" s="48">
        <v>7.98710489070609</v>
      </c>
      <c r="AB46" s="48">
        <v>11.3624161073826</v>
      </c>
      <c r="AC46" s="48">
        <v>59.4730679156909</v>
      </c>
      <c r="AD46" s="48">
        <v>2.83953951108584</v>
      </c>
      <c r="AE46" s="48">
        <v>0.330094830792116</v>
      </c>
      <c r="AF46" s="48">
        <v>1</v>
      </c>
      <c r="AG46" s="48">
        <v>0.0222761970853574</v>
      </c>
      <c r="AH46" s="48">
        <v>0</v>
      </c>
      <c r="AI46" s="48">
        <v>0.546767232686645</v>
      </c>
      <c r="AJ46" s="48">
        <v>0.521401850758023</v>
      </c>
      <c r="AK46" s="371">
        <v>0</v>
      </c>
      <c r="AL46" s="391">
        <v>3398</v>
      </c>
    </row>
    <row r="47" ht="14.25" customHeight="1" spans="1:38">
      <c r="A47" s="18">
        <v>57</v>
      </c>
      <c r="B47" s="19" t="s">
        <v>76</v>
      </c>
      <c r="C47" s="19" t="s">
        <v>39</v>
      </c>
      <c r="D47" s="15">
        <v>1092</v>
      </c>
      <c r="E47" s="362">
        <v>0.824211238106751</v>
      </c>
      <c r="F47" s="362">
        <v>0.293139097744361</v>
      </c>
      <c r="G47" s="25">
        <v>48.7179487179487</v>
      </c>
      <c r="H47" s="25">
        <v>13.9486103828002</v>
      </c>
      <c r="I47" s="431">
        <v>1</v>
      </c>
      <c r="J47" s="27">
        <v>11.0356164383562</v>
      </c>
      <c r="K47" s="363">
        <v>0.2238</v>
      </c>
      <c r="L47" s="428">
        <v>0</v>
      </c>
      <c r="M47" s="368">
        <v>0.75</v>
      </c>
      <c r="N47" s="363">
        <v>0.4226</v>
      </c>
      <c r="O47" s="363">
        <v>0.3434</v>
      </c>
      <c r="P47" s="430">
        <v>0</v>
      </c>
      <c r="Q47" s="430">
        <v>1</v>
      </c>
      <c r="R47" s="433">
        <v>0.3</v>
      </c>
      <c r="S47" s="32">
        <v>15224.95</v>
      </c>
      <c r="T47" s="48">
        <v>0.8</v>
      </c>
      <c r="U47" s="48">
        <v>0.184</v>
      </c>
      <c r="V47" s="363">
        <v>0.028</v>
      </c>
      <c r="W47" s="48">
        <v>0.190044431600621</v>
      </c>
      <c r="X47" s="48">
        <v>0.831154534195679</v>
      </c>
      <c r="Y47" s="48">
        <v>2.4888178913738</v>
      </c>
      <c r="Z47" s="48">
        <v>1.18029920662411</v>
      </c>
      <c r="AA47" s="48">
        <v>3.99765363128492</v>
      </c>
      <c r="AB47" s="48">
        <v>7.72681135946442</v>
      </c>
      <c r="AC47" s="48">
        <v>3.61094010193268</v>
      </c>
      <c r="AD47" s="48">
        <v>1.03116565666853</v>
      </c>
      <c r="AE47" s="48">
        <v>0.599107576493443</v>
      </c>
      <c r="AF47" s="48">
        <v>1.3600673022995</v>
      </c>
      <c r="AG47" s="48">
        <v>0.90020290072894</v>
      </c>
      <c r="AH47" s="48">
        <v>0.0168332456601789</v>
      </c>
      <c r="AI47" s="48">
        <v>0.10615339749198</v>
      </c>
      <c r="AJ47" s="48">
        <v>0.107297576790855</v>
      </c>
      <c r="AK47" s="371">
        <v>-0.154951228374186</v>
      </c>
      <c r="AL47" s="391">
        <v>229</v>
      </c>
    </row>
    <row r="48" ht="14.25" customHeight="1" spans="1:38">
      <c r="A48" s="18">
        <v>57</v>
      </c>
      <c r="B48" s="19" t="s">
        <v>76</v>
      </c>
      <c r="C48" s="19" t="s">
        <v>39</v>
      </c>
      <c r="D48" s="15">
        <v>867</v>
      </c>
      <c r="E48" s="362">
        <v>0.2815</v>
      </c>
      <c r="F48" s="362">
        <v>0.242</v>
      </c>
      <c r="G48" s="25">
        <v>21.6839677047289</v>
      </c>
      <c r="H48" s="25">
        <v>8.40035746201966</v>
      </c>
      <c r="I48" s="431">
        <v>1</v>
      </c>
      <c r="J48" s="27">
        <v>8.02191780821918</v>
      </c>
      <c r="K48" s="372">
        <v>0.34</v>
      </c>
      <c r="L48" s="428">
        <v>0</v>
      </c>
      <c r="M48" s="368">
        <v>0</v>
      </c>
      <c r="N48" s="363">
        <v>0.1844</v>
      </c>
      <c r="O48" s="363">
        <v>0.4165</v>
      </c>
      <c r="P48" s="430">
        <v>0</v>
      </c>
      <c r="Q48" s="428">
        <v>0</v>
      </c>
      <c r="R48" s="433">
        <v>0</v>
      </c>
      <c r="S48" s="32">
        <v>3449.59</v>
      </c>
      <c r="T48" s="48">
        <v>0.8</v>
      </c>
      <c r="U48" s="48">
        <v>0</v>
      </c>
      <c r="V48" s="363">
        <v>0.015</v>
      </c>
      <c r="W48" s="48">
        <v>0.311681070532478</v>
      </c>
      <c r="X48" s="48">
        <v>0.332821497120921</v>
      </c>
      <c r="Y48" s="48">
        <v>0.146825396825397</v>
      </c>
      <c r="Z48" s="48">
        <v>0.791123974915581</v>
      </c>
      <c r="AA48" s="48">
        <v>0</v>
      </c>
      <c r="AB48" s="48">
        <v>1.25670498084291</v>
      </c>
      <c r="AC48" s="48">
        <v>69.0526315789474</v>
      </c>
      <c r="AD48" s="48">
        <v>3.71532846715328</v>
      </c>
      <c r="AE48" s="48">
        <v>0.262061636556854</v>
      </c>
      <c r="AF48" s="48">
        <v>1.01539777587682</v>
      </c>
      <c r="AG48" s="48">
        <v>0.0141129032258065</v>
      </c>
      <c r="AH48" s="48">
        <v>0</v>
      </c>
      <c r="AI48" s="48">
        <v>0.285338160276452</v>
      </c>
      <c r="AJ48" s="48">
        <v>0.614634146341463</v>
      </c>
      <c r="AK48" s="371">
        <v>0.204878048780488</v>
      </c>
      <c r="AL48" s="391">
        <v>187</v>
      </c>
    </row>
    <row r="49" ht="14.25" customHeight="1" spans="1:38">
      <c r="A49" s="12">
        <v>58</v>
      </c>
      <c r="B49" s="13" t="s">
        <v>77</v>
      </c>
      <c r="C49" s="13" t="s">
        <v>39</v>
      </c>
      <c r="D49" s="15">
        <v>20609</v>
      </c>
      <c r="E49" s="362">
        <v>0.370060199324717</v>
      </c>
      <c r="F49" s="362">
        <v>0.376470588235294</v>
      </c>
      <c r="G49" s="25">
        <v>16.5073511572614</v>
      </c>
      <c r="H49" s="25">
        <v>10.3090909090909</v>
      </c>
      <c r="I49" s="431">
        <v>0</v>
      </c>
      <c r="J49" s="27">
        <v>13.4246575342466</v>
      </c>
      <c r="K49" s="363">
        <v>0.3015</v>
      </c>
      <c r="L49" s="428">
        <v>0</v>
      </c>
      <c r="M49" s="368">
        <v>0.5</v>
      </c>
      <c r="N49" s="363">
        <v>0.3199</v>
      </c>
      <c r="O49" s="363">
        <v>0.0741</v>
      </c>
      <c r="P49" s="430">
        <v>0</v>
      </c>
      <c r="Q49" s="428">
        <v>0</v>
      </c>
      <c r="R49" s="433">
        <v>0.3</v>
      </c>
      <c r="S49" s="32">
        <v>39567.05</v>
      </c>
      <c r="T49" s="48">
        <v>0.8</v>
      </c>
      <c r="U49" s="48">
        <v>0.059</v>
      </c>
      <c r="V49" s="363">
        <v>0.045</v>
      </c>
      <c r="W49" s="48">
        <v>0.665134183496616</v>
      </c>
      <c r="X49" s="48">
        <v>1.08708724549003</v>
      </c>
      <c r="Y49" s="48">
        <v>3.79837019790454</v>
      </c>
      <c r="Z49" s="48">
        <v>1.44143095753128</v>
      </c>
      <c r="AA49" s="48">
        <v>7.00522306131275</v>
      </c>
      <c r="AB49" s="48">
        <v>5.17460005406335</v>
      </c>
      <c r="AC49" s="48">
        <v>3.66917005000958</v>
      </c>
      <c r="AD49" s="48">
        <v>1.09808602593126</v>
      </c>
      <c r="AE49" s="48">
        <v>0.566488808055132</v>
      </c>
      <c r="AF49" s="48">
        <v>1.13788317890526</v>
      </c>
      <c r="AG49" s="48">
        <v>0.874365001137311</v>
      </c>
      <c r="AH49" s="48">
        <v>0</v>
      </c>
      <c r="AI49" s="48">
        <v>0.704280222127296</v>
      </c>
      <c r="AJ49" s="48">
        <v>0.331994111221921</v>
      </c>
      <c r="AK49" s="371">
        <v>0.103604502065821</v>
      </c>
      <c r="AL49" s="391">
        <v>4828</v>
      </c>
    </row>
    <row r="50" spans="1:38">
      <c r="A50" s="12">
        <v>59</v>
      </c>
      <c r="B50" s="13" t="s">
        <v>78</v>
      </c>
      <c r="C50" s="13" t="s">
        <v>41</v>
      </c>
      <c r="D50" s="15">
        <v>9286</v>
      </c>
      <c r="E50" s="362">
        <v>0.510452595044838</v>
      </c>
      <c r="F50" s="362">
        <v>0.300925925925926</v>
      </c>
      <c r="G50" s="25">
        <v>23.4869696317036</v>
      </c>
      <c r="H50" s="25">
        <v>19.8272727272727</v>
      </c>
      <c r="I50" s="431">
        <v>0</v>
      </c>
      <c r="J50" s="27">
        <v>10.0602739726027</v>
      </c>
      <c r="K50" s="372">
        <v>0.51</v>
      </c>
      <c r="L50" s="428">
        <v>0</v>
      </c>
      <c r="M50" s="368">
        <v>1</v>
      </c>
      <c r="N50" s="363">
        <v>0.2525</v>
      </c>
      <c r="O50" s="363">
        <v>0.1922</v>
      </c>
      <c r="P50" s="430">
        <v>0</v>
      </c>
      <c r="Q50" s="428">
        <v>0</v>
      </c>
      <c r="R50" s="433">
        <v>0</v>
      </c>
      <c r="S50" s="32">
        <v>27171.05</v>
      </c>
      <c r="T50" s="48">
        <v>0.6</v>
      </c>
      <c r="U50" s="363">
        <v>0.4583</v>
      </c>
      <c r="V50" s="363">
        <v>0.05</v>
      </c>
      <c r="W50" s="48">
        <v>0.121916439175938</v>
      </c>
      <c r="X50" s="48">
        <v>1.14579349904398</v>
      </c>
      <c r="Y50" s="48">
        <v>1.36827339964295</v>
      </c>
      <c r="Z50" s="48">
        <v>2.10714420181392</v>
      </c>
      <c r="AA50" s="48">
        <v>820.97149183504</v>
      </c>
      <c r="AB50" s="48">
        <v>5.12049565490597</v>
      </c>
      <c r="AC50" s="48">
        <v>6898.06976744186</v>
      </c>
      <c r="AD50" s="48">
        <v>1.02823513761442</v>
      </c>
      <c r="AE50" s="48">
        <v>0.969841832868452</v>
      </c>
      <c r="AF50" s="48">
        <v>1.01049505964266</v>
      </c>
      <c r="AG50" s="48">
        <v>0.00824237023836044</v>
      </c>
      <c r="AH50" s="48">
        <v>0.00414346179550011</v>
      </c>
      <c r="AI50" s="48">
        <v>0.56441270323659</v>
      </c>
      <c r="AJ50" s="48">
        <v>0.0216157536486445</v>
      </c>
      <c r="AK50" s="371">
        <v>0.0216204735399522</v>
      </c>
      <c r="AL50" s="391">
        <v>0</v>
      </c>
    </row>
    <row r="51" ht="14.25" customHeight="1" spans="1:38">
      <c r="A51" s="12">
        <v>61</v>
      </c>
      <c r="B51" s="13" t="s">
        <v>79</v>
      </c>
      <c r="C51" s="13" t="s">
        <v>39</v>
      </c>
      <c r="D51" s="15">
        <v>7295</v>
      </c>
      <c r="E51" s="362">
        <v>0.0920254747146914</v>
      </c>
      <c r="F51" s="362">
        <v>0.275862068965517</v>
      </c>
      <c r="G51" s="25">
        <v>11.9459821795751</v>
      </c>
      <c r="H51" s="25">
        <v>13.4070676923077</v>
      </c>
      <c r="I51" s="431">
        <v>0</v>
      </c>
      <c r="J51" s="27">
        <v>14.1561643835616</v>
      </c>
      <c r="K51" s="363">
        <v>0.785</v>
      </c>
      <c r="L51" s="428">
        <v>0</v>
      </c>
      <c r="M51" s="368">
        <v>1</v>
      </c>
      <c r="N51" s="363">
        <v>0.316</v>
      </c>
      <c r="O51" s="363">
        <v>0.083</v>
      </c>
      <c r="P51" s="430">
        <v>0</v>
      </c>
      <c r="Q51" s="428">
        <v>0</v>
      </c>
      <c r="R51" s="433">
        <v>0.8</v>
      </c>
      <c r="S51" s="34">
        <v>14478.52</v>
      </c>
      <c r="T51" s="48">
        <v>1</v>
      </c>
      <c r="U51" s="48">
        <v>0</v>
      </c>
      <c r="V51" s="363">
        <v>0.015</v>
      </c>
      <c r="W51" s="48">
        <v>-0.172545083243917</v>
      </c>
      <c r="X51" s="48">
        <v>-0.245704736539767</v>
      </c>
      <c r="Y51" s="48">
        <v>-0.034030720338983</v>
      </c>
      <c r="Z51" s="48">
        <v>1.53326893573498</v>
      </c>
      <c r="AA51" s="48">
        <v>12.8842909438166</v>
      </c>
      <c r="AB51" s="48">
        <v>7.69871611982882</v>
      </c>
      <c r="AC51" s="48">
        <v>4.05368052078117</v>
      </c>
      <c r="AD51" s="48">
        <v>1.10187044277713</v>
      </c>
      <c r="AE51" s="48">
        <v>0.395842048021417</v>
      </c>
      <c r="AF51" s="48">
        <v>1.2660123316975</v>
      </c>
      <c r="AG51" s="48">
        <v>0.834533370257546</v>
      </c>
      <c r="AH51" s="48">
        <v>0.0175851564663528</v>
      </c>
      <c r="AI51" s="48">
        <v>0.434316673116423</v>
      </c>
      <c r="AJ51" s="48">
        <v>0.337903943077379</v>
      </c>
      <c r="AK51" s="371">
        <v>0.235546990809369</v>
      </c>
      <c r="AL51" s="391">
        <v>1620</v>
      </c>
    </row>
    <row r="52" ht="14.25" customHeight="1" spans="1:38">
      <c r="A52" s="18">
        <v>62</v>
      </c>
      <c r="B52" s="19" t="s">
        <v>80</v>
      </c>
      <c r="C52" s="19" t="s">
        <v>41</v>
      </c>
      <c r="D52" s="15">
        <v>4813</v>
      </c>
      <c r="E52" s="362">
        <v>0.389217978423773</v>
      </c>
      <c r="F52" s="362">
        <v>0.263379416005724</v>
      </c>
      <c r="G52" s="25">
        <v>25.586135466445</v>
      </c>
      <c r="H52" s="25">
        <v>13.8893228696719</v>
      </c>
      <c r="I52" s="431">
        <v>0</v>
      </c>
      <c r="J52" s="27">
        <v>23.4356164383562</v>
      </c>
      <c r="K52" s="363">
        <v>1</v>
      </c>
      <c r="L52" s="430">
        <v>1</v>
      </c>
      <c r="M52" s="368">
        <v>0</v>
      </c>
      <c r="N52" s="363">
        <v>0.3658</v>
      </c>
      <c r="O52" s="363">
        <v>0.0315</v>
      </c>
      <c r="P52" s="430">
        <v>0</v>
      </c>
      <c r="Q52" s="430">
        <v>1</v>
      </c>
      <c r="R52" s="433">
        <v>0.3</v>
      </c>
      <c r="S52" s="32">
        <v>31250.42</v>
      </c>
      <c r="T52" s="48">
        <v>0.8</v>
      </c>
      <c r="U52" s="48">
        <v>0.0749306197964847</v>
      </c>
      <c r="V52" s="363">
        <v>0.015</v>
      </c>
      <c r="W52" s="48">
        <v>0.161211121161817</v>
      </c>
      <c r="X52" s="48">
        <v>0.0138078568650331</v>
      </c>
      <c r="Y52" s="48">
        <v>-0.0211511083994306</v>
      </c>
      <c r="Z52" s="48">
        <v>1.34003311562874</v>
      </c>
      <c r="AA52" s="48">
        <v>14.9157835457943</v>
      </c>
      <c r="AB52" s="48">
        <v>4.00988191252168</v>
      </c>
      <c r="AC52" s="48">
        <v>26.7981972038263</v>
      </c>
      <c r="AD52" s="48">
        <v>1.27838569102576</v>
      </c>
      <c r="AE52" s="48">
        <v>0.730352083137161</v>
      </c>
      <c r="AF52" s="48">
        <v>1.30519230769231</v>
      </c>
      <c r="AG52" s="48">
        <v>0.22833940789053</v>
      </c>
      <c r="AH52" s="48">
        <v>0.0035807916107168</v>
      </c>
      <c r="AI52" s="48">
        <v>0.154933204571061</v>
      </c>
      <c r="AJ52" s="48">
        <v>0.143778960013729</v>
      </c>
      <c r="AK52" s="371">
        <v>-0.0668611635489961</v>
      </c>
      <c r="AL52" s="391">
        <v>6152</v>
      </c>
    </row>
    <row r="53" ht="14.25" customHeight="1" spans="1:38">
      <c r="A53" s="18">
        <v>62</v>
      </c>
      <c r="B53" s="19" t="s">
        <v>80</v>
      </c>
      <c r="C53" s="19" t="s">
        <v>41</v>
      </c>
      <c r="D53" s="15">
        <v>2231</v>
      </c>
      <c r="E53" s="362">
        <v>0.11083915019943</v>
      </c>
      <c r="F53" s="362">
        <v>0.348090629880536</v>
      </c>
      <c r="G53" s="25">
        <v>11.0974002689377</v>
      </c>
      <c r="H53" s="25">
        <v>9.23548370250449</v>
      </c>
      <c r="I53" s="431">
        <v>0</v>
      </c>
      <c r="J53" s="27">
        <v>15.1506849315068</v>
      </c>
      <c r="K53" s="363">
        <v>0.547436</v>
      </c>
      <c r="L53" s="430">
        <v>1</v>
      </c>
      <c r="M53" s="368">
        <v>0</v>
      </c>
      <c r="N53" s="363">
        <v>0.4427</v>
      </c>
      <c r="O53" s="34">
        <v>0</v>
      </c>
      <c r="P53" s="430">
        <v>0</v>
      </c>
      <c r="Q53" s="428">
        <v>0</v>
      </c>
      <c r="R53" s="433">
        <v>0</v>
      </c>
      <c r="S53" s="32">
        <v>9917.37</v>
      </c>
      <c r="T53" s="48">
        <v>0.8</v>
      </c>
      <c r="U53" s="48">
        <v>0.0964127586518478</v>
      </c>
      <c r="V53" s="363">
        <v>0.02</v>
      </c>
      <c r="W53" s="48">
        <v>0.40556096697069</v>
      </c>
      <c r="X53" s="48">
        <v>0.239934983745937</v>
      </c>
      <c r="Y53" s="48">
        <v>0.412025316455696</v>
      </c>
      <c r="Z53" s="48">
        <v>1.82301406169477</v>
      </c>
      <c r="AA53" s="48">
        <v>15.8679910285165</v>
      </c>
      <c r="AB53" s="48">
        <v>3.93516090584029</v>
      </c>
      <c r="AC53" s="48">
        <v>159.24115755627</v>
      </c>
      <c r="AD53" s="48">
        <v>2.59486232370719</v>
      </c>
      <c r="AE53" s="48">
        <v>0.375228375228375</v>
      </c>
      <c r="AF53" s="48">
        <v>1.02664233576642</v>
      </c>
      <c r="AG53" s="48">
        <v>0.0149238681052738</v>
      </c>
      <c r="AH53" s="48">
        <v>0</v>
      </c>
      <c r="AI53" s="48">
        <v>0.249065029305052</v>
      </c>
      <c r="AJ53" s="48">
        <v>0.211291495032711</v>
      </c>
      <c r="AK53" s="371">
        <v>-0.0221710685728132</v>
      </c>
      <c r="AL53" s="391">
        <v>912</v>
      </c>
    </row>
    <row r="54" ht="14.25" customHeight="1" spans="1:38">
      <c r="A54" s="12">
        <v>63</v>
      </c>
      <c r="B54" s="13" t="s">
        <v>81</v>
      </c>
      <c r="C54" s="13" t="s">
        <v>39</v>
      </c>
      <c r="D54" s="15">
        <v>5273</v>
      </c>
      <c r="E54" s="362">
        <v>0.672912067255463</v>
      </c>
      <c r="F54" s="362">
        <v>0.267722222222222</v>
      </c>
      <c r="G54" s="25">
        <v>42.6986535179215</v>
      </c>
      <c r="H54" s="25">
        <v>14.25</v>
      </c>
      <c r="I54" s="431">
        <v>0</v>
      </c>
      <c r="J54" s="27">
        <v>6.07123287671233</v>
      </c>
      <c r="K54" s="363">
        <v>0.2773</v>
      </c>
      <c r="L54" s="428">
        <v>0</v>
      </c>
      <c r="M54" s="368">
        <v>0</v>
      </c>
      <c r="N54" s="363">
        <v>0.5041</v>
      </c>
      <c r="O54" s="363">
        <v>0.2018</v>
      </c>
      <c r="P54" s="429">
        <v>1</v>
      </c>
      <c r="Q54" s="428">
        <v>0</v>
      </c>
      <c r="R54" s="433">
        <v>0</v>
      </c>
      <c r="S54" s="32">
        <v>51155.96</v>
      </c>
      <c r="T54" s="48">
        <v>0</v>
      </c>
      <c r="U54" s="48">
        <v>0.000189695000000001</v>
      </c>
      <c r="V54" s="363">
        <v>0.03</v>
      </c>
      <c r="W54" s="48">
        <v>0.414163562722024</v>
      </c>
      <c r="X54" s="48">
        <v>0.219812259991466</v>
      </c>
      <c r="Y54" s="48">
        <v>0.285783955132894</v>
      </c>
      <c r="Z54" s="48">
        <v>0.385915090747557</v>
      </c>
      <c r="AA54" s="48">
        <v>0</v>
      </c>
      <c r="AB54" s="48">
        <v>7.33785822021116</v>
      </c>
      <c r="AC54" s="48">
        <v>0.6186222462409</v>
      </c>
      <c r="AD54" s="48">
        <v>0.784590748773665</v>
      </c>
      <c r="AE54" s="48">
        <v>0.62400552504892</v>
      </c>
      <c r="AF54" s="48">
        <v>2.32933029453015</v>
      </c>
      <c r="AG54" s="48">
        <v>1.4327911541227</v>
      </c>
      <c r="AH54" s="48">
        <v>0</v>
      </c>
      <c r="AI54" s="48">
        <v>0.112616797479844</v>
      </c>
      <c r="AJ54" s="48">
        <v>0.311408016443988</v>
      </c>
      <c r="AK54" s="371">
        <v>0.378355601233299</v>
      </c>
      <c r="AL54" s="391">
        <v>0</v>
      </c>
    </row>
    <row r="55" ht="14.25" customHeight="1" spans="1:38">
      <c r="A55" s="12">
        <v>64</v>
      </c>
      <c r="B55" s="13" t="s">
        <v>82</v>
      </c>
      <c r="C55" s="13" t="s">
        <v>39</v>
      </c>
      <c r="D55" s="15">
        <v>1185</v>
      </c>
      <c r="E55" s="362">
        <v>1.3043576441432</v>
      </c>
      <c r="F55" s="362">
        <v>0.277777777777778</v>
      </c>
      <c r="G55" s="25">
        <v>114.936708860759</v>
      </c>
      <c r="H55" s="25">
        <v>12.9714285714286</v>
      </c>
      <c r="I55" s="431">
        <v>0</v>
      </c>
      <c r="J55" s="27">
        <v>4.46027397260274</v>
      </c>
      <c r="K55" s="372">
        <v>0.6</v>
      </c>
      <c r="L55" s="428">
        <v>0</v>
      </c>
      <c r="M55" s="368">
        <v>0</v>
      </c>
      <c r="N55" s="363">
        <v>0.2684</v>
      </c>
      <c r="O55" s="363">
        <v>0.147</v>
      </c>
      <c r="P55" s="430">
        <v>0</v>
      </c>
      <c r="Q55" s="428">
        <v>0</v>
      </c>
      <c r="R55" s="433">
        <v>0.3</v>
      </c>
      <c r="S55" s="34">
        <v>5495.69</v>
      </c>
      <c r="T55" s="48">
        <v>0.4</v>
      </c>
      <c r="U55" s="48">
        <v>0.0021</v>
      </c>
      <c r="V55" s="363">
        <v>0.03</v>
      </c>
      <c r="W55" s="48">
        <v>0.824579831932773</v>
      </c>
      <c r="X55" s="48">
        <v>16.9266055045872</v>
      </c>
      <c r="Y55" s="48">
        <v>10.0458015267176</v>
      </c>
      <c r="Z55" s="48">
        <v>0.986027732029963</v>
      </c>
      <c r="AA55" s="48">
        <v>1.82641212359772</v>
      </c>
      <c r="AB55" s="48">
        <v>-5.05309011707051</v>
      </c>
      <c r="AC55" s="48">
        <v>25.564738292011</v>
      </c>
      <c r="AD55" s="48">
        <v>1.11523762861342</v>
      </c>
      <c r="AE55" s="48">
        <v>0.839295994736409</v>
      </c>
      <c r="AF55" s="48">
        <v>1.01579384871155</v>
      </c>
      <c r="AG55" s="48">
        <v>0.335721596724667</v>
      </c>
      <c r="AH55" s="48">
        <v>0</v>
      </c>
      <c r="AI55" s="48">
        <v>1.14881240911294</v>
      </c>
      <c r="AJ55" s="48">
        <v>0.321336206896552</v>
      </c>
      <c r="AK55" s="371">
        <v>0.202909482758621</v>
      </c>
      <c r="AL55" s="391">
        <v>1139</v>
      </c>
    </row>
    <row r="56" ht="14.25" customHeight="1" spans="1:38">
      <c r="A56" s="18">
        <v>65</v>
      </c>
      <c r="B56" s="19" t="s">
        <v>83</v>
      </c>
      <c r="C56" s="19" t="s">
        <v>39</v>
      </c>
      <c r="D56" s="15">
        <v>5448</v>
      </c>
      <c r="E56" s="362">
        <v>0.198334489923108</v>
      </c>
      <c r="F56" s="362">
        <v>0.188577586206897</v>
      </c>
      <c r="G56" s="25">
        <v>21.3017621145374</v>
      </c>
      <c r="H56" s="25">
        <v>23.2104</v>
      </c>
      <c r="I56" s="431">
        <v>0</v>
      </c>
      <c r="J56" s="27">
        <v>12.8356164383562</v>
      </c>
      <c r="K56" s="363">
        <v>0.875</v>
      </c>
      <c r="L56" s="428">
        <v>0</v>
      </c>
      <c r="M56" s="368">
        <v>0.5</v>
      </c>
      <c r="N56" s="363">
        <v>0.3764</v>
      </c>
      <c r="O56" s="363">
        <v>0.2188</v>
      </c>
      <c r="P56" s="430">
        <v>0</v>
      </c>
      <c r="Q56" s="428">
        <v>0</v>
      </c>
      <c r="R56" s="433">
        <v>0.3</v>
      </c>
      <c r="S56" s="32">
        <v>19243.37</v>
      </c>
      <c r="T56" s="48">
        <v>0.8</v>
      </c>
      <c r="U56" s="48">
        <v>0</v>
      </c>
      <c r="V56" s="363">
        <v>0.01</v>
      </c>
      <c r="W56" s="48">
        <v>0.576881134133042</v>
      </c>
      <c r="X56" s="48">
        <v>0.780769942624468</v>
      </c>
      <c r="Y56" s="48">
        <v>0.487305487305487</v>
      </c>
      <c r="Z56" s="48">
        <v>0.807289462547609</v>
      </c>
      <c r="AA56" s="48">
        <v>5.18816930137685</v>
      </c>
      <c r="AB56" s="48">
        <v>1.87562219627604</v>
      </c>
      <c r="AC56" s="48">
        <v>32.8900862068966</v>
      </c>
      <c r="AD56" s="48">
        <v>5.68430516311328</v>
      </c>
      <c r="AE56" s="48">
        <v>0.168265905947441</v>
      </c>
      <c r="AF56" s="48">
        <v>1.02623311341502</v>
      </c>
      <c r="AG56" s="48">
        <v>0.0435483032791145</v>
      </c>
      <c r="AH56" s="48">
        <v>0</v>
      </c>
      <c r="AI56" s="48">
        <v>0.362607740690206</v>
      </c>
      <c r="AJ56" s="48">
        <v>0.599108839525588</v>
      </c>
      <c r="AK56" s="371">
        <v>0.0938994823406068</v>
      </c>
      <c r="AL56" s="391">
        <v>1489</v>
      </c>
    </row>
    <row r="57" ht="14.25" customHeight="1" spans="1:38">
      <c r="A57" s="18">
        <v>65</v>
      </c>
      <c r="B57" s="19" t="s">
        <v>83</v>
      </c>
      <c r="C57" s="19" t="s">
        <v>39</v>
      </c>
      <c r="D57" s="15">
        <v>4460</v>
      </c>
      <c r="E57" s="362">
        <v>0.284396115027256</v>
      </c>
      <c r="F57" s="362">
        <v>0.19</v>
      </c>
      <c r="G57" s="25">
        <v>23.6244394618834</v>
      </c>
      <c r="H57" s="25">
        <v>30.1042857142857</v>
      </c>
      <c r="I57" s="431">
        <v>0</v>
      </c>
      <c r="J57" s="27">
        <v>13.8164383561644</v>
      </c>
      <c r="K57" s="372">
        <v>0.95</v>
      </c>
      <c r="L57" s="428">
        <v>0</v>
      </c>
      <c r="M57" s="368">
        <v>0</v>
      </c>
      <c r="N57" s="363">
        <v>0.9126</v>
      </c>
      <c r="O57" s="363">
        <v>0.2749</v>
      </c>
      <c r="P57" s="430">
        <v>0</v>
      </c>
      <c r="Q57" s="428">
        <v>0</v>
      </c>
      <c r="R57" s="433">
        <v>0.8</v>
      </c>
      <c r="S57" s="32">
        <v>5528.79</v>
      </c>
      <c r="T57" s="48">
        <v>0</v>
      </c>
      <c r="U57" s="48">
        <v>0</v>
      </c>
      <c r="V57" s="363">
        <v>0.01</v>
      </c>
      <c r="W57" s="48">
        <v>-0.151160474150812</v>
      </c>
      <c r="X57" s="48">
        <v>4.17696629213483</v>
      </c>
      <c r="Y57" s="48">
        <v>5.91472868217054</v>
      </c>
      <c r="Z57" s="48">
        <v>0.718838393362248</v>
      </c>
      <c r="AA57" s="48">
        <v>9.60547156227502</v>
      </c>
      <c r="AB57" s="48">
        <v>-5.39288601455133</v>
      </c>
      <c r="AC57" s="48">
        <v>4.06954399877993</v>
      </c>
      <c r="AD57" s="48">
        <v>1.13453187424006</v>
      </c>
      <c r="AE57" s="48">
        <v>0.675585284280936</v>
      </c>
      <c r="AF57" s="48">
        <v>1.05249569707401</v>
      </c>
      <c r="AG57" s="48">
        <v>0.710074154458311</v>
      </c>
      <c r="AH57" s="48">
        <v>0</v>
      </c>
      <c r="AI57" s="48">
        <v>1.35212975594967</v>
      </c>
      <c r="AJ57" s="48">
        <v>0.52600809473842</v>
      </c>
      <c r="AK57" s="371">
        <v>0.131164742917104</v>
      </c>
      <c r="AL57" s="391">
        <v>104</v>
      </c>
    </row>
    <row r="58" ht="14.25" customHeight="1" spans="1:38">
      <c r="A58" s="18">
        <v>67</v>
      </c>
      <c r="B58" s="19" t="s">
        <v>84</v>
      </c>
      <c r="C58" s="19" t="s">
        <v>39</v>
      </c>
      <c r="D58" s="15">
        <v>6745</v>
      </c>
      <c r="E58" s="362">
        <v>0.211712990851656</v>
      </c>
      <c r="F58" s="362">
        <v>0.27008547008547</v>
      </c>
      <c r="G58" s="25">
        <v>16.765709414381</v>
      </c>
      <c r="H58" s="25">
        <v>12.5649677777778</v>
      </c>
      <c r="I58" s="431">
        <v>0</v>
      </c>
      <c r="J58" s="27">
        <v>13.0876712328767</v>
      </c>
      <c r="K58" s="363">
        <v>0.925</v>
      </c>
      <c r="L58" s="428">
        <v>0</v>
      </c>
      <c r="M58" s="368">
        <v>0</v>
      </c>
      <c r="N58" s="363">
        <v>0.078</v>
      </c>
      <c r="O58" s="363">
        <v>0.0986</v>
      </c>
      <c r="P58" s="430">
        <v>0</v>
      </c>
      <c r="Q58" s="430">
        <v>1</v>
      </c>
      <c r="R58" s="433">
        <v>0.8</v>
      </c>
      <c r="S58" s="32">
        <v>38648.54</v>
      </c>
      <c r="T58" s="48">
        <v>0.8</v>
      </c>
      <c r="U58" s="371">
        <v>0.187793427230047</v>
      </c>
      <c r="V58" s="363">
        <v>0.022</v>
      </c>
      <c r="W58" s="48">
        <v>0.0508334262015824</v>
      </c>
      <c r="X58" s="48">
        <v>0.181268360117505</v>
      </c>
      <c r="Y58" s="48">
        <v>-0.140545361875637</v>
      </c>
      <c r="Z58" s="48">
        <v>0.938991918893952</v>
      </c>
      <c r="AA58" s="48">
        <v>3.76166189824605</v>
      </c>
      <c r="AB58" s="48">
        <v>2.09155751523797</v>
      </c>
      <c r="AC58" s="48">
        <v>6.66189348460649</v>
      </c>
      <c r="AD58" s="48">
        <v>1.75588458618071</v>
      </c>
      <c r="AE58" s="48">
        <v>0.482168287731418</v>
      </c>
      <c r="AF58" s="48">
        <v>1.0907530327306</v>
      </c>
      <c r="AG58" s="48">
        <v>0.263136337039204</v>
      </c>
      <c r="AH58" s="48">
        <v>0</v>
      </c>
      <c r="AI58" s="48">
        <v>0.213736829596768</v>
      </c>
      <c r="AJ58" s="48">
        <v>0.29442791005291</v>
      </c>
      <c r="AK58" s="371">
        <v>0.0895337301587302</v>
      </c>
      <c r="AL58" s="391">
        <v>1331</v>
      </c>
    </row>
    <row r="59" ht="14.25" customHeight="1" spans="1:38">
      <c r="A59" s="18">
        <v>67</v>
      </c>
      <c r="B59" s="19" t="s">
        <v>84</v>
      </c>
      <c r="C59" s="19" t="s">
        <v>39</v>
      </c>
      <c r="D59" s="15">
        <v>1714</v>
      </c>
      <c r="E59" s="362">
        <v>0.534405135476982</v>
      </c>
      <c r="F59" s="362">
        <v>0.202218972852202</v>
      </c>
      <c r="G59" s="25">
        <v>45.1990256709452</v>
      </c>
      <c r="H59" s="25">
        <v>18.0165418604651</v>
      </c>
      <c r="I59" s="431">
        <v>0</v>
      </c>
      <c r="J59" s="27">
        <v>16.2082191780822</v>
      </c>
      <c r="K59" s="363">
        <v>0.2514</v>
      </c>
      <c r="L59" s="428">
        <v>0</v>
      </c>
      <c r="M59" s="368">
        <v>0</v>
      </c>
      <c r="N59" s="363">
        <v>0.2397</v>
      </c>
      <c r="O59" s="363">
        <v>0.1314</v>
      </c>
      <c r="P59" s="429">
        <v>1</v>
      </c>
      <c r="Q59" s="428">
        <v>0</v>
      </c>
      <c r="R59" s="433">
        <v>0</v>
      </c>
      <c r="S59" s="34">
        <v>11533.87</v>
      </c>
      <c r="T59" s="48">
        <v>0.8</v>
      </c>
      <c r="U59" s="371">
        <v>0.0283777392401074</v>
      </c>
      <c r="V59" s="363">
        <v>0.01</v>
      </c>
      <c r="W59" s="48">
        <v>0.0230979690624014</v>
      </c>
      <c r="X59" s="48">
        <v>-0.351462765957447</v>
      </c>
      <c r="Y59" s="48">
        <v>0.466210436270317</v>
      </c>
      <c r="Z59" s="48">
        <v>0.361290993732283</v>
      </c>
      <c r="AA59" s="48">
        <v>1.64169227133065</v>
      </c>
      <c r="AB59" s="48">
        <v>1.00093666690684</v>
      </c>
      <c r="AC59" s="48">
        <v>2.70904836193448</v>
      </c>
      <c r="AD59" s="48">
        <v>1.69446854663774</v>
      </c>
      <c r="AE59" s="48">
        <v>0.476780663409617</v>
      </c>
      <c r="AF59" s="48">
        <v>1.10272536687631</v>
      </c>
      <c r="AG59" s="48">
        <v>0.367336477342629</v>
      </c>
      <c r="AH59" s="48">
        <v>0</v>
      </c>
      <c r="AI59" s="48">
        <v>0.138259256271679</v>
      </c>
      <c r="AJ59" s="48">
        <v>0.593723006046646</v>
      </c>
      <c r="AK59" s="371">
        <v>0.0735675208753239</v>
      </c>
      <c r="AL59" s="391">
        <v>678</v>
      </c>
    </row>
    <row r="60" ht="14.25" customHeight="1" spans="1:38">
      <c r="A60" s="12">
        <v>68</v>
      </c>
      <c r="B60" s="13" t="s">
        <v>85</v>
      </c>
      <c r="C60" s="13" t="s">
        <v>39</v>
      </c>
      <c r="D60" s="15">
        <v>2454</v>
      </c>
      <c r="E60" s="362">
        <v>0.374608948945615</v>
      </c>
      <c r="F60" s="362">
        <v>0.358866666666667</v>
      </c>
      <c r="G60" s="25">
        <v>18.6092950285249</v>
      </c>
      <c r="H60" s="25">
        <v>10.5588924855491</v>
      </c>
      <c r="I60" s="431">
        <v>0</v>
      </c>
      <c r="J60" s="27">
        <v>15.4301369863014</v>
      </c>
      <c r="K60" s="363">
        <v>0.2191</v>
      </c>
      <c r="L60" s="428">
        <v>0</v>
      </c>
      <c r="M60" s="368">
        <v>0</v>
      </c>
      <c r="N60" s="363">
        <v>0.0417</v>
      </c>
      <c r="O60" s="363">
        <v>0.1982</v>
      </c>
      <c r="P60" s="430">
        <v>0</v>
      </c>
      <c r="Q60" s="428">
        <v>0</v>
      </c>
      <c r="R60" s="433">
        <v>0.3</v>
      </c>
      <c r="S60" s="32">
        <v>9687.86</v>
      </c>
      <c r="T60" s="48">
        <v>0.8</v>
      </c>
      <c r="U60" s="371">
        <v>0.0183347984427979</v>
      </c>
      <c r="V60" s="363">
        <v>0.02</v>
      </c>
      <c r="W60" s="48">
        <v>0.246234615715638</v>
      </c>
      <c r="X60" s="48">
        <v>0.315667609981991</v>
      </c>
      <c r="Y60" s="48">
        <v>0.418497109826589</v>
      </c>
      <c r="Z60" s="48">
        <v>0.786390283152611</v>
      </c>
      <c r="AA60" s="48">
        <v>54.8770053475936</v>
      </c>
      <c r="AB60" s="48">
        <v>1.29685327941362</v>
      </c>
      <c r="AC60" s="48">
        <v>21.1805985552116</v>
      </c>
      <c r="AD60" s="48">
        <v>3.27629700142789</v>
      </c>
      <c r="AE60" s="48">
        <v>0.290193370165746</v>
      </c>
      <c r="AF60" s="48">
        <v>1.06983050847458</v>
      </c>
      <c r="AG60" s="48">
        <v>0.0532850997262417</v>
      </c>
      <c r="AH60" s="48">
        <v>0</v>
      </c>
      <c r="AI60" s="48">
        <v>0.272636373736252</v>
      </c>
      <c r="AJ60" s="48">
        <v>0.587507308516858</v>
      </c>
      <c r="AK60" s="371">
        <v>0.298090040927694</v>
      </c>
      <c r="AL60" s="391">
        <v>1424</v>
      </c>
    </row>
    <row r="61" spans="1:38">
      <c r="A61" s="12">
        <v>69</v>
      </c>
      <c r="B61" s="13" t="s">
        <v>86</v>
      </c>
      <c r="C61" s="13" t="s">
        <v>39</v>
      </c>
      <c r="D61" s="15">
        <v>7568</v>
      </c>
      <c r="E61" s="362">
        <v>0.400750342048215</v>
      </c>
      <c r="F61" s="362">
        <v>0.284357541899441</v>
      </c>
      <c r="G61" s="25">
        <v>23.6709593023256</v>
      </c>
      <c r="H61" s="25">
        <v>13.3687925373134</v>
      </c>
      <c r="I61" s="431">
        <v>0</v>
      </c>
      <c r="J61" s="27">
        <v>7.32876712328767</v>
      </c>
      <c r="K61" s="372">
        <v>0.44</v>
      </c>
      <c r="L61" s="428">
        <v>0</v>
      </c>
      <c r="M61" s="368">
        <v>1</v>
      </c>
      <c r="N61" s="363">
        <v>0.2169</v>
      </c>
      <c r="O61" s="363">
        <v>0.885</v>
      </c>
      <c r="P61" s="430">
        <v>0</v>
      </c>
      <c r="Q61" s="428">
        <v>0</v>
      </c>
      <c r="R61" s="433">
        <v>0</v>
      </c>
      <c r="S61" s="32">
        <v>15902.24</v>
      </c>
      <c r="T61" s="48">
        <v>0</v>
      </c>
      <c r="U61" s="363">
        <v>0.1886</v>
      </c>
      <c r="V61" s="363">
        <v>0.03</v>
      </c>
      <c r="W61" s="48">
        <v>0.31910812088187</v>
      </c>
      <c r="X61" s="48">
        <v>0.288863673204733</v>
      </c>
      <c r="Y61" s="48">
        <v>0.0534521158129175</v>
      </c>
      <c r="Z61" s="48">
        <v>2.41107221636137</v>
      </c>
      <c r="AA61" s="48">
        <v>10.2180561906213</v>
      </c>
      <c r="AB61" s="48">
        <v>28.6274286527649</v>
      </c>
      <c r="AC61" s="48">
        <v>1396.68055555556</v>
      </c>
      <c r="AD61" s="48">
        <v>1.1969654575978</v>
      </c>
      <c r="AE61" s="48">
        <v>0.828587687314266</v>
      </c>
      <c r="AF61" s="48">
        <v>1.01853194746596</v>
      </c>
      <c r="AG61" s="48">
        <v>0.00911834989309521</v>
      </c>
      <c r="AH61" s="48">
        <v>0</v>
      </c>
      <c r="AI61" s="48">
        <v>0.535977337110482</v>
      </c>
      <c r="AJ61" s="48">
        <v>0.14090452561132</v>
      </c>
      <c r="AK61" s="371">
        <v>0.167962729089806</v>
      </c>
      <c r="AL61" s="391">
        <v>0</v>
      </c>
    </row>
    <row r="62" ht="14.25" customHeight="1" spans="1:38">
      <c r="A62" s="12">
        <v>70</v>
      </c>
      <c r="B62" s="13" t="s">
        <v>87</v>
      </c>
      <c r="C62" s="13" t="s">
        <v>41</v>
      </c>
      <c r="D62" s="15">
        <v>13351</v>
      </c>
      <c r="E62" s="362">
        <v>0.224135988988393</v>
      </c>
      <c r="F62" s="362">
        <v>0.289313395348837</v>
      </c>
      <c r="G62" s="25">
        <v>16.1445434798891</v>
      </c>
      <c r="H62" s="25">
        <v>12.7605091989346</v>
      </c>
      <c r="I62" s="431">
        <v>0</v>
      </c>
      <c r="J62" s="27">
        <v>13.8356164383562</v>
      </c>
      <c r="K62" s="372">
        <v>1</v>
      </c>
      <c r="L62" s="428">
        <v>0</v>
      </c>
      <c r="M62" s="368">
        <v>1</v>
      </c>
      <c r="N62" s="363">
        <v>0.1944</v>
      </c>
      <c r="O62" s="363">
        <v>0.1111</v>
      </c>
      <c r="P62" s="430">
        <v>0</v>
      </c>
      <c r="Q62" s="428">
        <v>0</v>
      </c>
      <c r="R62" s="433">
        <v>1</v>
      </c>
      <c r="S62" s="32">
        <v>55732.5</v>
      </c>
      <c r="T62" s="48">
        <v>0.8</v>
      </c>
      <c r="U62" s="371">
        <v>0.057116214010957</v>
      </c>
      <c r="V62" s="363">
        <v>0.0194</v>
      </c>
      <c r="W62" s="48">
        <v>0.202021363322812</v>
      </c>
      <c r="X62" s="48">
        <v>0.0634585672834156</v>
      </c>
      <c r="Y62" s="48">
        <v>0.101658552685865</v>
      </c>
      <c r="Z62" s="48">
        <v>0.858390488169542</v>
      </c>
      <c r="AA62" s="48">
        <v>7.46296372714893</v>
      </c>
      <c r="AB62" s="48">
        <v>2.86481434545685</v>
      </c>
      <c r="AC62" s="48">
        <v>4.9149364061311</v>
      </c>
      <c r="AD62" s="48">
        <v>1.42028513098526</v>
      </c>
      <c r="AE62" s="48">
        <v>0.509229872964254</v>
      </c>
      <c r="AF62" s="48">
        <v>1.20733328668393</v>
      </c>
      <c r="AG62" s="48">
        <v>0.400641366358386</v>
      </c>
      <c r="AH62" s="48">
        <v>0.0984904858084405</v>
      </c>
      <c r="AI62" s="48">
        <v>0.243818254866869</v>
      </c>
      <c r="AJ62" s="48">
        <v>0.307326513685375</v>
      </c>
      <c r="AK62" s="371">
        <v>0.218025988388167</v>
      </c>
      <c r="AL62" s="391">
        <v>4889</v>
      </c>
    </row>
    <row r="63" ht="14.25" customHeight="1" spans="1:38">
      <c r="A63" s="12">
        <v>71</v>
      </c>
      <c r="B63" s="13" t="s">
        <v>88</v>
      </c>
      <c r="C63" s="13" t="s">
        <v>39</v>
      </c>
      <c r="D63" s="15">
        <v>4147</v>
      </c>
      <c r="E63" s="362">
        <v>0.318246185454449</v>
      </c>
      <c r="F63" s="362">
        <v>0.225563909774436</v>
      </c>
      <c r="G63" s="25">
        <v>24.9499421268387</v>
      </c>
      <c r="H63" s="25">
        <v>15.9180630769231</v>
      </c>
      <c r="I63" s="431">
        <v>0</v>
      </c>
      <c r="J63" s="27">
        <v>16.1561643835616</v>
      </c>
      <c r="K63" s="363">
        <v>0.378</v>
      </c>
      <c r="L63" s="428">
        <v>0</v>
      </c>
      <c r="M63" s="368">
        <v>0.5</v>
      </c>
      <c r="N63" s="363">
        <v>0.2479</v>
      </c>
      <c r="O63" s="363">
        <v>0.187</v>
      </c>
      <c r="P63" s="430">
        <v>0</v>
      </c>
      <c r="Q63" s="428">
        <v>0</v>
      </c>
      <c r="R63" s="433">
        <v>1</v>
      </c>
      <c r="S63" s="35">
        <v>21931.15</v>
      </c>
      <c r="T63" s="48">
        <v>0.8</v>
      </c>
      <c r="U63" s="363">
        <v>0.0572</v>
      </c>
      <c r="V63" s="363">
        <v>0.03</v>
      </c>
      <c r="W63" s="48">
        <v>0.169404081632653</v>
      </c>
      <c r="X63" s="48">
        <v>0.118649945096226</v>
      </c>
      <c r="Y63" s="48">
        <v>1.57417752948479</v>
      </c>
      <c r="Z63" s="48">
        <v>0.666817182937475</v>
      </c>
      <c r="AA63" s="48">
        <v>3.02754049067177</v>
      </c>
      <c r="AB63" s="48">
        <v>3.20634001592241</v>
      </c>
      <c r="AC63" s="48">
        <v>2.06912334781187</v>
      </c>
      <c r="AD63" s="48">
        <v>1.89111040305879</v>
      </c>
      <c r="AE63" s="48">
        <v>0.459525870493955</v>
      </c>
      <c r="AF63" s="48">
        <v>1.25224239772479</v>
      </c>
      <c r="AG63" s="48">
        <v>0.619704484397603</v>
      </c>
      <c r="AH63" s="48">
        <v>0.000103327133705311</v>
      </c>
      <c r="AI63" s="48">
        <v>0.226247306254944</v>
      </c>
      <c r="AJ63" s="48">
        <v>0.363234165500429</v>
      </c>
      <c r="AK63" s="371">
        <v>0.0991377364453072</v>
      </c>
      <c r="AL63" s="391">
        <v>1489</v>
      </c>
    </row>
    <row r="64" ht="14.25" customHeight="1" spans="1:38">
      <c r="A64" s="12">
        <v>72</v>
      </c>
      <c r="B64" s="13" t="s">
        <v>89</v>
      </c>
      <c r="C64" s="13" t="s">
        <v>41</v>
      </c>
      <c r="D64" s="15">
        <v>13066</v>
      </c>
      <c r="E64" s="362">
        <v>0.0746510655473074</v>
      </c>
      <c r="F64" s="362">
        <v>0.191752429860909</v>
      </c>
      <c r="G64" s="25">
        <v>17.6682014388489</v>
      </c>
      <c r="H64" s="25">
        <v>17.7426837750698</v>
      </c>
      <c r="I64" s="431">
        <v>0</v>
      </c>
      <c r="J64" s="27">
        <v>7.61917808219178</v>
      </c>
      <c r="K64" s="372">
        <v>0.84</v>
      </c>
      <c r="L64" s="430">
        <v>1</v>
      </c>
      <c r="M64" s="368">
        <v>0.5</v>
      </c>
      <c r="N64" s="363">
        <v>0.3258</v>
      </c>
      <c r="O64" s="363">
        <v>0.065</v>
      </c>
      <c r="P64" s="430">
        <v>0</v>
      </c>
      <c r="Q64" s="428">
        <v>0</v>
      </c>
      <c r="R64" s="433">
        <v>0.3</v>
      </c>
      <c r="S64" s="32">
        <v>162910.41</v>
      </c>
      <c r="T64" s="48">
        <v>0</v>
      </c>
      <c r="U64" s="48">
        <v>0</v>
      </c>
      <c r="V64" s="363">
        <v>0.01</v>
      </c>
      <c r="W64" s="48">
        <v>-0.189191882389943</v>
      </c>
      <c r="X64" s="48">
        <v>0.0640000000000001</v>
      </c>
      <c r="Y64" s="48">
        <v>0.0928404148544664</v>
      </c>
      <c r="Z64" s="48">
        <v>2.3546292968394</v>
      </c>
      <c r="AA64" s="48">
        <v>9.08856415549589</v>
      </c>
      <c r="AB64" s="48">
        <v>55.9883870703932</v>
      </c>
      <c r="AC64" s="48">
        <v>11.4265780952699</v>
      </c>
      <c r="AD64" s="48">
        <v>1.1465725403923</v>
      </c>
      <c r="AE64" s="48">
        <v>0.562133699985406</v>
      </c>
      <c r="AF64" s="48">
        <v>1.30119848612279</v>
      </c>
      <c r="AG64" s="48">
        <v>0.883882555052319</v>
      </c>
      <c r="AH64" s="48">
        <v>0.00551080966511234</v>
      </c>
      <c r="AI64" s="48">
        <v>0.0751385917696041</v>
      </c>
      <c r="AJ64" s="48">
        <v>0.0423962770153021</v>
      </c>
      <c r="AK64" s="371">
        <v>0.0579408482468902</v>
      </c>
      <c r="AL64" s="391">
        <v>162</v>
      </c>
    </row>
    <row r="65" ht="14.25" customHeight="1" spans="1:38">
      <c r="A65" s="12">
        <v>74</v>
      </c>
      <c r="B65" s="13" t="s">
        <v>90</v>
      </c>
      <c r="C65" s="13" t="s">
        <v>39</v>
      </c>
      <c r="D65" s="15">
        <v>37985</v>
      </c>
      <c r="E65" s="362">
        <v>0.382174683850764</v>
      </c>
      <c r="F65" s="362">
        <v>0.229463414634146</v>
      </c>
      <c r="G65" s="25">
        <v>26.985104646571</v>
      </c>
      <c r="H65" s="25">
        <v>17.5819759862779</v>
      </c>
      <c r="I65" s="431">
        <v>0</v>
      </c>
      <c r="J65" s="27">
        <v>5.76438356164384</v>
      </c>
      <c r="K65" s="372">
        <v>0.65</v>
      </c>
      <c r="L65" s="428">
        <v>0</v>
      </c>
      <c r="M65" s="368">
        <v>1</v>
      </c>
      <c r="N65" s="363">
        <v>0.2132</v>
      </c>
      <c r="O65" s="363">
        <v>0.0311</v>
      </c>
      <c r="P65" s="430">
        <v>0</v>
      </c>
      <c r="Q65" s="430">
        <v>1</v>
      </c>
      <c r="R65" s="433">
        <v>1</v>
      </c>
      <c r="S65" s="32">
        <v>226666.9</v>
      </c>
      <c r="T65" s="48">
        <v>0.8</v>
      </c>
      <c r="U65" s="48">
        <v>0.04025</v>
      </c>
      <c r="V65" s="363">
        <v>0.01</v>
      </c>
      <c r="W65" s="48">
        <v>0.0697145010065887</v>
      </c>
      <c r="X65" s="48">
        <v>0.274941222324201</v>
      </c>
      <c r="Y65" s="48">
        <v>0.270996453188784</v>
      </c>
      <c r="Z65" s="48">
        <v>0.729118005066289</v>
      </c>
      <c r="AA65" s="48">
        <v>5.24286773171001</v>
      </c>
      <c r="AB65" s="48">
        <v>5.90819019522468</v>
      </c>
      <c r="AC65" s="48">
        <v>7.4169223046461</v>
      </c>
      <c r="AD65" s="48">
        <v>1.49477385615497</v>
      </c>
      <c r="AE65" s="48">
        <v>0.781735279951964</v>
      </c>
      <c r="AF65" s="48">
        <v>1.46273818248443</v>
      </c>
      <c r="AG65" s="48">
        <v>0.525245303486021</v>
      </c>
      <c r="AH65" s="48">
        <v>0.0140131157240767</v>
      </c>
      <c r="AI65" s="48">
        <v>0.209929148566944</v>
      </c>
      <c r="AJ65" s="48">
        <v>0.236267653296034</v>
      </c>
      <c r="AK65" s="371">
        <v>-0.0110379160462633</v>
      </c>
      <c r="AL65" s="391">
        <v>0</v>
      </c>
    </row>
    <row r="66" ht="14.25" customHeight="1" spans="1:38">
      <c r="A66" s="12">
        <v>75</v>
      </c>
      <c r="B66" s="13" t="s">
        <v>91</v>
      </c>
      <c r="C66" s="13" t="s">
        <v>39</v>
      </c>
      <c r="D66" s="15">
        <v>6075</v>
      </c>
      <c r="E66" s="362">
        <v>0.338865900164339</v>
      </c>
      <c r="F66" s="362">
        <v>0.342710472279261</v>
      </c>
      <c r="G66" s="25">
        <v>17.4368625514403</v>
      </c>
      <c r="H66" s="25">
        <v>13.2411175</v>
      </c>
      <c r="I66" s="431">
        <v>0</v>
      </c>
      <c r="J66" s="27">
        <v>17.3616438356164</v>
      </c>
      <c r="K66" s="372">
        <v>0.99</v>
      </c>
      <c r="L66" s="428">
        <v>0</v>
      </c>
      <c r="M66" s="368">
        <v>0</v>
      </c>
      <c r="N66" s="34">
        <v>0</v>
      </c>
      <c r="O66" s="34">
        <v>0</v>
      </c>
      <c r="P66" s="429">
        <v>1</v>
      </c>
      <c r="Q66" s="430">
        <v>1</v>
      </c>
      <c r="R66" s="433">
        <v>0</v>
      </c>
      <c r="S66" s="32">
        <v>10494.49</v>
      </c>
      <c r="T66" s="48">
        <v>0.8</v>
      </c>
      <c r="U66" s="48">
        <v>0.00833002776675922</v>
      </c>
      <c r="V66" s="363">
        <v>0.015</v>
      </c>
      <c r="W66" s="48">
        <v>0.532998187876308</v>
      </c>
      <c r="X66" s="48">
        <v>1.42860448970146</v>
      </c>
      <c r="Y66" s="48">
        <v>0.433459178857952</v>
      </c>
      <c r="Z66" s="48">
        <v>1.87967322071448</v>
      </c>
      <c r="AA66" s="48">
        <v>0</v>
      </c>
      <c r="AB66" s="48">
        <v>-4.41200368344077</v>
      </c>
      <c r="AC66" s="48">
        <v>8.02700305509017</v>
      </c>
      <c r="AD66" s="48">
        <v>1.13502002415612</v>
      </c>
      <c r="AE66" s="48">
        <v>0.599847473784557</v>
      </c>
      <c r="AF66" s="48">
        <v>1.39069264069264</v>
      </c>
      <c r="AG66" s="48">
        <v>0.522489041356966</v>
      </c>
      <c r="AH66" s="48">
        <v>0</v>
      </c>
      <c r="AI66" s="48">
        <v>0.820114748565643</v>
      </c>
      <c r="AJ66" s="48">
        <v>0.610583179864948</v>
      </c>
      <c r="AK66" s="371">
        <v>0.409650092081031</v>
      </c>
      <c r="AL66" s="391">
        <v>1642</v>
      </c>
    </row>
    <row r="67" ht="14.25" customHeight="1" spans="1:38">
      <c r="A67" s="12">
        <v>76</v>
      </c>
      <c r="B67" s="13" t="s">
        <v>92</v>
      </c>
      <c r="C67" s="13" t="s">
        <v>39</v>
      </c>
      <c r="D67" s="15">
        <v>4147</v>
      </c>
      <c r="E67" s="362">
        <v>0.3078</v>
      </c>
      <c r="F67" s="362">
        <v>0.262</v>
      </c>
      <c r="G67" s="25">
        <v>19.3295297805643</v>
      </c>
      <c r="H67" s="25">
        <v>11.4513657142857</v>
      </c>
      <c r="I67" s="431">
        <v>0</v>
      </c>
      <c r="J67" s="27">
        <v>7.13972602739726</v>
      </c>
      <c r="K67" s="363">
        <v>0.7407</v>
      </c>
      <c r="L67" s="428">
        <v>0</v>
      </c>
      <c r="M67" s="368">
        <v>0.5</v>
      </c>
      <c r="N67" s="363">
        <v>0.2409</v>
      </c>
      <c r="O67" s="363">
        <v>0.6008</v>
      </c>
      <c r="P67" s="430">
        <v>0</v>
      </c>
      <c r="Q67" s="428">
        <v>0</v>
      </c>
      <c r="R67" s="433">
        <v>0.3</v>
      </c>
      <c r="S67" s="32">
        <v>15291.39</v>
      </c>
      <c r="T67" s="48">
        <v>0.8</v>
      </c>
      <c r="U67" s="48">
        <v>0.164341085271318</v>
      </c>
      <c r="V67" s="363">
        <v>0.03</v>
      </c>
      <c r="W67" s="48">
        <v>0.0872755193447938</v>
      </c>
      <c r="X67" s="48">
        <v>0.382317691527611</v>
      </c>
      <c r="Y67" s="48">
        <v>0.263173926286933</v>
      </c>
      <c r="Z67" s="48">
        <v>1.20992397613014</v>
      </c>
      <c r="AA67" s="48">
        <v>3.30979734451433</v>
      </c>
      <c r="AB67" s="48">
        <v>120.21116751269</v>
      </c>
      <c r="AC67" s="48">
        <v>125.832093517535</v>
      </c>
      <c r="AD67" s="48">
        <v>1.41779656209224</v>
      </c>
      <c r="AE67" s="48">
        <v>0.705873121738789</v>
      </c>
      <c r="AF67" s="48">
        <v>1.025</v>
      </c>
      <c r="AG67" s="48">
        <v>0.0368814192343604</v>
      </c>
      <c r="AH67" s="48">
        <v>0</v>
      </c>
      <c r="AI67" s="48">
        <v>0.320962811036725</v>
      </c>
      <c r="AJ67" s="48">
        <v>0.28982838997365</v>
      </c>
      <c r="AK67" s="371">
        <v>-0.0708229173704479</v>
      </c>
      <c r="AL67" s="391">
        <v>8283</v>
      </c>
    </row>
    <row r="68" ht="14.25" customHeight="1" spans="1:38">
      <c r="A68" s="12">
        <v>77</v>
      </c>
      <c r="B68" s="13" t="s">
        <v>93</v>
      </c>
      <c r="C68" s="13" t="s">
        <v>39</v>
      </c>
      <c r="D68" s="15">
        <v>5806</v>
      </c>
      <c r="E68" s="362">
        <v>0.0345069101538611</v>
      </c>
      <c r="F68" s="362">
        <v>0.346098857142857</v>
      </c>
      <c r="G68" s="25">
        <v>9.04236996210816</v>
      </c>
      <c r="H68" s="26">
        <v>9.63728914988096</v>
      </c>
      <c r="I68" s="427">
        <v>0</v>
      </c>
      <c r="J68" s="27">
        <v>6.71506849315069</v>
      </c>
      <c r="K68" s="363">
        <v>0.501</v>
      </c>
      <c r="L68" s="430">
        <v>1</v>
      </c>
      <c r="M68" s="368">
        <v>0</v>
      </c>
      <c r="N68" s="363">
        <v>0.1445</v>
      </c>
      <c r="O68" s="363">
        <v>0.3334</v>
      </c>
      <c r="P68" s="430">
        <v>0</v>
      </c>
      <c r="Q68" s="428">
        <v>0</v>
      </c>
      <c r="R68" s="433">
        <v>0.8</v>
      </c>
      <c r="S68" s="32">
        <v>34048.3</v>
      </c>
      <c r="T68" s="48">
        <v>0.8</v>
      </c>
      <c r="U68" s="48">
        <v>0</v>
      </c>
      <c r="V68" s="363">
        <v>0.02</v>
      </c>
      <c r="W68" s="48">
        <v>0.293967412388465</v>
      </c>
      <c r="X68" s="48">
        <v>0.159113516094378</v>
      </c>
      <c r="Y68" s="48">
        <v>0.28479752157557</v>
      </c>
      <c r="Z68" s="48">
        <v>0.962019251095734</v>
      </c>
      <c r="AA68" s="48">
        <v>2.56797833120156</v>
      </c>
      <c r="AB68" s="48">
        <v>-4.89912800086123</v>
      </c>
      <c r="AC68" s="48">
        <v>22.8530297957817</v>
      </c>
      <c r="AD68" s="48">
        <v>1.50458346565047</v>
      </c>
      <c r="AE68" s="48">
        <v>0.636077451592755</v>
      </c>
      <c r="AF68" s="48">
        <v>1.35334198572356</v>
      </c>
      <c r="AG68" s="48">
        <v>0.134045036386105</v>
      </c>
      <c r="AH68" s="48">
        <v>0.00102979541397776</v>
      </c>
      <c r="AI68" s="48">
        <v>0.213986916060076</v>
      </c>
      <c r="AJ68" s="48">
        <v>0.231929917084176</v>
      </c>
      <c r="AK68" s="371">
        <v>0.0897131639858193</v>
      </c>
      <c r="AL68" s="391">
        <v>631</v>
      </c>
    </row>
    <row r="69" ht="14.25" customHeight="1" spans="1:38">
      <c r="A69" s="12">
        <v>78</v>
      </c>
      <c r="B69" s="13" t="s">
        <v>94</v>
      </c>
      <c r="C69" s="13" t="s">
        <v>39</v>
      </c>
      <c r="D69" s="15">
        <v>14479</v>
      </c>
      <c r="E69" s="362">
        <v>0.342074090305114</v>
      </c>
      <c r="F69" s="362">
        <v>0.258501761658031</v>
      </c>
      <c r="G69" s="25">
        <v>20.0187409351475</v>
      </c>
      <c r="H69" s="26">
        <v>20.9486776050754</v>
      </c>
      <c r="I69" s="427">
        <v>0</v>
      </c>
      <c r="J69" s="27">
        <v>9.04109589041096</v>
      </c>
      <c r="K69" s="363">
        <v>0.42032</v>
      </c>
      <c r="L69" s="428">
        <v>0</v>
      </c>
      <c r="M69" s="368">
        <v>1</v>
      </c>
      <c r="N69" s="363">
        <v>0.5549</v>
      </c>
      <c r="O69" s="363">
        <v>0.2355</v>
      </c>
      <c r="P69" s="430">
        <v>0</v>
      </c>
      <c r="Q69" s="428">
        <v>0</v>
      </c>
      <c r="R69" s="433">
        <v>0.3</v>
      </c>
      <c r="S69" s="32">
        <v>25000</v>
      </c>
      <c r="T69" s="48">
        <v>0.8</v>
      </c>
      <c r="U69" s="48">
        <v>0</v>
      </c>
      <c r="V69" s="363">
        <v>0.04</v>
      </c>
      <c r="W69" s="48">
        <v>0.0917584549714934</v>
      </c>
      <c r="X69" s="48">
        <v>-0.275677241778937</v>
      </c>
      <c r="Y69" s="48">
        <v>-0.195834490419328</v>
      </c>
      <c r="Z69" s="48">
        <v>1.06648495918717</v>
      </c>
      <c r="AA69" s="48">
        <v>6.90775487568167</v>
      </c>
      <c r="AB69" s="48">
        <v>2.42860972776239</v>
      </c>
      <c r="AC69" s="48">
        <v>6.83010418570645</v>
      </c>
      <c r="AD69" s="48">
        <v>1.21183800623053</v>
      </c>
      <c r="AE69" s="48">
        <v>0.658236500341764</v>
      </c>
      <c r="AF69" s="48">
        <v>1.19309622060654</v>
      </c>
      <c r="AG69" s="48">
        <v>0.46112</v>
      </c>
      <c r="AH69" s="48">
        <v>0.02936</v>
      </c>
      <c r="AI69" s="48">
        <v>0.486566411828951</v>
      </c>
      <c r="AJ69" s="48">
        <v>0.33644209540376</v>
      </c>
      <c r="AK69" s="371">
        <v>0.295055864052987</v>
      </c>
      <c r="AL69" s="391">
        <v>4737</v>
      </c>
    </row>
    <row r="70" ht="14.25" customHeight="1" spans="1:38">
      <c r="A70" s="12">
        <v>79</v>
      </c>
      <c r="B70" s="13" t="s">
        <v>95</v>
      </c>
      <c r="C70" s="13" t="s">
        <v>39</v>
      </c>
      <c r="D70" s="15">
        <v>1093</v>
      </c>
      <c r="E70" s="362">
        <v>0.261072715115514</v>
      </c>
      <c r="F70" s="362">
        <v>0.250504587155963</v>
      </c>
      <c r="G70" s="25">
        <v>19.9451052150046</v>
      </c>
      <c r="H70" s="26">
        <v>14.9725274725275</v>
      </c>
      <c r="I70" s="427">
        <v>0</v>
      </c>
      <c r="J70" s="27">
        <v>15.786301369863</v>
      </c>
      <c r="K70" s="363">
        <v>0.4114</v>
      </c>
      <c r="L70" s="428">
        <v>0</v>
      </c>
      <c r="M70" s="368">
        <v>0.5</v>
      </c>
      <c r="N70" s="363">
        <v>0.065</v>
      </c>
      <c r="O70" s="363">
        <v>0.249</v>
      </c>
      <c r="P70" s="430">
        <v>0</v>
      </c>
      <c r="Q70" s="430">
        <v>1</v>
      </c>
      <c r="R70" s="433">
        <v>0</v>
      </c>
      <c r="S70" s="34">
        <v>5597.58</v>
      </c>
      <c r="T70" s="48">
        <v>0.8</v>
      </c>
      <c r="U70" s="48">
        <v>0.057</v>
      </c>
      <c r="V70" s="363">
        <v>0.025</v>
      </c>
      <c r="W70" s="48">
        <v>0.233864576912917</v>
      </c>
      <c r="X70" s="48">
        <v>0.0165200215478543</v>
      </c>
      <c r="Y70" s="48">
        <v>-0.00364630811303557</v>
      </c>
      <c r="Z70" s="48">
        <v>2.4819865983445</v>
      </c>
      <c r="AA70" s="48">
        <v>26.7266553480475</v>
      </c>
      <c r="AB70" s="48">
        <v>11.7587301587302</v>
      </c>
      <c r="AC70" s="48">
        <v>131.457202505219</v>
      </c>
      <c r="AD70" s="48">
        <v>1.64056513409962</v>
      </c>
      <c r="AE70" s="48">
        <v>0.59601798330122</v>
      </c>
      <c r="AF70" s="48">
        <v>1.07158671586716</v>
      </c>
      <c r="AG70" s="48">
        <v>0.0431019254548666</v>
      </c>
      <c r="AH70" s="48">
        <v>0</v>
      </c>
      <c r="AI70" s="48">
        <v>0.194657168299199</v>
      </c>
      <c r="AJ70" s="48">
        <v>0.134481006225384</v>
      </c>
      <c r="AK70" s="371">
        <v>-0.00228687587345954</v>
      </c>
      <c r="AL70" s="391">
        <v>759</v>
      </c>
    </row>
    <row r="71" ht="14.25" customHeight="1" spans="1:38">
      <c r="A71" s="12">
        <v>79</v>
      </c>
      <c r="B71" s="13" t="s">
        <v>95</v>
      </c>
      <c r="C71" s="13" t="s">
        <v>39</v>
      </c>
      <c r="D71" s="15">
        <v>3767</v>
      </c>
      <c r="E71" s="362">
        <v>0.136107298729743</v>
      </c>
      <c r="F71" s="362">
        <v>0.300387755102041</v>
      </c>
      <c r="G71" s="25">
        <v>13.0076984337669</v>
      </c>
      <c r="H71" s="26">
        <v>11.3979995347755</v>
      </c>
      <c r="I71" s="427">
        <v>0</v>
      </c>
      <c r="J71" s="27">
        <v>8.57808219178082</v>
      </c>
      <c r="K71" s="372">
        <v>0.51</v>
      </c>
      <c r="L71" s="430">
        <v>1</v>
      </c>
      <c r="M71" s="368">
        <v>0</v>
      </c>
      <c r="N71" s="363">
        <v>0.1161</v>
      </c>
      <c r="O71" s="363">
        <v>0.0963</v>
      </c>
      <c r="P71" s="430">
        <v>0</v>
      </c>
      <c r="Q71" s="428">
        <v>0</v>
      </c>
      <c r="R71" s="433">
        <v>0</v>
      </c>
      <c r="S71" s="34">
        <v>4944.89</v>
      </c>
      <c r="T71" s="48">
        <v>0.8</v>
      </c>
      <c r="U71" s="48">
        <v>0.057</v>
      </c>
      <c r="V71" s="363">
        <v>0.02</v>
      </c>
      <c r="W71" s="48">
        <v>0.476717058603957</v>
      </c>
      <c r="X71" s="48">
        <v>-0.176353370973099</v>
      </c>
      <c r="Y71" s="48">
        <v>1.32387415175817</v>
      </c>
      <c r="Z71" s="48">
        <v>1.80437444660048</v>
      </c>
      <c r="AA71" s="48">
        <v>8.76125137211855</v>
      </c>
      <c r="AB71" s="48">
        <v>16.5134482758621</v>
      </c>
      <c r="AC71" s="48">
        <v>292.899082568807</v>
      </c>
      <c r="AD71" s="48">
        <v>1.12559952038369</v>
      </c>
      <c r="AE71" s="48">
        <v>0.843249391765933</v>
      </c>
      <c r="AF71" s="48">
        <v>1.02829492056388</v>
      </c>
      <c r="AG71" s="48">
        <v>0.0300403225806452</v>
      </c>
      <c r="AH71" s="48">
        <v>0</v>
      </c>
      <c r="AI71" s="48">
        <v>0.686031688217082</v>
      </c>
      <c r="AJ71" s="48">
        <v>0.181022781849694</v>
      </c>
      <c r="AK71" s="371">
        <v>0.090354778759214</v>
      </c>
      <c r="AL71" s="391">
        <v>1565</v>
      </c>
    </row>
    <row r="72" spans="1:38">
      <c r="A72" s="12">
        <v>82</v>
      </c>
      <c r="B72" s="13" t="s">
        <v>96</v>
      </c>
      <c r="C72" s="13" t="s">
        <v>39</v>
      </c>
      <c r="D72" s="15">
        <v>1121</v>
      </c>
      <c r="E72" s="362">
        <v>0.461574006240475</v>
      </c>
      <c r="F72" s="362">
        <v>0.139121338912134</v>
      </c>
      <c r="G72" s="25">
        <v>85.2950669045495</v>
      </c>
      <c r="H72" s="26">
        <v>14.0611426470588</v>
      </c>
      <c r="I72" s="427">
        <v>1</v>
      </c>
      <c r="J72" s="27">
        <v>12.2986301369863</v>
      </c>
      <c r="K72" s="363">
        <v>0.475</v>
      </c>
      <c r="L72" s="428">
        <v>0</v>
      </c>
      <c r="M72" s="368">
        <v>0</v>
      </c>
      <c r="N72" s="363">
        <v>0.1602</v>
      </c>
      <c r="O72" s="363">
        <v>0.4578</v>
      </c>
      <c r="P72" s="429">
        <v>1</v>
      </c>
      <c r="Q72" s="428">
        <v>0</v>
      </c>
      <c r="R72" s="433">
        <v>0</v>
      </c>
      <c r="S72" s="34">
        <v>592.88</v>
      </c>
      <c r="T72" s="48">
        <v>0.2</v>
      </c>
      <c r="U72" s="48">
        <v>0</v>
      </c>
      <c r="V72" s="363">
        <v>0.04</v>
      </c>
      <c r="W72" s="48">
        <v>4.44291754756871</v>
      </c>
      <c r="X72" s="48">
        <v>42.35</v>
      </c>
      <c r="Y72" s="48">
        <v>51.9545454545455</v>
      </c>
      <c r="Z72" s="48">
        <v>5.65643970467596</v>
      </c>
      <c r="AA72" s="48">
        <v>0</v>
      </c>
      <c r="AB72" s="48">
        <v>86.19</v>
      </c>
      <c r="AC72" s="48">
        <v>1213.94366197183</v>
      </c>
      <c r="AD72" s="48">
        <v>1.45277618775043</v>
      </c>
      <c r="AE72" s="48">
        <v>0.678578364731016</v>
      </c>
      <c r="AF72" s="48">
        <v>1.00357909806729</v>
      </c>
      <c r="AG72" s="48">
        <v>0.0151148730350665</v>
      </c>
      <c r="AH72" s="48">
        <v>0</v>
      </c>
      <c r="AI72" s="48">
        <v>1.38909541511772</v>
      </c>
      <c r="AJ72" s="48">
        <v>0.121011718296786</v>
      </c>
      <c r="AK72" s="371">
        <v>0.0112542058243416</v>
      </c>
      <c r="AL72" s="391">
        <v>0</v>
      </c>
    </row>
    <row r="73" ht="14.25" customHeight="1" spans="1:38">
      <c r="A73" s="12">
        <v>83</v>
      </c>
      <c r="B73" s="13" t="s">
        <v>97</v>
      </c>
      <c r="C73" s="13" t="s">
        <v>41</v>
      </c>
      <c r="D73" s="15">
        <v>12217</v>
      </c>
      <c r="E73" s="362">
        <v>0.283306974836474</v>
      </c>
      <c r="F73" s="362">
        <v>0.252269230769231</v>
      </c>
      <c r="G73" s="25">
        <v>21.5302660227552</v>
      </c>
      <c r="H73" s="26">
        <v>14.6049561354803</v>
      </c>
      <c r="I73" s="427">
        <v>0</v>
      </c>
      <c r="J73" s="27">
        <v>7.20547945205479</v>
      </c>
      <c r="K73" s="372">
        <v>0.93</v>
      </c>
      <c r="L73" s="428">
        <v>0</v>
      </c>
      <c r="M73" s="368">
        <v>0</v>
      </c>
      <c r="N73" s="363">
        <v>0.5642</v>
      </c>
      <c r="O73" s="363">
        <v>0.0534</v>
      </c>
      <c r="P73" s="429">
        <v>1</v>
      </c>
      <c r="Q73" s="428">
        <v>0</v>
      </c>
      <c r="R73" s="433">
        <v>0.3</v>
      </c>
      <c r="S73" s="32">
        <v>29828.94</v>
      </c>
      <c r="T73" s="48">
        <v>0.8</v>
      </c>
      <c r="U73" s="48">
        <v>0</v>
      </c>
      <c r="V73" s="363">
        <v>0.027</v>
      </c>
      <c r="W73" s="48">
        <v>0.17168231179827</v>
      </c>
      <c r="X73" s="48">
        <v>2.10856057991025</v>
      </c>
      <c r="Y73" s="48">
        <v>4.10744147157191</v>
      </c>
      <c r="Z73" s="48">
        <v>0.792340290284988</v>
      </c>
      <c r="AA73" s="48">
        <v>1.04031826180093</v>
      </c>
      <c r="AB73" s="48">
        <v>-1.37041448308718</v>
      </c>
      <c r="AC73" s="48">
        <v>16.3205673758865</v>
      </c>
      <c r="AD73" s="48">
        <v>1.08282343960592</v>
      </c>
      <c r="AE73" s="48">
        <v>0.823164984487295</v>
      </c>
      <c r="AF73" s="48">
        <v>1.05266839197034</v>
      </c>
      <c r="AG73" s="48">
        <v>0.583976458830715</v>
      </c>
      <c r="AH73" s="48">
        <v>0.00577424907001277</v>
      </c>
      <c r="AI73" s="48">
        <v>1.02642302037387</v>
      </c>
      <c r="AJ73" s="48">
        <v>0.252563879714931</v>
      </c>
      <c r="AK73" s="371">
        <v>0.0439770554493308</v>
      </c>
      <c r="AL73" s="391">
        <v>2126</v>
      </c>
    </row>
    <row r="74" ht="14.25" customHeight="1" spans="1:38">
      <c r="A74" s="12">
        <v>84</v>
      </c>
      <c r="B74" s="39" t="s">
        <v>98</v>
      </c>
      <c r="C74" s="13" t="s">
        <v>39</v>
      </c>
      <c r="D74" s="15">
        <v>3210</v>
      </c>
      <c r="E74" s="362">
        <v>0.389303267703134</v>
      </c>
      <c r="F74" s="362">
        <v>0.208875181986094</v>
      </c>
      <c r="G74" s="25">
        <v>33.1642710280374</v>
      </c>
      <c r="H74" s="26">
        <v>17.3084712198342</v>
      </c>
      <c r="I74" s="427">
        <v>0</v>
      </c>
      <c r="J74" s="27">
        <v>37.2794520547945</v>
      </c>
      <c r="K74" s="372">
        <v>1</v>
      </c>
      <c r="L74" s="430">
        <v>1</v>
      </c>
      <c r="M74" s="368">
        <v>0</v>
      </c>
      <c r="N74" s="363">
        <v>0.3291</v>
      </c>
      <c r="O74" s="363">
        <v>0.1433</v>
      </c>
      <c r="P74" s="430">
        <v>0</v>
      </c>
      <c r="Q74" s="428">
        <v>0</v>
      </c>
      <c r="R74" s="433">
        <v>0.6</v>
      </c>
      <c r="S74" s="32">
        <v>36013.41</v>
      </c>
      <c r="T74" s="48">
        <v>0.8</v>
      </c>
      <c r="U74" s="48">
        <v>0.0476190476190476</v>
      </c>
      <c r="V74" s="363">
        <v>0.015</v>
      </c>
      <c r="W74" s="48">
        <v>0.171129370066055</v>
      </c>
      <c r="X74" s="48">
        <v>0.0858467162814989</v>
      </c>
      <c r="Y74" s="48">
        <v>-0.205642167780252</v>
      </c>
      <c r="Z74" s="48">
        <v>0.434054110209109</v>
      </c>
      <c r="AA74" s="48">
        <v>1.69641251703837</v>
      </c>
      <c r="AB74" s="48">
        <v>6.90194690265487</v>
      </c>
      <c r="AC74" s="48">
        <v>4.68927368927369</v>
      </c>
      <c r="AD74" s="48">
        <v>1.44267944982298</v>
      </c>
      <c r="AE74" s="48">
        <v>0.478745941781764</v>
      </c>
      <c r="AF74" s="48">
        <v>1</v>
      </c>
      <c r="AG74" s="48">
        <v>0.264774845187278</v>
      </c>
      <c r="AH74" s="48">
        <v>0.526693921721878</v>
      </c>
      <c r="AI74" s="48">
        <v>0.100466339081719</v>
      </c>
      <c r="AJ74" s="48">
        <v>0.376106951140288</v>
      </c>
      <c r="AK74" s="371">
        <v>0</v>
      </c>
      <c r="AL74" s="391">
        <v>2527</v>
      </c>
    </row>
    <row r="75" ht="14.25" customHeight="1" spans="1:38">
      <c r="A75" s="12">
        <v>85</v>
      </c>
      <c r="B75" s="13" t="s">
        <v>99</v>
      </c>
      <c r="C75" s="13" t="s">
        <v>39</v>
      </c>
      <c r="D75" s="15">
        <v>3147</v>
      </c>
      <c r="E75" s="362">
        <v>0.98934113441827</v>
      </c>
      <c r="F75" s="362">
        <v>0.164191753681392</v>
      </c>
      <c r="G75" s="25">
        <v>118.725567206864</v>
      </c>
      <c r="H75" s="26">
        <v>22.992576</v>
      </c>
      <c r="I75" s="427">
        <v>0</v>
      </c>
      <c r="J75" s="27">
        <v>13.8767123287671</v>
      </c>
      <c r="K75" s="363">
        <v>0.3229</v>
      </c>
      <c r="L75" s="428">
        <v>0</v>
      </c>
      <c r="M75" s="368">
        <v>0</v>
      </c>
      <c r="N75" s="363">
        <v>0.0172</v>
      </c>
      <c r="O75" s="363">
        <v>0.0897</v>
      </c>
      <c r="P75" s="429">
        <v>1</v>
      </c>
      <c r="Q75" s="430">
        <v>1</v>
      </c>
      <c r="R75" s="433">
        <v>0</v>
      </c>
      <c r="S75" s="32">
        <v>60260.73</v>
      </c>
      <c r="T75" s="48">
        <v>0.8</v>
      </c>
      <c r="U75" s="363">
        <v>0.0251</v>
      </c>
      <c r="V75" s="363">
        <v>0.01</v>
      </c>
      <c r="W75" s="48">
        <v>0.0576072752009451</v>
      </c>
      <c r="X75" s="48">
        <v>0.026767762821605</v>
      </c>
      <c r="Y75" s="48">
        <v>-0.364499192245557</v>
      </c>
      <c r="Z75" s="48">
        <v>0.883713241691317</v>
      </c>
      <c r="AA75" s="48">
        <v>92.4240218380346</v>
      </c>
      <c r="AB75" s="48">
        <v>-15.1433469996273</v>
      </c>
      <c r="AC75" s="48">
        <v>3.95953689626944</v>
      </c>
      <c r="AD75" s="48">
        <v>0.925860116374429</v>
      </c>
      <c r="AE75" s="48">
        <v>0.470522520692632</v>
      </c>
      <c r="AF75" s="48">
        <v>2.11714604858978</v>
      </c>
      <c r="AG75" s="48">
        <v>0.579860938251937</v>
      </c>
      <c r="AH75" s="48">
        <v>0.00154328670284263</v>
      </c>
      <c r="AI75" s="48">
        <v>0.0529125438205648</v>
      </c>
      <c r="AJ75" s="48">
        <v>0.322356114753776</v>
      </c>
      <c r="AK75" s="371">
        <v>0.183098036899206</v>
      </c>
      <c r="AL75" s="391">
        <v>0</v>
      </c>
    </row>
    <row r="76" ht="14.25" customHeight="1" spans="1:38">
      <c r="A76" s="12">
        <v>87</v>
      </c>
      <c r="B76" s="13" t="s">
        <v>100</v>
      </c>
      <c r="C76" s="13" t="s">
        <v>39</v>
      </c>
      <c r="D76" s="15">
        <v>3087</v>
      </c>
      <c r="E76" s="362">
        <v>0.309316509229486</v>
      </c>
      <c r="F76" s="362">
        <v>0.275172413793103</v>
      </c>
      <c r="G76" s="25">
        <v>19.3072044055718</v>
      </c>
      <c r="H76" s="26">
        <v>14.5369121951219</v>
      </c>
      <c r="I76" s="427">
        <v>0</v>
      </c>
      <c r="J76" s="27">
        <v>14.7890410958904</v>
      </c>
      <c r="K76" s="372">
        <v>0.54</v>
      </c>
      <c r="L76" s="428">
        <v>0</v>
      </c>
      <c r="M76" s="368">
        <v>0</v>
      </c>
      <c r="N76" s="363">
        <v>0.5416</v>
      </c>
      <c r="O76" s="363">
        <v>0.4422</v>
      </c>
      <c r="P76" s="430">
        <v>0</v>
      </c>
      <c r="Q76" s="430">
        <v>1</v>
      </c>
      <c r="R76" s="433">
        <v>0</v>
      </c>
      <c r="S76" s="32">
        <v>6790.45</v>
      </c>
      <c r="T76" s="48">
        <v>0.8</v>
      </c>
      <c r="U76" s="48">
        <v>0.000147</v>
      </c>
      <c r="V76" s="363">
        <v>0.02</v>
      </c>
      <c r="W76" s="48">
        <v>0.0895636252670124</v>
      </c>
      <c r="X76" s="48">
        <v>1.68045726728361</v>
      </c>
      <c r="Y76" s="48">
        <v>2.00291828793774</v>
      </c>
      <c r="Z76" s="48">
        <v>0.754289886820007</v>
      </c>
      <c r="AA76" s="48">
        <v>6.0480093676815</v>
      </c>
      <c r="AB76" s="48">
        <v>-3.04450338933098</v>
      </c>
      <c r="AC76" s="48">
        <v>333.225806451613</v>
      </c>
      <c r="AD76" s="48">
        <v>3.26995846792801</v>
      </c>
      <c r="AE76" s="48">
        <v>0.303458899313822</v>
      </c>
      <c r="AF76" s="48">
        <v>1.00250156347717</v>
      </c>
      <c r="AG76" s="48">
        <v>0.00264012997562957</v>
      </c>
      <c r="AH76" s="48">
        <v>0</v>
      </c>
      <c r="AI76" s="48">
        <v>0.913178523886999</v>
      </c>
      <c r="AJ76" s="48">
        <v>0.745788964181994</v>
      </c>
      <c r="AK76" s="371">
        <v>0.102807357212004</v>
      </c>
      <c r="AL76" s="391">
        <v>407</v>
      </c>
    </row>
    <row r="77" ht="14.25" customHeight="1" spans="1:38">
      <c r="A77" s="12">
        <v>88</v>
      </c>
      <c r="B77" s="13" t="s">
        <v>101</v>
      </c>
      <c r="C77" s="13" t="s">
        <v>41</v>
      </c>
      <c r="D77" s="15">
        <v>7023</v>
      </c>
      <c r="E77" s="362">
        <v>0.0555669719942993</v>
      </c>
      <c r="F77" s="362">
        <v>0.34031339031339</v>
      </c>
      <c r="G77" s="25">
        <v>10.452262565855</v>
      </c>
      <c r="H77" s="26">
        <v>9.65871578947369</v>
      </c>
      <c r="I77" s="427">
        <v>0</v>
      </c>
      <c r="J77" s="27">
        <v>8.36712328767123</v>
      </c>
      <c r="K77" s="363">
        <v>0.999</v>
      </c>
      <c r="L77" s="428">
        <v>0</v>
      </c>
      <c r="M77" s="368">
        <v>0</v>
      </c>
      <c r="N77" s="363">
        <v>0.4623</v>
      </c>
      <c r="O77" s="363">
        <v>0.2387</v>
      </c>
      <c r="P77" s="429">
        <v>1</v>
      </c>
      <c r="Q77" s="428">
        <v>0</v>
      </c>
      <c r="R77" s="433">
        <v>0.3</v>
      </c>
      <c r="S77" s="32">
        <v>25827.47</v>
      </c>
      <c r="T77" s="48">
        <v>0.8</v>
      </c>
      <c r="U77" s="48">
        <v>0</v>
      </c>
      <c r="V77" s="363">
        <v>0.035</v>
      </c>
      <c r="W77" s="48">
        <v>0.100203962703963</v>
      </c>
      <c r="X77" s="48">
        <v>0.159979964938643</v>
      </c>
      <c r="Y77" s="48">
        <v>0.219694338311914</v>
      </c>
      <c r="Z77" s="48">
        <v>0.699898722235325</v>
      </c>
      <c r="AA77" s="48">
        <v>4.6568817502077</v>
      </c>
      <c r="AB77" s="48">
        <v>3.58601080466306</v>
      </c>
      <c r="AC77" s="48">
        <v>2.19158086797863</v>
      </c>
      <c r="AD77" s="48">
        <v>1.17267123287671</v>
      </c>
      <c r="AE77" s="48">
        <v>0.386662782383008</v>
      </c>
      <c r="AF77" s="48">
        <v>1.13967539391067</v>
      </c>
      <c r="AG77" s="48">
        <v>0.56306403558012</v>
      </c>
      <c r="AH77" s="48">
        <v>0</v>
      </c>
      <c r="AI77" s="48">
        <v>0.32571190056581</v>
      </c>
      <c r="AJ77" s="48">
        <v>0.448977164605138</v>
      </c>
      <c r="AK77" s="371">
        <v>0.192475420234697</v>
      </c>
      <c r="AL77" s="391">
        <v>775</v>
      </c>
    </row>
    <row r="78" ht="14.25" customHeight="1" spans="1:38">
      <c r="A78" s="12">
        <v>90</v>
      </c>
      <c r="B78" s="13" t="s">
        <v>102</v>
      </c>
      <c r="C78" s="13" t="s">
        <v>39</v>
      </c>
      <c r="D78" s="15">
        <v>37881</v>
      </c>
      <c r="E78" s="362">
        <v>0.227134600177184</v>
      </c>
      <c r="F78" s="362">
        <v>0.4125</v>
      </c>
      <c r="G78" s="25">
        <v>10.5916158496344</v>
      </c>
      <c r="H78" s="26">
        <v>10.030525</v>
      </c>
      <c r="I78" s="427">
        <v>0</v>
      </c>
      <c r="J78" s="27">
        <v>4.32602739726027</v>
      </c>
      <c r="K78" s="372">
        <v>0.49</v>
      </c>
      <c r="L78" s="428">
        <v>0</v>
      </c>
      <c r="M78" s="368">
        <v>0</v>
      </c>
      <c r="N78" s="363">
        <v>0.4241</v>
      </c>
      <c r="O78" s="363">
        <v>0.0994</v>
      </c>
      <c r="P78" s="430">
        <v>0</v>
      </c>
      <c r="Q78" s="428">
        <v>0</v>
      </c>
      <c r="R78" s="433">
        <v>0</v>
      </c>
      <c r="S78" s="41">
        <v>69144</v>
      </c>
      <c r="T78" s="48">
        <v>0.8</v>
      </c>
      <c r="U78" s="48">
        <v>0</v>
      </c>
      <c r="V78" s="363">
        <v>0.02</v>
      </c>
      <c r="W78" s="48">
        <v>0.321444080207757</v>
      </c>
      <c r="X78" s="48">
        <v>1.25172653074712</v>
      </c>
      <c r="Y78" s="48">
        <v>2.29858934169279</v>
      </c>
      <c r="Z78" s="48">
        <v>2.41912104518013</v>
      </c>
      <c r="AA78" s="48">
        <v>5.61877257547877</v>
      </c>
      <c r="AB78" s="48">
        <v>11.5998170914015</v>
      </c>
      <c r="AC78" s="48">
        <v>10.8803180520959</v>
      </c>
      <c r="AD78" s="48">
        <v>1.38019367511746</v>
      </c>
      <c r="AE78" s="48">
        <v>0.560919347667803</v>
      </c>
      <c r="AF78" s="48">
        <v>1.12009764410566</v>
      </c>
      <c r="AG78" s="48">
        <v>0.464002700164358</v>
      </c>
      <c r="AH78" s="48">
        <v>0</v>
      </c>
      <c r="AI78" s="48">
        <v>0.769884256201287</v>
      </c>
      <c r="AJ78" s="48">
        <v>0.0961255636384587</v>
      </c>
      <c r="AK78" s="371">
        <v>0.0813640732980165</v>
      </c>
      <c r="AL78" s="391">
        <v>130</v>
      </c>
    </row>
    <row r="79" ht="14.25" customHeight="1" spans="1:38">
      <c r="A79" s="12">
        <v>91</v>
      </c>
      <c r="B79" s="13" t="s">
        <v>103</v>
      </c>
      <c r="C79" s="13" t="s">
        <v>39</v>
      </c>
      <c r="D79" s="15">
        <v>12737</v>
      </c>
      <c r="E79" s="362">
        <v>0.21419721592766</v>
      </c>
      <c r="F79" s="362">
        <v>0.291509051327897</v>
      </c>
      <c r="G79" s="25">
        <v>16.9382870128836</v>
      </c>
      <c r="H79" s="26">
        <v>13.2357645204355</v>
      </c>
      <c r="I79" s="427">
        <v>0</v>
      </c>
      <c r="J79" s="27">
        <v>18.4931506849315</v>
      </c>
      <c r="K79" s="363">
        <v>0.4162</v>
      </c>
      <c r="L79" s="428">
        <v>0</v>
      </c>
      <c r="M79" s="368">
        <v>0</v>
      </c>
      <c r="N79" s="363">
        <v>0.2821</v>
      </c>
      <c r="O79" s="363">
        <v>0.0736</v>
      </c>
      <c r="P79" s="429">
        <v>1</v>
      </c>
      <c r="Q79" s="430">
        <v>1</v>
      </c>
      <c r="R79" s="433">
        <v>0.8</v>
      </c>
      <c r="S79" s="32">
        <v>59783.16</v>
      </c>
      <c r="T79" s="48">
        <v>0.8</v>
      </c>
      <c r="U79" s="48">
        <v>0.1278</v>
      </c>
      <c r="V79" s="363">
        <v>0.02</v>
      </c>
      <c r="W79" s="48">
        <v>0.133013607091536</v>
      </c>
      <c r="X79" s="48">
        <v>0.259664436039182</v>
      </c>
      <c r="Y79" s="48">
        <v>0.186271770513179</v>
      </c>
      <c r="Z79" s="48">
        <v>0.887992481265543</v>
      </c>
      <c r="AA79" s="48">
        <v>3.72599839465817</v>
      </c>
      <c r="AB79" s="48">
        <v>5.30619750509418</v>
      </c>
      <c r="AC79" s="48">
        <v>3.56691203492322</v>
      </c>
      <c r="AD79" s="48">
        <v>1.06924975279816</v>
      </c>
      <c r="AE79" s="48">
        <v>0.661047203490678</v>
      </c>
      <c r="AF79" s="48">
        <v>1.56434092333403</v>
      </c>
      <c r="AG79" s="48">
        <v>0.942594930861384</v>
      </c>
      <c r="AH79" s="48">
        <v>0.0123186843645099</v>
      </c>
      <c r="AI79" s="48">
        <v>0.218666575104938</v>
      </c>
      <c r="AJ79" s="48">
        <v>0.0908341606878594</v>
      </c>
      <c r="AK79" s="371">
        <v>0.110646960018483</v>
      </c>
      <c r="AL79" s="391">
        <v>4033</v>
      </c>
    </row>
    <row r="80" ht="14.25" customHeight="1" spans="1:38">
      <c r="A80" s="12">
        <v>92</v>
      </c>
      <c r="B80" s="13" t="s">
        <v>104</v>
      </c>
      <c r="C80" s="13" t="s">
        <v>41</v>
      </c>
      <c r="D80" s="15">
        <v>-86262</v>
      </c>
      <c r="E80" s="362">
        <v>0.3998</v>
      </c>
      <c r="F80" s="362">
        <v>0.202566717414722</v>
      </c>
      <c r="G80" s="25">
        <f>H80</f>
        <v>20.2718943638889</v>
      </c>
      <c r="H80" s="26">
        <v>20.2718943638889</v>
      </c>
      <c r="I80" s="427">
        <v>0</v>
      </c>
      <c r="J80" s="27">
        <v>36.8630136986301</v>
      </c>
      <c r="K80" s="363">
        <v>0.1796</v>
      </c>
      <c r="L80" s="428">
        <v>0</v>
      </c>
      <c r="M80" s="368">
        <v>0</v>
      </c>
      <c r="N80" s="363">
        <v>0.3833</v>
      </c>
      <c r="O80" s="363">
        <v>0.0852</v>
      </c>
      <c r="P80" s="429">
        <v>1</v>
      </c>
      <c r="Q80" s="430">
        <v>1</v>
      </c>
      <c r="R80" s="433">
        <v>0.3</v>
      </c>
      <c r="S80" s="32">
        <v>61836.24</v>
      </c>
      <c r="T80" s="104">
        <v>0.4</v>
      </c>
      <c r="U80" s="363">
        <v>0.103</v>
      </c>
      <c r="V80" s="363">
        <v>0.02</v>
      </c>
      <c r="W80" s="48">
        <v>-0.0508694945555014</v>
      </c>
      <c r="X80" s="48">
        <v>-1.12905976179233</v>
      </c>
      <c r="Y80" s="48">
        <v>3.48463737977645</v>
      </c>
      <c r="Z80" s="48">
        <v>1.86677943085848</v>
      </c>
      <c r="AA80" s="48">
        <v>4.19570571856929</v>
      </c>
      <c r="AB80" s="48">
        <v>1.34308608647213</v>
      </c>
      <c r="AC80" s="48">
        <v>3.37514267869834</v>
      </c>
      <c r="AD80" s="48">
        <v>0.820798794272796</v>
      </c>
      <c r="AE80" s="48">
        <v>4.12893835616438</v>
      </c>
      <c r="AF80" s="48">
        <v>0.881088164632223</v>
      </c>
      <c r="AG80" s="48">
        <v>-2.55666226242504</v>
      </c>
      <c r="AH80" s="48">
        <v>-0.221465596097164</v>
      </c>
      <c r="AI80" s="48">
        <v>-2.59837040830158</v>
      </c>
      <c r="AJ80" s="48">
        <v>0.289564695823071</v>
      </c>
      <c r="AK80" s="371">
        <v>0</v>
      </c>
      <c r="AL80" s="391">
        <v>866</v>
      </c>
    </row>
    <row r="81" ht="14.25" customHeight="1" spans="1:38">
      <c r="A81" s="12">
        <v>93</v>
      </c>
      <c r="B81" s="13" t="s">
        <v>105</v>
      </c>
      <c r="C81" s="13" t="s">
        <v>39</v>
      </c>
      <c r="D81" s="15">
        <v>1820</v>
      </c>
      <c r="E81" s="362">
        <v>0.496532486952622</v>
      </c>
      <c r="F81" s="362">
        <v>0.265845070422535</v>
      </c>
      <c r="G81" s="25">
        <v>27.6373626373626</v>
      </c>
      <c r="H81" s="26">
        <v>12.575</v>
      </c>
      <c r="I81" s="427">
        <v>0</v>
      </c>
      <c r="J81" s="27">
        <v>17.441095890411</v>
      </c>
      <c r="K81" s="363">
        <v>0.4524</v>
      </c>
      <c r="L81" s="428">
        <v>0</v>
      </c>
      <c r="M81" s="368">
        <v>0</v>
      </c>
      <c r="N81" s="363">
        <v>0.2131</v>
      </c>
      <c r="O81" s="363">
        <v>0.104</v>
      </c>
      <c r="P81" s="430">
        <v>0</v>
      </c>
      <c r="Q81" s="428">
        <v>0</v>
      </c>
      <c r="R81" s="433">
        <v>0.3</v>
      </c>
      <c r="S81" s="32">
        <v>12873.02</v>
      </c>
      <c r="T81" s="48">
        <v>0.8</v>
      </c>
      <c r="U81" s="363">
        <v>0.034</v>
      </c>
      <c r="V81" s="363">
        <v>0.02</v>
      </c>
      <c r="W81" s="48">
        <v>0.406262653529491</v>
      </c>
      <c r="X81" s="48">
        <v>0.316880962256325</v>
      </c>
      <c r="Y81" s="48">
        <v>3.85333333333333</v>
      </c>
      <c r="Z81" s="48">
        <v>0.649147408570788</v>
      </c>
      <c r="AA81" s="48">
        <v>3.49901738473167</v>
      </c>
      <c r="AB81" s="48">
        <v>1.45289059067227</v>
      </c>
      <c r="AC81" s="48">
        <v>15.2176199868508</v>
      </c>
      <c r="AD81" s="48">
        <v>3.89392399918716</v>
      </c>
      <c r="AE81" s="48">
        <v>0.236155101257318</v>
      </c>
      <c r="AF81" s="48">
        <v>1.47945867568874</v>
      </c>
      <c r="AG81" s="48">
        <v>0.0505196850393701</v>
      </c>
      <c r="AH81" s="48">
        <v>0</v>
      </c>
      <c r="AI81" s="48">
        <v>0.130325814536341</v>
      </c>
      <c r="AJ81" s="48">
        <v>0.56795990667934</v>
      </c>
      <c r="AK81" s="371">
        <v>-0.00924565799706213</v>
      </c>
      <c r="AL81" s="391">
        <v>0</v>
      </c>
    </row>
    <row r="82" ht="14.25" customHeight="1" spans="1:38">
      <c r="A82" s="12">
        <v>95</v>
      </c>
      <c r="B82" s="13" t="s">
        <v>106</v>
      </c>
      <c r="C82" s="13" t="s">
        <v>41</v>
      </c>
      <c r="D82" s="15">
        <v>2021</v>
      </c>
      <c r="E82" s="362">
        <v>0.581883724753643</v>
      </c>
      <c r="F82" s="362">
        <v>0.197005988023952</v>
      </c>
      <c r="G82" s="25">
        <v>42.5531914893617</v>
      </c>
      <c r="H82" s="26">
        <v>26.875</v>
      </c>
      <c r="I82" s="427">
        <v>0</v>
      </c>
      <c r="J82" s="27">
        <v>13.6</v>
      </c>
      <c r="K82" s="363">
        <v>0.4524</v>
      </c>
      <c r="L82" s="428">
        <v>0</v>
      </c>
      <c r="M82" s="368">
        <v>0</v>
      </c>
      <c r="N82" s="363">
        <v>0.2301</v>
      </c>
      <c r="O82" s="363">
        <v>0.1185</v>
      </c>
      <c r="P82" s="430">
        <v>0</v>
      </c>
      <c r="Q82" s="428">
        <v>0</v>
      </c>
      <c r="R82" s="433">
        <v>0.3</v>
      </c>
      <c r="S82" s="32">
        <v>7847.7</v>
      </c>
      <c r="T82" s="48">
        <v>0.8</v>
      </c>
      <c r="U82" s="48">
        <v>0</v>
      </c>
      <c r="V82" s="363">
        <v>0.02</v>
      </c>
      <c r="W82" s="48">
        <v>0.507922338763669</v>
      </c>
      <c r="X82" s="48">
        <v>0.428811659192825</v>
      </c>
      <c r="Y82" s="48">
        <v>1.53258145363409</v>
      </c>
      <c r="Z82" s="48">
        <v>1.05712760277629</v>
      </c>
      <c r="AA82" s="48">
        <v>7.4296435272045</v>
      </c>
      <c r="AB82" s="48">
        <v>2.473454091193</v>
      </c>
      <c r="AC82" s="48">
        <v>20.377358490566</v>
      </c>
      <c r="AD82" s="48">
        <v>4.59278350515464</v>
      </c>
      <c r="AE82" s="48">
        <v>0.245375166494006</v>
      </c>
      <c r="AF82" s="48">
        <v>1.08781747739991</v>
      </c>
      <c r="AG82" s="48">
        <v>0.0657120439387995</v>
      </c>
      <c r="AH82" s="48">
        <v>0</v>
      </c>
      <c r="AI82" s="48">
        <v>0.466420493884145</v>
      </c>
      <c r="AJ82" s="48">
        <v>0.651851851851852</v>
      </c>
      <c r="AK82" s="371">
        <v>0.117340067340067</v>
      </c>
      <c r="AL82" s="391">
        <v>551</v>
      </c>
    </row>
    <row r="83" spans="1:38">
      <c r="A83" s="12">
        <v>96</v>
      </c>
      <c r="B83" s="13" t="s">
        <v>107</v>
      </c>
      <c r="C83" s="13" t="s">
        <v>39</v>
      </c>
      <c r="D83" s="15">
        <v>4480</v>
      </c>
      <c r="E83" s="362">
        <v>0.415278477585532</v>
      </c>
      <c r="F83" s="362">
        <v>0.29452736318408</v>
      </c>
      <c r="G83" s="25">
        <v>22.4447075892857</v>
      </c>
      <c r="H83" s="26">
        <v>13.9655958333333</v>
      </c>
      <c r="I83" s="427">
        <v>1</v>
      </c>
      <c r="J83" s="27">
        <v>3.63013698630137</v>
      </c>
      <c r="K83" s="372">
        <v>0.99</v>
      </c>
      <c r="L83" s="428">
        <v>0</v>
      </c>
      <c r="M83" s="368">
        <v>0</v>
      </c>
      <c r="N83" s="363">
        <v>0.167</v>
      </c>
      <c r="O83" s="34">
        <v>27.97</v>
      </c>
      <c r="P83" s="430">
        <v>0</v>
      </c>
      <c r="Q83" s="428">
        <v>0</v>
      </c>
      <c r="R83" s="433">
        <v>0</v>
      </c>
      <c r="S83" s="32">
        <v>3249.5</v>
      </c>
      <c r="T83" s="48">
        <v>0.8</v>
      </c>
      <c r="U83" s="48">
        <v>0</v>
      </c>
      <c r="V83" s="363">
        <v>0.03</v>
      </c>
      <c r="W83" s="48">
        <v>6.09225700164745</v>
      </c>
      <c r="X83" s="48">
        <v>4.10204081632653</v>
      </c>
      <c r="Y83" s="48">
        <v>5.9242658423493</v>
      </c>
      <c r="Z83" s="48">
        <v>2.7164766558089</v>
      </c>
      <c r="AA83" s="48">
        <v>0</v>
      </c>
      <c r="AB83" s="48">
        <v>0.383414428565955</v>
      </c>
      <c r="AC83" s="48">
        <v>2223.88888888889</v>
      </c>
      <c r="AD83" s="48">
        <v>1.74808607490172</v>
      </c>
      <c r="AE83" s="48">
        <v>0.748432055749129</v>
      </c>
      <c r="AF83" s="48">
        <v>1.00067873303167</v>
      </c>
      <c r="AG83" s="48">
        <v>0.00461538461538462</v>
      </c>
      <c r="AH83" s="48">
        <v>0</v>
      </c>
      <c r="AI83" s="48">
        <v>2.30511962953435</v>
      </c>
      <c r="AJ83" s="48">
        <v>0.283637272045966</v>
      </c>
      <c r="AK83" s="371">
        <v>0.0735948038970772</v>
      </c>
      <c r="AL83" s="391">
        <v>850</v>
      </c>
    </row>
    <row r="84" ht="14.25" customHeight="1" spans="1:38">
      <c r="A84" s="12">
        <v>97</v>
      </c>
      <c r="B84" s="13" t="s">
        <v>108</v>
      </c>
      <c r="C84" s="13" t="s">
        <v>39</v>
      </c>
      <c r="D84" s="15">
        <v>1204</v>
      </c>
      <c r="E84" s="362">
        <v>0.802412580513442</v>
      </c>
      <c r="F84" s="362">
        <v>0.279202279202279</v>
      </c>
      <c r="G84" s="25">
        <v>58.3309551495017</v>
      </c>
      <c r="H84" s="26">
        <v>11.7050783333333</v>
      </c>
      <c r="I84" s="427">
        <v>0</v>
      </c>
      <c r="J84" s="27">
        <v>15.772602739726</v>
      </c>
      <c r="K84" s="372">
        <v>0.9</v>
      </c>
      <c r="L84" s="428">
        <v>0</v>
      </c>
      <c r="M84" s="368">
        <v>0</v>
      </c>
      <c r="N84" s="363">
        <v>0.2604</v>
      </c>
      <c r="O84" s="363">
        <v>0.7951</v>
      </c>
      <c r="P84" s="430">
        <v>0</v>
      </c>
      <c r="Q84" s="428">
        <v>0</v>
      </c>
      <c r="R84" s="433">
        <v>0.3</v>
      </c>
      <c r="S84" s="41">
        <v>26412</v>
      </c>
      <c r="T84" s="48">
        <v>0</v>
      </c>
      <c r="U84" s="48">
        <v>0.1422</v>
      </c>
      <c r="V84" s="363">
        <v>0.025</v>
      </c>
      <c r="W84" s="48">
        <v>1.34358062330623</v>
      </c>
      <c r="X84" s="48">
        <v>0.185630588960839</v>
      </c>
      <c r="Y84" s="48">
        <v>4.14529914529915</v>
      </c>
      <c r="Z84" s="48">
        <v>0.658358873044418</v>
      </c>
      <c r="AA84" s="48">
        <v>1.68717815569691</v>
      </c>
      <c r="AB84" s="48">
        <v>9.00023084025854</v>
      </c>
      <c r="AC84" s="48">
        <v>28.859363434493</v>
      </c>
      <c r="AD84" s="48">
        <v>1.06649847297836</v>
      </c>
      <c r="AE84" s="48">
        <v>0.907382647345788</v>
      </c>
      <c r="AF84" s="48">
        <v>1.11361200428725</v>
      </c>
      <c r="AG84" s="48">
        <v>0.172171651495449</v>
      </c>
      <c r="AH84" s="48">
        <v>0</v>
      </c>
      <c r="AI84" s="48">
        <v>0.169864559819413</v>
      </c>
      <c r="AJ84" s="48">
        <v>0.0918977147400549</v>
      </c>
      <c r="AK84" s="371">
        <v>-0.0524250429608351</v>
      </c>
      <c r="AL84" s="391">
        <v>0</v>
      </c>
    </row>
    <row r="85" ht="14.25" customHeight="1" spans="1:38">
      <c r="A85" s="12">
        <v>98</v>
      </c>
      <c r="B85" s="13" t="s">
        <v>109</v>
      </c>
      <c r="C85" s="39" t="s">
        <v>39</v>
      </c>
      <c r="D85" s="15">
        <v>1857</v>
      </c>
      <c r="E85" s="362">
        <v>0.280612002034665</v>
      </c>
      <c r="F85" s="362">
        <v>0.376</v>
      </c>
      <c r="G85" s="25">
        <v>13.4865697361335</v>
      </c>
      <c r="H85" s="26">
        <v>10.8889391304348</v>
      </c>
      <c r="I85" s="427">
        <v>0</v>
      </c>
      <c r="J85" s="27">
        <v>6.73972602739726</v>
      </c>
      <c r="K85" s="363">
        <v>0.5607</v>
      </c>
      <c r="L85" s="428">
        <v>0</v>
      </c>
      <c r="M85" s="368">
        <v>0</v>
      </c>
      <c r="N85" s="363">
        <v>0.1969</v>
      </c>
      <c r="O85" s="363">
        <v>0.1612</v>
      </c>
      <c r="P85" s="430">
        <v>0</v>
      </c>
      <c r="Q85" s="428">
        <v>0</v>
      </c>
      <c r="R85" s="433">
        <v>0.6</v>
      </c>
      <c r="S85" s="32">
        <v>7943.57</v>
      </c>
      <c r="T85" s="48">
        <v>0.8</v>
      </c>
      <c r="U85" s="48">
        <v>0.1387</v>
      </c>
      <c r="V85" s="371">
        <v>0.02</v>
      </c>
      <c r="W85" s="48">
        <v>0.117186650722905</v>
      </c>
      <c r="X85" s="48">
        <v>0.334005037783375</v>
      </c>
      <c r="Y85" s="48">
        <v>3.54034229828851</v>
      </c>
      <c r="Z85" s="48">
        <v>0.729821318545903</v>
      </c>
      <c r="AA85" s="48">
        <v>3.76979180480042</v>
      </c>
      <c r="AB85" s="48">
        <v>3.71413639926836</v>
      </c>
      <c r="AC85" s="48">
        <v>3.39195800023863</v>
      </c>
      <c r="AD85" s="48">
        <v>1.16280729579699</v>
      </c>
      <c r="AE85" s="48">
        <v>0.613505886931984</v>
      </c>
      <c r="AF85" s="48">
        <v>1.85370823145884</v>
      </c>
      <c r="AG85" s="48">
        <v>0.692724068479356</v>
      </c>
      <c r="AH85" s="48">
        <v>0.00553877139979859</v>
      </c>
      <c r="AI85" s="48">
        <v>0.267213468594863</v>
      </c>
      <c r="AJ85" s="48">
        <v>0.373364288729422</v>
      </c>
      <c r="AK85" s="371">
        <v>0.107570001407063</v>
      </c>
      <c r="AL85" s="391">
        <v>581</v>
      </c>
    </row>
    <row r="86" ht="14.25" customHeight="1" spans="1:38">
      <c r="A86" s="12">
        <v>99</v>
      </c>
      <c r="B86" s="13" t="s">
        <v>110</v>
      </c>
      <c r="C86" s="13" t="s">
        <v>41</v>
      </c>
      <c r="D86" s="15">
        <v>16885</v>
      </c>
      <c r="E86" s="362">
        <v>0.287064994616253</v>
      </c>
      <c r="F86" s="362">
        <v>0.308474576271186</v>
      </c>
      <c r="G86" s="25">
        <v>17.4888954693515</v>
      </c>
      <c r="H86" s="26">
        <v>11.812</v>
      </c>
      <c r="I86" s="427">
        <v>0</v>
      </c>
      <c r="J86" s="27">
        <v>11.1890410958904</v>
      </c>
      <c r="K86" s="372">
        <v>0.51</v>
      </c>
      <c r="L86" s="428">
        <v>0</v>
      </c>
      <c r="M86" s="368">
        <v>0</v>
      </c>
      <c r="N86" s="363">
        <v>0.4298</v>
      </c>
      <c r="O86" s="363">
        <v>0.3882</v>
      </c>
      <c r="P86" s="429">
        <v>1</v>
      </c>
      <c r="Q86" s="428">
        <v>0</v>
      </c>
      <c r="R86" s="433">
        <v>0.6</v>
      </c>
      <c r="S86" s="32">
        <v>40732.36</v>
      </c>
      <c r="T86" s="48">
        <v>0.8</v>
      </c>
      <c r="U86" s="48">
        <v>0</v>
      </c>
      <c r="V86" s="363">
        <v>0.015</v>
      </c>
      <c r="W86" s="48">
        <v>0.356819510565439</v>
      </c>
      <c r="X86" s="48">
        <v>0.720755354653373</v>
      </c>
      <c r="Y86" s="48">
        <v>1.46496350364963</v>
      </c>
      <c r="Z86" s="48">
        <v>0.965759687010511</v>
      </c>
      <c r="AA86" s="48">
        <v>2.90526854438072</v>
      </c>
      <c r="AB86" s="48">
        <v>2.38279269039084</v>
      </c>
      <c r="AC86" s="48">
        <v>10.0866089273817</v>
      </c>
      <c r="AD86" s="48">
        <v>1.81213584980828</v>
      </c>
      <c r="AE86" s="48">
        <v>0.498534951862704</v>
      </c>
      <c r="AF86" s="48">
        <v>1.11590019569472</v>
      </c>
      <c r="AG86" s="48">
        <v>0.189580673671806</v>
      </c>
      <c r="AH86" s="48">
        <v>0.00125208681135225</v>
      </c>
      <c r="AI86" s="48">
        <v>0.524354455537785</v>
      </c>
      <c r="AJ86" s="48">
        <v>0.411199178041979</v>
      </c>
      <c r="AK86" s="371">
        <v>0.148730368413327</v>
      </c>
      <c r="AL86" s="391">
        <v>2622</v>
      </c>
    </row>
    <row r="87" ht="14.25" customHeight="1" spans="1:38">
      <c r="A87" s="12">
        <v>100</v>
      </c>
      <c r="B87" s="13" t="s">
        <v>111</v>
      </c>
      <c r="C87" s="13" t="s">
        <v>39</v>
      </c>
      <c r="D87" s="15">
        <v>3615</v>
      </c>
      <c r="E87" s="362">
        <v>0.373897473584532</v>
      </c>
      <c r="F87" s="362">
        <v>0.227083209244148</v>
      </c>
      <c r="G87" s="25">
        <v>27.8655601659751</v>
      </c>
      <c r="H87" s="26">
        <v>16.789</v>
      </c>
      <c r="I87" s="427">
        <v>0</v>
      </c>
      <c r="J87" s="27">
        <v>7.44657534246575</v>
      </c>
      <c r="K87" s="371">
        <v>0.6314</v>
      </c>
      <c r="L87" s="428">
        <v>0</v>
      </c>
      <c r="M87" s="368">
        <v>0</v>
      </c>
      <c r="N87" s="363">
        <v>0.7178</v>
      </c>
      <c r="O87" s="363">
        <v>0.2943</v>
      </c>
      <c r="P87" s="430">
        <v>0</v>
      </c>
      <c r="Q87" s="428">
        <v>0</v>
      </c>
      <c r="R87" s="433">
        <v>0.3</v>
      </c>
      <c r="S87" s="32">
        <v>20343.04</v>
      </c>
      <c r="T87" s="48">
        <v>0.8</v>
      </c>
      <c r="U87" s="48">
        <v>0</v>
      </c>
      <c r="V87" s="363">
        <v>0.01</v>
      </c>
      <c r="W87" s="48">
        <v>0.519426946875523</v>
      </c>
      <c r="X87" s="48">
        <v>1.53996911747238</v>
      </c>
      <c r="Y87" s="48">
        <v>0.858611825192802</v>
      </c>
      <c r="Z87" s="48">
        <v>0.637401539959288</v>
      </c>
      <c r="AA87" s="48">
        <v>4.27926322043969</v>
      </c>
      <c r="AB87" s="48">
        <v>0.461016515170913</v>
      </c>
      <c r="AC87" s="48">
        <v>4.49072486360093</v>
      </c>
      <c r="AD87" s="48">
        <v>5.28792134831461</v>
      </c>
      <c r="AE87" s="48">
        <v>0.215430898484793</v>
      </c>
      <c r="AF87" s="48">
        <v>1.0183740246665</v>
      </c>
      <c r="AG87" s="48">
        <v>0.216423494201272</v>
      </c>
      <c r="AH87" s="48">
        <v>0</v>
      </c>
      <c r="AI87" s="48">
        <v>0.242593027547562</v>
      </c>
      <c r="AJ87" s="48">
        <v>0.44466814773674</v>
      </c>
      <c r="AK87" s="371">
        <v>-0.110594279366843</v>
      </c>
      <c r="AL87" s="391">
        <v>525</v>
      </c>
    </row>
    <row r="88" ht="14.25" customHeight="1" spans="1:38">
      <c r="A88" s="12">
        <v>101</v>
      </c>
      <c r="B88" s="13" t="s">
        <v>112</v>
      </c>
      <c r="C88" s="13" t="s">
        <v>39</v>
      </c>
      <c r="D88" s="15">
        <v>4684</v>
      </c>
      <c r="E88" s="362">
        <v>0.473979547932643</v>
      </c>
      <c r="F88" s="362">
        <v>0.411471321695761</v>
      </c>
      <c r="G88" s="25">
        <v>12.8522630230572</v>
      </c>
      <c r="H88" s="26">
        <v>8.02666666666667</v>
      </c>
      <c r="I88" s="427">
        <v>0</v>
      </c>
      <c r="J88" s="27">
        <v>22.1013698630137</v>
      </c>
      <c r="K88" s="372">
        <v>0.65</v>
      </c>
      <c r="L88" s="428">
        <v>0</v>
      </c>
      <c r="M88" s="368">
        <v>0</v>
      </c>
      <c r="N88" s="363">
        <v>0.3573</v>
      </c>
      <c r="O88" s="363">
        <v>0.203</v>
      </c>
      <c r="P88" s="429">
        <v>1</v>
      </c>
      <c r="Q88" s="428">
        <v>0</v>
      </c>
      <c r="R88" s="433">
        <v>0</v>
      </c>
      <c r="S88" s="32">
        <v>9176.69</v>
      </c>
      <c r="T88" s="48">
        <v>0</v>
      </c>
      <c r="U88" s="48">
        <v>0.188</v>
      </c>
      <c r="V88" s="363">
        <v>0.045</v>
      </c>
      <c r="W88" s="48">
        <v>0</v>
      </c>
      <c r="X88" s="48">
        <v>0</v>
      </c>
      <c r="Y88" s="48">
        <v>0</v>
      </c>
      <c r="Z88" s="48">
        <v>1.40616725732209</v>
      </c>
      <c r="AA88" s="48">
        <v>1.63563136697465</v>
      </c>
      <c r="AB88" s="48">
        <v>26.9582194455291</v>
      </c>
      <c r="AC88" s="48">
        <v>264.521072796935</v>
      </c>
      <c r="AD88" s="48">
        <v>1.1626397935357</v>
      </c>
      <c r="AE88" s="48">
        <v>0.828648824799381</v>
      </c>
      <c r="AF88" s="48">
        <v>1.02574486549031</v>
      </c>
      <c r="AG88" s="48">
        <v>0.0310936383130808</v>
      </c>
      <c r="AH88" s="48">
        <v>0</v>
      </c>
      <c r="AI88" s="48">
        <v>1.1160352632833</v>
      </c>
      <c r="AJ88" s="48">
        <v>0.297798377752028</v>
      </c>
      <c r="AK88" s="371">
        <v>0.0755214368482039</v>
      </c>
      <c r="AL88" s="391">
        <v>0</v>
      </c>
    </row>
    <row r="89" ht="14.25" customHeight="1" spans="1:38">
      <c r="A89" s="12">
        <v>102</v>
      </c>
      <c r="B89" s="13" t="s">
        <v>113</v>
      </c>
      <c r="C89" s="13" t="s">
        <v>39</v>
      </c>
      <c r="D89" s="15">
        <v>2274</v>
      </c>
      <c r="E89" s="362">
        <v>0.256030664585948</v>
      </c>
      <c r="F89" s="362">
        <v>0.167796610169492</v>
      </c>
      <c r="G89" s="25">
        <v>27.7044854881267</v>
      </c>
      <c r="H89" s="26">
        <v>26.3819095477387</v>
      </c>
      <c r="I89" s="427">
        <v>0</v>
      </c>
      <c r="J89" s="27">
        <v>10.2684931506849</v>
      </c>
      <c r="K89" s="363">
        <v>0.365</v>
      </c>
      <c r="L89" s="428">
        <v>0</v>
      </c>
      <c r="M89" s="368">
        <v>0</v>
      </c>
      <c r="N89" s="363">
        <v>0.421</v>
      </c>
      <c r="O89" s="34">
        <v>32.11</v>
      </c>
      <c r="P89" s="430">
        <v>0</v>
      </c>
      <c r="Q89" s="428">
        <v>0</v>
      </c>
      <c r="R89" s="433">
        <v>0.6</v>
      </c>
      <c r="S89" s="32">
        <v>14073</v>
      </c>
      <c r="T89" s="48">
        <v>0.8</v>
      </c>
      <c r="U89" s="48">
        <v>0</v>
      </c>
      <c r="V89" s="363">
        <v>0.005</v>
      </c>
      <c r="W89" s="48">
        <v>0.219281840284272</v>
      </c>
      <c r="X89" s="48">
        <v>0.258541287351398</v>
      </c>
      <c r="Y89" s="48">
        <v>0.186847599164927</v>
      </c>
      <c r="Z89" s="48">
        <v>0.936923271394261</v>
      </c>
      <c r="AA89" s="48">
        <v>7.21713729308666</v>
      </c>
      <c r="AB89" s="48">
        <v>4.86777583187391</v>
      </c>
      <c r="AC89" s="48">
        <v>130.8</v>
      </c>
      <c r="AD89" s="48">
        <v>12.4527750730282</v>
      </c>
      <c r="AE89" s="48">
        <v>0.098703888334995</v>
      </c>
      <c r="AF89" s="48">
        <v>1.0375</v>
      </c>
      <c r="AG89" s="48">
        <v>0.00978640115734831</v>
      </c>
      <c r="AH89" s="48">
        <v>0</v>
      </c>
      <c r="AI89" s="48">
        <v>0.215667678300455</v>
      </c>
      <c r="AJ89" s="48">
        <v>0.387839539485519</v>
      </c>
      <c r="AK89" s="371">
        <v>0.199676200755532</v>
      </c>
      <c r="AL89" s="391">
        <v>0</v>
      </c>
    </row>
    <row r="90" ht="14.25" customHeight="1" spans="1:38">
      <c r="A90" s="12">
        <v>103</v>
      </c>
      <c r="B90" s="13" t="s">
        <v>114</v>
      </c>
      <c r="C90" s="13" t="s">
        <v>39</v>
      </c>
      <c r="D90" s="15">
        <v>973</v>
      </c>
      <c r="E90" s="362">
        <v>0.802688431846263</v>
      </c>
      <c r="F90" s="362">
        <v>0.258181818181818</v>
      </c>
      <c r="G90" s="25">
        <v>57.6381192189106</v>
      </c>
      <c r="H90" s="26">
        <v>14.7583921052632</v>
      </c>
      <c r="I90" s="427">
        <v>0</v>
      </c>
      <c r="J90" s="27">
        <v>4.83287671232877</v>
      </c>
      <c r="K90" s="363">
        <v>0.258</v>
      </c>
      <c r="L90" s="428">
        <v>0</v>
      </c>
      <c r="M90" s="368">
        <v>0</v>
      </c>
      <c r="N90" s="363">
        <v>0.4052</v>
      </c>
      <c r="O90" s="363">
        <v>0.173</v>
      </c>
      <c r="P90" s="430">
        <v>0</v>
      </c>
      <c r="Q90" s="428">
        <v>0</v>
      </c>
      <c r="R90" s="433">
        <v>0</v>
      </c>
      <c r="S90" s="32">
        <v>3694.99</v>
      </c>
      <c r="T90" s="48">
        <v>0.8</v>
      </c>
      <c r="U90" s="48">
        <v>0</v>
      </c>
      <c r="V90" s="363">
        <v>0.025</v>
      </c>
      <c r="W90" s="48">
        <v>0.425642234268206</v>
      </c>
      <c r="X90" s="48">
        <v>0.355734112490869</v>
      </c>
      <c r="Y90" s="48">
        <v>9.57608695652174</v>
      </c>
      <c r="Z90" s="48">
        <v>0.907112320248737</v>
      </c>
      <c r="AA90" s="48">
        <v>5.44373177842566</v>
      </c>
      <c r="AB90" s="48">
        <v>5.66161309884779</v>
      </c>
      <c r="AC90" s="48">
        <v>3.28154657293497</v>
      </c>
      <c r="AD90" s="48">
        <v>1.76037655113393</v>
      </c>
      <c r="AE90" s="48">
        <v>0.386344850388494</v>
      </c>
      <c r="AF90" s="48">
        <v>1.0886524822695</v>
      </c>
      <c r="AG90" s="48">
        <v>0.469288793103448</v>
      </c>
      <c r="AH90" s="48">
        <v>0</v>
      </c>
      <c r="AI90" s="48">
        <v>0.301705426356589</v>
      </c>
      <c r="AJ90" s="48">
        <v>0.462724935732648</v>
      </c>
      <c r="AK90" s="371">
        <v>0.313196229648672</v>
      </c>
      <c r="AL90" s="391">
        <v>280</v>
      </c>
    </row>
    <row r="91" ht="14.25" customHeight="1" spans="1:38">
      <c r="A91" s="12">
        <v>105</v>
      </c>
      <c r="B91" s="13" t="s">
        <v>115</v>
      </c>
      <c r="C91" s="13" t="s">
        <v>41</v>
      </c>
      <c r="D91" s="15">
        <v>19599</v>
      </c>
      <c r="E91" s="362">
        <v>0.41051029025848</v>
      </c>
      <c r="F91" s="362">
        <v>0.416666666666667</v>
      </c>
      <c r="G91" s="25">
        <v>15.564390019899</v>
      </c>
      <c r="H91" s="26">
        <v>10.168216</v>
      </c>
      <c r="I91" s="427">
        <v>0</v>
      </c>
      <c r="J91" s="27">
        <v>17.3369863013699</v>
      </c>
      <c r="K91" s="372">
        <v>1</v>
      </c>
      <c r="L91" s="428">
        <v>0</v>
      </c>
      <c r="M91" s="368">
        <v>0</v>
      </c>
      <c r="N91" s="363">
        <v>0.3974</v>
      </c>
      <c r="O91" s="363">
        <v>0.1968</v>
      </c>
      <c r="P91" s="429">
        <v>1</v>
      </c>
      <c r="Q91" s="430">
        <v>1</v>
      </c>
      <c r="R91" s="433">
        <v>0.6</v>
      </c>
      <c r="S91" s="32">
        <v>41117.14</v>
      </c>
      <c r="T91" s="48">
        <v>0.8</v>
      </c>
      <c r="U91" s="371">
        <v>0.138779686878639</v>
      </c>
      <c r="V91" s="363">
        <v>0.04</v>
      </c>
      <c r="W91" s="48">
        <v>0.504067047511578</v>
      </c>
      <c r="X91" s="48">
        <v>0.307100139966917</v>
      </c>
      <c r="Y91" s="48">
        <v>6.20551470588235</v>
      </c>
      <c r="Z91" s="48">
        <v>0.993151231510907</v>
      </c>
      <c r="AA91" s="48">
        <v>20.5459577567371</v>
      </c>
      <c r="AB91" s="48">
        <v>1.6152815473941</v>
      </c>
      <c r="AC91" s="48">
        <v>39.8103302286198</v>
      </c>
      <c r="AD91" s="48">
        <v>1.18853078333518</v>
      </c>
      <c r="AE91" s="48">
        <v>0.838582492556093</v>
      </c>
      <c r="AF91" s="48">
        <v>1.03921305010307</v>
      </c>
      <c r="AG91" s="48">
        <v>0.138111462642979</v>
      </c>
      <c r="AH91" s="48">
        <v>0</v>
      </c>
      <c r="AI91" s="48">
        <v>0.540468245870447</v>
      </c>
      <c r="AJ91" s="48">
        <v>0.251101279942525</v>
      </c>
      <c r="AK91" s="371">
        <v>-0.0224887981396404</v>
      </c>
      <c r="AL91" s="391">
        <v>7394</v>
      </c>
    </row>
    <row r="92" ht="14.25" customHeight="1" spans="1:38">
      <c r="A92" s="12">
        <v>108</v>
      </c>
      <c r="B92" s="13" t="s">
        <v>116</v>
      </c>
      <c r="C92" s="13" t="s">
        <v>39</v>
      </c>
      <c r="D92" s="15">
        <v>10665</v>
      </c>
      <c r="E92" s="362">
        <v>0.291900772909859</v>
      </c>
      <c r="F92" s="362">
        <v>0.277211958062349</v>
      </c>
      <c r="G92" s="25">
        <v>18.9404594467886</v>
      </c>
      <c r="H92" s="26">
        <v>13.9238612935267</v>
      </c>
      <c r="I92" s="427">
        <v>0</v>
      </c>
      <c r="J92" s="27">
        <v>15.0054794520548</v>
      </c>
      <c r="K92" s="363">
        <v>0.8226</v>
      </c>
      <c r="L92" s="428">
        <v>0</v>
      </c>
      <c r="M92" s="368">
        <v>0</v>
      </c>
      <c r="N92" s="363">
        <v>0.3225</v>
      </c>
      <c r="O92" s="363">
        <v>0.4769</v>
      </c>
      <c r="P92" s="429">
        <v>1</v>
      </c>
      <c r="Q92" s="428">
        <v>0</v>
      </c>
      <c r="R92" s="433">
        <v>0</v>
      </c>
      <c r="S92" s="32">
        <v>50615.7</v>
      </c>
      <c r="T92" s="48">
        <v>0</v>
      </c>
      <c r="U92" s="371">
        <v>0.1889</v>
      </c>
      <c r="V92" s="363">
        <v>0.02</v>
      </c>
      <c r="W92" s="48">
        <v>0.488405429652455</v>
      </c>
      <c r="X92" s="48">
        <v>0.853525815434845</v>
      </c>
      <c r="Y92" s="48">
        <v>0.821520068317677</v>
      </c>
      <c r="Z92" s="48">
        <v>1.16384840564149</v>
      </c>
      <c r="AA92" s="48">
        <v>6.1891384987288</v>
      </c>
      <c r="AB92" s="48">
        <v>14.1330541543733</v>
      </c>
      <c r="AC92" s="48">
        <v>2.38085007455388</v>
      </c>
      <c r="AD92" s="48">
        <v>0.649293869379363</v>
      </c>
      <c r="AE92" s="48">
        <v>0.620625945896366</v>
      </c>
      <c r="AF92" s="48">
        <v>1.21402501047089</v>
      </c>
      <c r="AG92" s="48">
        <v>1.10078402928885</v>
      </c>
      <c r="AH92" s="48">
        <v>0.142075087210306</v>
      </c>
      <c r="AI92" s="48">
        <v>0.239267726339641</v>
      </c>
      <c r="AJ92" s="48">
        <v>0.196214039435406</v>
      </c>
      <c r="AK92" s="371">
        <v>0.0108353086951837</v>
      </c>
      <c r="AL92" s="391">
        <v>395</v>
      </c>
    </row>
    <row r="93" ht="14.25" customHeight="1" spans="1:38">
      <c r="A93" s="12">
        <v>109</v>
      </c>
      <c r="B93" s="13" t="s">
        <v>117</v>
      </c>
      <c r="C93" s="13" t="s">
        <v>41</v>
      </c>
      <c r="D93" s="15">
        <v>2088</v>
      </c>
      <c r="E93" s="362">
        <v>0.268974378002342</v>
      </c>
      <c r="F93" s="362">
        <v>0.252631578947368</v>
      </c>
      <c r="G93" s="25">
        <v>18.2504454022989</v>
      </c>
      <c r="H93" s="26">
        <v>17.0120223214286</v>
      </c>
      <c r="I93" s="427">
        <v>0</v>
      </c>
      <c r="J93" s="27">
        <v>14.0958904109589</v>
      </c>
      <c r="K93" s="363">
        <v>0.4298</v>
      </c>
      <c r="L93" s="428">
        <v>0</v>
      </c>
      <c r="M93" s="368">
        <v>0</v>
      </c>
      <c r="N93" s="363">
        <v>0.1346</v>
      </c>
      <c r="O93" s="363">
        <v>0.1598</v>
      </c>
      <c r="P93" s="430">
        <v>0</v>
      </c>
      <c r="Q93" s="428">
        <v>0</v>
      </c>
      <c r="R93" s="433">
        <v>0.3</v>
      </c>
      <c r="S93" s="32">
        <v>5662.79</v>
      </c>
      <c r="T93" s="48">
        <v>0.8</v>
      </c>
      <c r="U93" s="363">
        <v>0.047</v>
      </c>
      <c r="V93" s="363">
        <v>0.015</v>
      </c>
      <c r="W93" s="48">
        <v>1.43156618156618</v>
      </c>
      <c r="X93" s="48">
        <v>0.989469578783151</v>
      </c>
      <c r="Y93" s="48">
        <v>0.22248243559719</v>
      </c>
      <c r="Z93" s="48">
        <v>1.23996566870298</v>
      </c>
      <c r="AA93" s="48">
        <v>8.81550610193826</v>
      </c>
      <c r="AB93" s="48">
        <v>3.05358697003606</v>
      </c>
      <c r="AC93" s="48">
        <v>17.6690647482014</v>
      </c>
      <c r="AD93" s="48">
        <v>1.50605386706202</v>
      </c>
      <c r="AE93" s="48">
        <v>0.63655147844674</v>
      </c>
      <c r="AF93" s="48">
        <v>1.0560157790927</v>
      </c>
      <c r="AG93" s="48">
        <v>0.348559106057636</v>
      </c>
      <c r="AH93" s="48">
        <v>0.00627327974906881</v>
      </c>
      <c r="AI93" s="48">
        <v>0.544814090019569</v>
      </c>
      <c r="AJ93" s="48">
        <v>0.38957654723127</v>
      </c>
      <c r="AK93" s="371">
        <v>0.44413680781759</v>
      </c>
      <c r="AL93" s="391">
        <v>201</v>
      </c>
    </row>
    <row r="94" ht="14.25" customHeight="1" spans="1:38">
      <c r="A94" s="12">
        <v>110</v>
      </c>
      <c r="B94" s="13" t="s">
        <v>118</v>
      </c>
      <c r="C94" s="13" t="s">
        <v>41</v>
      </c>
      <c r="D94" s="15">
        <v>1608</v>
      </c>
      <c r="E94" s="362">
        <v>0.625003679817391</v>
      </c>
      <c r="F94" s="362">
        <v>0.313538358282752</v>
      </c>
      <c r="G94" s="25">
        <v>32.6492537313433</v>
      </c>
      <c r="H94" s="26">
        <v>12.5</v>
      </c>
      <c r="I94" s="427">
        <v>1</v>
      </c>
      <c r="J94" s="27">
        <v>3.83287671232877</v>
      </c>
      <c r="K94" s="372">
        <v>0.43</v>
      </c>
      <c r="L94" s="428">
        <v>0</v>
      </c>
      <c r="M94" s="368">
        <v>0</v>
      </c>
      <c r="N94" s="363">
        <v>0.2002</v>
      </c>
      <c r="O94" s="363">
        <v>0.2848</v>
      </c>
      <c r="P94" s="430">
        <v>0</v>
      </c>
      <c r="Q94" s="428">
        <v>0</v>
      </c>
      <c r="R94" s="433">
        <v>0</v>
      </c>
      <c r="S94" s="32">
        <v>4027.25</v>
      </c>
      <c r="T94" s="48">
        <v>0</v>
      </c>
      <c r="U94" s="48">
        <v>0</v>
      </c>
      <c r="V94" s="363">
        <v>0.03</v>
      </c>
      <c r="W94" s="48">
        <v>2.58137376237624</v>
      </c>
      <c r="X94" s="48">
        <v>3.03732303732304</v>
      </c>
      <c r="Y94" s="48">
        <v>6.1047619047619</v>
      </c>
      <c r="Z94" s="48">
        <v>2.32444114270278</v>
      </c>
      <c r="AA94" s="48">
        <v>0</v>
      </c>
      <c r="AB94" s="48">
        <v>3.90758401453224</v>
      </c>
      <c r="AC94" s="48">
        <v>391.113636363636</v>
      </c>
      <c r="AD94" s="48">
        <v>1.34511904761905</v>
      </c>
      <c r="AE94" s="48">
        <v>0.728984881209503</v>
      </c>
      <c r="AF94" s="48">
        <v>1.00424128180961</v>
      </c>
      <c r="AG94" s="48">
        <v>0.0127510360216768</v>
      </c>
      <c r="AH94" s="48">
        <v>0</v>
      </c>
      <c r="AI94" s="48">
        <v>0.821665815022994</v>
      </c>
      <c r="AJ94" s="48">
        <v>0.207740135975362</v>
      </c>
      <c r="AK94" s="371">
        <v>0.0120285896914405</v>
      </c>
      <c r="AL94" s="391">
        <v>139</v>
      </c>
    </row>
    <row r="95" ht="14.25" customHeight="1" spans="1:38">
      <c r="A95" s="12">
        <v>111</v>
      </c>
      <c r="B95" s="13" t="s">
        <v>119</v>
      </c>
      <c r="C95" s="13" t="s">
        <v>41</v>
      </c>
      <c r="D95" s="15">
        <v>6487</v>
      </c>
      <c r="E95" s="362">
        <v>0.0723799768023841</v>
      </c>
      <c r="F95" s="362">
        <v>0.202595238095238</v>
      </c>
      <c r="G95" s="25">
        <v>12.9583829196855</v>
      </c>
      <c r="H95" s="26">
        <v>12.0087185714286</v>
      </c>
      <c r="I95" s="427">
        <v>0</v>
      </c>
      <c r="J95" s="27">
        <v>20.8</v>
      </c>
      <c r="K95" s="372">
        <v>0.9</v>
      </c>
      <c r="L95" s="428">
        <v>0</v>
      </c>
      <c r="M95" s="368">
        <v>0</v>
      </c>
      <c r="N95" s="363">
        <v>0.5025</v>
      </c>
      <c r="O95" s="363">
        <v>0.4448</v>
      </c>
      <c r="P95" s="430">
        <v>0</v>
      </c>
      <c r="Q95" s="428">
        <v>0</v>
      </c>
      <c r="R95" s="433">
        <v>0</v>
      </c>
      <c r="S95" s="32">
        <v>19802.87</v>
      </c>
      <c r="T95" s="48">
        <v>0.8</v>
      </c>
      <c r="U95" s="48">
        <v>0.0417512322412294</v>
      </c>
      <c r="V95" s="363">
        <v>0.005</v>
      </c>
      <c r="W95" s="48">
        <v>0.0360305187680217</v>
      </c>
      <c r="X95" s="48">
        <v>0.228351168684878</v>
      </c>
      <c r="Y95" s="48">
        <v>0.269471624266145</v>
      </c>
      <c r="Z95" s="48">
        <v>1.86226344153403</v>
      </c>
      <c r="AA95" s="48">
        <v>11.2423394113642</v>
      </c>
      <c r="AB95" s="48">
        <v>6.27491554054054</v>
      </c>
      <c r="AC95" s="48">
        <v>69.5971896955504</v>
      </c>
      <c r="AD95" s="48">
        <v>6.82912723449001</v>
      </c>
      <c r="AE95" s="48">
        <v>0.140538410383981</v>
      </c>
      <c r="AF95" s="48">
        <v>1.01943787759391</v>
      </c>
      <c r="AG95" s="48">
        <v>0.0293165209915461</v>
      </c>
      <c r="AH95" s="48">
        <v>0</v>
      </c>
      <c r="AI95" s="48">
        <v>0.204950792221538</v>
      </c>
      <c r="AJ95" s="48">
        <v>0.182959822329901</v>
      </c>
      <c r="AK95" s="371">
        <v>0.00572043879130493</v>
      </c>
      <c r="AL95" s="391">
        <v>424</v>
      </c>
    </row>
    <row r="96" ht="14.25" customHeight="1" spans="1:38">
      <c r="A96" s="12">
        <v>112</v>
      </c>
      <c r="B96" s="13" t="s">
        <v>120</v>
      </c>
      <c r="C96" s="13" t="s">
        <v>41</v>
      </c>
      <c r="D96" s="15">
        <v>6345</v>
      </c>
      <c r="E96" s="362">
        <v>0.292497307064574</v>
      </c>
      <c r="F96" s="362">
        <v>0.202135264828994</v>
      </c>
      <c r="G96" s="25">
        <v>25.1063829787234</v>
      </c>
      <c r="H96" s="26">
        <v>15.1714285714286</v>
      </c>
      <c r="I96" s="427">
        <v>0</v>
      </c>
      <c r="J96" s="27">
        <v>25.3506849315068</v>
      </c>
      <c r="K96" s="363">
        <v>0.0857</v>
      </c>
      <c r="L96" s="428">
        <v>0</v>
      </c>
      <c r="M96" s="368">
        <v>0</v>
      </c>
      <c r="N96" s="363">
        <v>0.2648</v>
      </c>
      <c r="O96" s="363">
        <v>0.0201</v>
      </c>
      <c r="P96" s="430">
        <v>0</v>
      </c>
      <c r="Q96" s="428">
        <v>0</v>
      </c>
      <c r="R96" s="433">
        <v>0.6</v>
      </c>
      <c r="S96" s="32">
        <v>40059.8</v>
      </c>
      <c r="T96" s="48">
        <v>0.8</v>
      </c>
      <c r="U96" s="48">
        <v>0.0421</v>
      </c>
      <c r="V96" s="363">
        <v>0.01</v>
      </c>
      <c r="W96" s="48">
        <v>-0.0394429665019816</v>
      </c>
      <c r="X96" s="48">
        <v>-0.520479520479521</v>
      </c>
      <c r="Y96" s="48">
        <v>-0.273861295490959</v>
      </c>
      <c r="Z96" s="48">
        <v>0.540188028744306</v>
      </c>
      <c r="AA96" s="48">
        <v>23.7095107869948</v>
      </c>
      <c r="AB96" s="48">
        <v>1.36360141204432</v>
      </c>
      <c r="AC96" s="48">
        <v>4.90248806232722</v>
      </c>
      <c r="AD96" s="48">
        <v>1.57687447995316</v>
      </c>
      <c r="AE96" s="48">
        <v>0.458513494418539</v>
      </c>
      <c r="AF96" s="48">
        <v>1.12624330527927</v>
      </c>
      <c r="AG96" s="48">
        <v>0.308580508474576</v>
      </c>
      <c r="AH96" s="48">
        <v>0</v>
      </c>
      <c r="AI96" s="48">
        <v>0.145229402945788</v>
      </c>
      <c r="AJ96" s="48">
        <v>0.49120828420567</v>
      </c>
      <c r="AK96" s="371">
        <v>0.82859998974727</v>
      </c>
      <c r="AL96" s="391">
        <v>1140</v>
      </c>
    </row>
    <row r="97" ht="14.25" customHeight="1" spans="1:38">
      <c r="A97" s="12">
        <v>113</v>
      </c>
      <c r="B97" s="13" t="s">
        <v>121</v>
      </c>
      <c r="C97" s="13" t="s">
        <v>41</v>
      </c>
      <c r="D97" s="15">
        <v>10080</v>
      </c>
      <c r="E97" s="362">
        <v>0.583190419321661</v>
      </c>
      <c r="F97" s="362">
        <v>0.221176470588235</v>
      </c>
      <c r="G97" s="25">
        <v>42.1726190476191</v>
      </c>
      <c r="H97" s="26">
        <v>17.7125</v>
      </c>
      <c r="I97" s="427">
        <v>0</v>
      </c>
      <c r="J97" s="27">
        <v>11.0904109589041</v>
      </c>
      <c r="K97" s="363">
        <v>0.859</v>
      </c>
      <c r="L97" s="428">
        <v>0</v>
      </c>
      <c r="M97" s="368">
        <v>0</v>
      </c>
      <c r="N97" s="363">
        <v>0.1016</v>
      </c>
      <c r="O97" s="363">
        <v>0.1236</v>
      </c>
      <c r="P97" s="430">
        <v>0</v>
      </c>
      <c r="Q97" s="428">
        <v>0</v>
      </c>
      <c r="R97" s="433">
        <v>0.3</v>
      </c>
      <c r="S97" s="32">
        <v>127647.01</v>
      </c>
      <c r="T97" s="48">
        <v>0</v>
      </c>
      <c r="U97" s="48">
        <v>0.3</v>
      </c>
      <c r="V97" s="363">
        <v>0.015</v>
      </c>
      <c r="W97" s="48">
        <v>0.0214834020538119</v>
      </c>
      <c r="X97" s="48">
        <v>0.0597028296453666</v>
      </c>
      <c r="Y97" s="48">
        <v>2.10344827586207</v>
      </c>
      <c r="Z97" s="48">
        <v>0.220201981215123</v>
      </c>
      <c r="AA97" s="48">
        <v>36.3385595296423</v>
      </c>
      <c r="AB97" s="48">
        <v>9.54530244530245</v>
      </c>
      <c r="AC97" s="48">
        <v>0.674576610335983</v>
      </c>
      <c r="AD97" s="48">
        <v>0.416096114211029</v>
      </c>
      <c r="AE97" s="48">
        <v>0.510618608490774</v>
      </c>
      <c r="AF97" s="48">
        <v>1.60293658231803</v>
      </c>
      <c r="AG97" s="48">
        <v>0.729867636047438</v>
      </c>
      <c r="AH97" s="48">
        <v>0.189584792637859</v>
      </c>
      <c r="AI97" s="48">
        <v>0.0626324259502047</v>
      </c>
      <c r="AJ97" s="48">
        <v>0.897690347459113</v>
      </c>
      <c r="AK97" s="371">
        <v>0.425296964957461</v>
      </c>
      <c r="AL97" s="391">
        <v>0</v>
      </c>
    </row>
    <row r="98" ht="14.25" customHeight="1" spans="1:38">
      <c r="A98" s="12">
        <v>114</v>
      </c>
      <c r="B98" s="13" t="s">
        <v>122</v>
      </c>
      <c r="C98" s="13" t="s">
        <v>41</v>
      </c>
      <c r="D98" s="15">
        <v>19963</v>
      </c>
      <c r="E98" s="362">
        <v>0.563506089506965</v>
      </c>
      <c r="F98" s="362">
        <v>0.305585585585586</v>
      </c>
      <c r="G98" s="25">
        <v>27.5557401192206</v>
      </c>
      <c r="H98" s="26">
        <v>14.5527841269841</v>
      </c>
      <c r="I98" s="427">
        <v>0</v>
      </c>
      <c r="J98" s="27">
        <v>8.29315068493151</v>
      </c>
      <c r="K98" s="363">
        <v>0.1858</v>
      </c>
      <c r="L98" s="428">
        <v>0</v>
      </c>
      <c r="M98" s="368">
        <v>0</v>
      </c>
      <c r="N98" s="363">
        <v>0.2503</v>
      </c>
      <c r="O98" s="363">
        <v>0.1576</v>
      </c>
      <c r="P98" s="430">
        <v>0</v>
      </c>
      <c r="Q98" s="428">
        <v>0</v>
      </c>
      <c r="R98" s="433">
        <v>0.3</v>
      </c>
      <c r="S98" s="32">
        <v>136648.4</v>
      </c>
      <c r="T98" s="48">
        <v>0.8</v>
      </c>
      <c r="U98" s="48">
        <v>0.0475</v>
      </c>
      <c r="V98" s="363">
        <v>0.025</v>
      </c>
      <c r="W98" s="48">
        <v>1.45963287224385</v>
      </c>
      <c r="X98" s="48">
        <v>4.04366441516259</v>
      </c>
      <c r="Y98" s="48">
        <v>5.71702557200538</v>
      </c>
      <c r="Z98" s="48">
        <v>0.443852431675154</v>
      </c>
      <c r="AA98" s="48">
        <v>12.8126845551419</v>
      </c>
      <c r="AB98" s="48">
        <v>3.43408692061526</v>
      </c>
      <c r="AC98" s="48">
        <v>1.0773249851568</v>
      </c>
      <c r="AD98" s="48">
        <v>2.83552318385223</v>
      </c>
      <c r="AE98" s="48">
        <v>0.145163711887097</v>
      </c>
      <c r="AF98" s="48">
        <v>1.12777821102706</v>
      </c>
      <c r="AG98" s="48">
        <v>0.484858907558106</v>
      </c>
      <c r="AH98" s="48">
        <v>0.0275305895439377</v>
      </c>
      <c r="AI98" s="48">
        <v>0.243836302453265</v>
      </c>
      <c r="AJ98" s="48">
        <v>0.613900078157879</v>
      </c>
      <c r="AK98" s="371">
        <v>0.0239884566824986</v>
      </c>
      <c r="AL98" s="391">
        <v>1951</v>
      </c>
    </row>
    <row r="99" ht="14.25" customHeight="1" spans="1:38">
      <c r="A99" s="12">
        <v>115</v>
      </c>
      <c r="B99" s="13" t="s">
        <v>123</v>
      </c>
      <c r="C99" s="13" t="s">
        <v>39</v>
      </c>
      <c r="D99" s="15">
        <v>41616</v>
      </c>
      <c r="E99" s="362">
        <v>0.390069517201353</v>
      </c>
      <c r="F99" s="362">
        <v>0.349209481012692</v>
      </c>
      <c r="G99" s="25">
        <v>19.1767260188389</v>
      </c>
      <c r="H99" s="26">
        <v>10.6179785625724</v>
      </c>
      <c r="I99" s="427">
        <v>0</v>
      </c>
      <c r="J99" s="27">
        <v>2.48219178082192</v>
      </c>
      <c r="K99" s="372">
        <v>1</v>
      </c>
      <c r="L99" s="428">
        <v>0</v>
      </c>
      <c r="M99" s="368">
        <v>0</v>
      </c>
      <c r="N99" s="363">
        <v>0.1999</v>
      </c>
      <c r="O99" s="363">
        <v>0.0879</v>
      </c>
      <c r="P99" s="430">
        <v>0</v>
      </c>
      <c r="Q99" s="428">
        <v>0</v>
      </c>
      <c r="R99" s="433">
        <v>1</v>
      </c>
      <c r="S99" s="32">
        <v>718965.9</v>
      </c>
      <c r="T99" s="48">
        <v>0</v>
      </c>
      <c r="U99" s="48">
        <v>0.025</v>
      </c>
      <c r="V99" s="363">
        <v>0.045</v>
      </c>
      <c r="W99" s="48">
        <v>0.435486459378134</v>
      </c>
      <c r="X99" s="48">
        <v>0.0900840116988679</v>
      </c>
      <c r="Y99" s="48">
        <v>0.870045834456727</v>
      </c>
      <c r="Z99" s="48">
        <v>0.377290810401206</v>
      </c>
      <c r="AA99" s="48">
        <v>12.0051761699618</v>
      </c>
      <c r="AB99" s="48">
        <v>4.49143879689664</v>
      </c>
      <c r="AC99" s="48">
        <v>10.9938348458711</v>
      </c>
      <c r="AD99" s="48">
        <v>1.00475362562441</v>
      </c>
      <c r="AE99" s="48">
        <v>0.372051384172501</v>
      </c>
      <c r="AF99" s="48">
        <v>1.22117996336302</v>
      </c>
      <c r="AG99" s="48">
        <v>0.0547508505270068</v>
      </c>
      <c r="AH99" s="48">
        <v>0.0719644600718254</v>
      </c>
      <c r="AI99" s="48">
        <v>0.0603779278746653</v>
      </c>
      <c r="AJ99" s="48">
        <v>0.311997205636755</v>
      </c>
      <c r="AK99" s="371">
        <v>0.115087378428826</v>
      </c>
      <c r="AL99" s="391">
        <v>0</v>
      </c>
    </row>
    <row r="100" ht="14.25" customHeight="1" spans="1:38">
      <c r="A100" s="12">
        <v>117</v>
      </c>
      <c r="B100" s="13" t="s">
        <v>124</v>
      </c>
      <c r="C100" s="13" t="s">
        <v>39</v>
      </c>
      <c r="D100" s="15">
        <v>5030</v>
      </c>
      <c r="E100" s="362">
        <v>0.500699180710641</v>
      </c>
      <c r="F100" s="362">
        <v>0.291113757647936</v>
      </c>
      <c r="G100" s="25">
        <v>26.841296222664</v>
      </c>
      <c r="H100" s="26">
        <v>14.5173892473118</v>
      </c>
      <c r="I100" s="427">
        <v>1</v>
      </c>
      <c r="J100" s="27">
        <v>8.41917808219178</v>
      </c>
      <c r="K100" s="363">
        <v>0.4505</v>
      </c>
      <c r="L100" s="428">
        <v>0</v>
      </c>
      <c r="M100" s="368">
        <v>0</v>
      </c>
      <c r="N100" s="363">
        <v>0.0536</v>
      </c>
      <c r="O100" s="34">
        <v>10.26</v>
      </c>
      <c r="P100" s="430">
        <v>0</v>
      </c>
      <c r="Q100" s="430">
        <v>1</v>
      </c>
      <c r="R100" s="433">
        <v>0</v>
      </c>
      <c r="S100" s="32">
        <v>12756.48</v>
      </c>
      <c r="T100" s="48">
        <v>0.8</v>
      </c>
      <c r="U100" s="48">
        <v>0</v>
      </c>
      <c r="V100" s="363">
        <v>0.0378</v>
      </c>
      <c r="W100" s="48">
        <v>0.450594755339281</v>
      </c>
      <c r="X100" s="48">
        <v>0.277870508653255</v>
      </c>
      <c r="Y100" s="48">
        <v>2.19567979669632</v>
      </c>
      <c r="Z100" s="48">
        <v>2.40795388731074</v>
      </c>
      <c r="AA100" s="48">
        <v>108.865336658354</v>
      </c>
      <c r="AB100" s="48">
        <v>10.952082288008</v>
      </c>
      <c r="AC100" s="48">
        <v>656.466165413534</v>
      </c>
      <c r="AD100" s="48">
        <v>1.61790591805766</v>
      </c>
      <c r="AE100" s="48">
        <v>0.307040022364068</v>
      </c>
      <c r="AF100" s="48">
        <v>1.07955171780268</v>
      </c>
      <c r="AG100" s="48">
        <v>0.00687474219716761</v>
      </c>
      <c r="AH100" s="48">
        <v>0</v>
      </c>
      <c r="AI100" s="48">
        <v>0.387982567781249</v>
      </c>
      <c r="AJ100" s="48">
        <v>0.186622380025198</v>
      </c>
      <c r="AK100" s="371">
        <v>0.093276829687321</v>
      </c>
      <c r="AL100" s="391">
        <v>1334</v>
      </c>
    </row>
    <row r="101" ht="14.25" customHeight="1" spans="1:38">
      <c r="A101" s="12">
        <v>118</v>
      </c>
      <c r="B101" s="13" t="s">
        <v>125</v>
      </c>
      <c r="C101" s="13" t="s">
        <v>41</v>
      </c>
      <c r="D101" s="15">
        <v>12409</v>
      </c>
      <c r="E101" s="362">
        <v>0.377686437056171</v>
      </c>
      <c r="F101" s="362">
        <v>0.283733333333333</v>
      </c>
      <c r="G101" s="25">
        <v>22.3909759045854</v>
      </c>
      <c r="H101" s="26">
        <v>14.471334375</v>
      </c>
      <c r="I101" s="427">
        <v>1</v>
      </c>
      <c r="J101" s="27">
        <v>4.26027397260274</v>
      </c>
      <c r="K101" s="34">
        <v>28.2767</v>
      </c>
      <c r="L101" s="428">
        <v>0</v>
      </c>
      <c r="M101" s="368">
        <v>0</v>
      </c>
      <c r="N101" s="363">
        <v>0.8654</v>
      </c>
      <c r="O101" s="363">
        <v>0.9168</v>
      </c>
      <c r="P101" s="430">
        <v>0</v>
      </c>
      <c r="Q101" s="428">
        <v>0</v>
      </c>
      <c r="R101" s="433">
        <v>0</v>
      </c>
      <c r="S101" s="32">
        <v>24923.87</v>
      </c>
      <c r="T101" s="48">
        <v>0</v>
      </c>
      <c r="U101" s="48">
        <v>0</v>
      </c>
      <c r="V101" s="363">
        <v>0.03</v>
      </c>
      <c r="W101" s="48">
        <v>8.54998583970547</v>
      </c>
      <c r="X101" s="48">
        <v>14.5494318181818</v>
      </c>
      <c r="Y101" s="48">
        <v>5.59082500924898</v>
      </c>
      <c r="Z101" s="48">
        <v>2.31434553849458</v>
      </c>
      <c r="AA101" s="48">
        <v>0</v>
      </c>
      <c r="AB101" s="48">
        <v>13.0666868748105</v>
      </c>
      <c r="AC101" s="48">
        <v>828.980769230769</v>
      </c>
      <c r="AD101" s="48">
        <v>5.23937677053824</v>
      </c>
      <c r="AE101" s="48">
        <v>0.188428575665016</v>
      </c>
      <c r="AF101" s="48">
        <v>1.00196597353497</v>
      </c>
      <c r="AG101" s="48">
        <v>0.00380019731793766</v>
      </c>
      <c r="AH101" s="48">
        <v>0</v>
      </c>
      <c r="AI101" s="48">
        <v>0.85206166100182</v>
      </c>
      <c r="AJ101" s="48">
        <v>0.998840095576125</v>
      </c>
      <c r="AK101" s="371">
        <v>0.334794812907416</v>
      </c>
      <c r="AL101" s="391">
        <v>744</v>
      </c>
    </row>
    <row r="102" ht="14.25" customHeight="1" spans="1:38">
      <c r="A102" s="12">
        <v>121</v>
      </c>
      <c r="B102" s="13" t="s">
        <v>126</v>
      </c>
      <c r="C102" s="13" t="s">
        <v>39</v>
      </c>
      <c r="D102" s="15">
        <v>40270</v>
      </c>
      <c r="E102" s="362">
        <v>0.232211256024473</v>
      </c>
      <c r="F102" s="362">
        <v>0.367077686581409</v>
      </c>
      <c r="G102" s="25">
        <v>13.0096846287559</v>
      </c>
      <c r="H102" s="26">
        <v>10.0808158553011</v>
      </c>
      <c r="I102" s="427">
        <v>0</v>
      </c>
      <c r="J102" s="27">
        <v>19.7808219178082</v>
      </c>
      <c r="K102" s="372">
        <v>0.85</v>
      </c>
      <c r="L102" s="430">
        <v>1</v>
      </c>
      <c r="M102" s="368">
        <v>0</v>
      </c>
      <c r="N102" s="34">
        <v>23.32</v>
      </c>
      <c r="O102" s="34">
        <v>4.91</v>
      </c>
      <c r="P102" s="430">
        <v>0</v>
      </c>
      <c r="Q102" s="430">
        <v>1</v>
      </c>
      <c r="R102" s="433">
        <v>0.8</v>
      </c>
      <c r="S102" s="41">
        <v>126412</v>
      </c>
      <c r="T102" s="48">
        <v>0</v>
      </c>
      <c r="U102" s="48">
        <v>0.0475</v>
      </c>
      <c r="V102" s="363">
        <v>0.035</v>
      </c>
      <c r="W102" s="48">
        <v>0.357341108135448</v>
      </c>
      <c r="X102" s="48">
        <v>0.132445459648851</v>
      </c>
      <c r="Y102" s="48">
        <v>0.806639748766263</v>
      </c>
      <c r="Z102" s="48">
        <v>0.820880752468058</v>
      </c>
      <c r="AA102" s="48">
        <v>2.58405597459586</v>
      </c>
      <c r="AB102" s="48">
        <v>8.88857193083389</v>
      </c>
      <c r="AC102" s="48">
        <v>19.6004968900322</v>
      </c>
      <c r="AD102" s="48">
        <v>1.00293556134913</v>
      </c>
      <c r="AE102" s="48">
        <v>0.878370887858043</v>
      </c>
      <c r="AF102" s="48">
        <v>1.18401891507026</v>
      </c>
      <c r="AG102" s="48">
        <v>0.375446573562845</v>
      </c>
      <c r="AH102" s="48">
        <v>0.0261249095457058</v>
      </c>
      <c r="AI102" s="48">
        <v>0.243706124425079</v>
      </c>
      <c r="AJ102" s="48">
        <v>0.0817808910028614</v>
      </c>
      <c r="AK102" s="371">
        <v>0.00489847508106441</v>
      </c>
      <c r="AL102" s="391">
        <v>6544</v>
      </c>
    </row>
    <row r="103" ht="14.25" customHeight="1" spans="1:38">
      <c r="A103" s="12">
        <v>123</v>
      </c>
      <c r="B103" s="13" t="s">
        <v>127</v>
      </c>
      <c r="C103" s="13" t="s">
        <v>41</v>
      </c>
      <c r="D103" s="15">
        <v>3265</v>
      </c>
      <c r="E103" s="362">
        <v>0.2745</v>
      </c>
      <c r="F103" s="362">
        <v>0.157225834189937</v>
      </c>
      <c r="G103" s="25">
        <v>24.6673169984686</v>
      </c>
      <c r="H103" s="26">
        <v>14.6434163636364</v>
      </c>
      <c r="I103" s="427">
        <v>0</v>
      </c>
      <c r="J103" s="27">
        <v>10.3068493150685</v>
      </c>
      <c r="K103" s="363">
        <v>0.572</v>
      </c>
      <c r="L103" s="428">
        <v>0</v>
      </c>
      <c r="M103" s="368">
        <v>0</v>
      </c>
      <c r="N103" s="363">
        <v>0.1854</v>
      </c>
      <c r="O103" s="363">
        <v>0.1607</v>
      </c>
      <c r="P103" s="430">
        <v>0</v>
      </c>
      <c r="Q103" s="428">
        <v>0</v>
      </c>
      <c r="R103" s="433">
        <v>0.6</v>
      </c>
      <c r="S103" s="32">
        <v>16590.34</v>
      </c>
      <c r="T103" s="48">
        <v>0.8</v>
      </c>
      <c r="U103" s="48">
        <v>0.0442</v>
      </c>
      <c r="V103" s="363">
        <v>0.055</v>
      </c>
      <c r="W103" s="48">
        <v>0.669615293279506</v>
      </c>
      <c r="X103" s="48">
        <v>0.661632390745501</v>
      </c>
      <c r="Y103" s="48">
        <v>5.60931174089069</v>
      </c>
      <c r="Z103" s="48">
        <v>1.0732759579247</v>
      </c>
      <c r="AA103" s="48">
        <v>4.22350573203815</v>
      </c>
      <c r="AB103" s="48">
        <v>5.41053811659193</v>
      </c>
      <c r="AC103" s="48">
        <v>31.9193121693122</v>
      </c>
      <c r="AD103" s="48">
        <v>1.97150442477876</v>
      </c>
      <c r="AE103" s="48">
        <v>0.410091384276215</v>
      </c>
      <c r="AF103" s="48">
        <v>1.08044127786716</v>
      </c>
      <c r="AG103" s="48">
        <v>0.0640752916908399</v>
      </c>
      <c r="AH103" s="48">
        <v>0</v>
      </c>
      <c r="AI103" s="48">
        <v>0.262787234898789</v>
      </c>
      <c r="AJ103" s="48">
        <v>0.364303178484108</v>
      </c>
      <c r="AK103" s="371">
        <v>0.0624922299117318</v>
      </c>
      <c r="AL103" s="391">
        <v>983</v>
      </c>
    </row>
    <row r="104" ht="14.25" customHeight="1" spans="1:38">
      <c r="A104" s="12">
        <v>124</v>
      </c>
      <c r="B104" s="13" t="s">
        <v>128</v>
      </c>
      <c r="C104" s="13" t="s">
        <v>39</v>
      </c>
      <c r="D104" s="15">
        <v>7805</v>
      </c>
      <c r="E104" s="362">
        <v>0.0915183593651616</v>
      </c>
      <c r="F104" s="362">
        <v>0.309442548350398</v>
      </c>
      <c r="G104" s="25">
        <v>11.2645739910314</v>
      </c>
      <c r="H104" s="26">
        <v>11.2</v>
      </c>
      <c r="I104" s="427">
        <v>0</v>
      </c>
      <c r="J104" s="27">
        <v>17.8191780821918</v>
      </c>
      <c r="K104" s="372">
        <v>0.8</v>
      </c>
      <c r="L104" s="428">
        <v>0</v>
      </c>
      <c r="M104" s="368">
        <v>0</v>
      </c>
      <c r="N104" s="363">
        <v>0.0318</v>
      </c>
      <c r="O104" s="363">
        <v>0.8408</v>
      </c>
      <c r="P104" s="430">
        <v>0</v>
      </c>
      <c r="Q104" s="430">
        <v>1</v>
      </c>
      <c r="R104" s="433">
        <v>0</v>
      </c>
      <c r="S104" s="32">
        <v>11303.27</v>
      </c>
      <c r="T104" s="48">
        <v>0</v>
      </c>
      <c r="U104" s="48">
        <v>0.227</v>
      </c>
      <c r="V104" s="363">
        <v>0.0386</v>
      </c>
      <c r="W104" s="48">
        <v>-0.329372600863291</v>
      </c>
      <c r="X104" s="48">
        <v>-0.594569389145952</v>
      </c>
      <c r="Y104" s="48">
        <v>0.400753768844221</v>
      </c>
      <c r="Z104" s="48">
        <v>0.723693117354868</v>
      </c>
      <c r="AA104" s="48">
        <v>12.8089773877827</v>
      </c>
      <c r="AB104" s="48">
        <v>-5.22372858027665</v>
      </c>
      <c r="AC104" s="48">
        <v>2.97693936779355</v>
      </c>
      <c r="AD104" s="48">
        <v>1.0712030075188</v>
      </c>
      <c r="AE104" s="48">
        <v>0.73152194565837</v>
      </c>
      <c r="AF104" s="48">
        <v>1.12581363480644</v>
      </c>
      <c r="AG104" s="48">
        <v>1.17535167654605</v>
      </c>
      <c r="AH104" s="48">
        <v>0</v>
      </c>
      <c r="AI104" s="48">
        <v>0.398397223214741</v>
      </c>
      <c r="AJ104" s="48">
        <v>0.300898479698575</v>
      </c>
      <c r="AK104" s="371">
        <v>0.188522646431112</v>
      </c>
      <c r="AL104" s="391">
        <v>0</v>
      </c>
    </row>
    <row r="105" ht="14.25" customHeight="1" spans="1:38">
      <c r="A105" s="12">
        <v>126</v>
      </c>
      <c r="B105" s="13" t="s">
        <v>129</v>
      </c>
      <c r="C105" s="13" t="s">
        <v>39</v>
      </c>
      <c r="D105" s="15">
        <v>842</v>
      </c>
      <c r="E105" s="362">
        <v>0.55484538027202</v>
      </c>
      <c r="F105" s="362">
        <v>0.268807933194154</v>
      </c>
      <c r="G105" s="25">
        <v>34.3913301662708</v>
      </c>
      <c r="H105" s="26">
        <v>14.1256097560976</v>
      </c>
      <c r="I105" s="427">
        <v>0</v>
      </c>
      <c r="J105" s="27">
        <v>5.90684931506849</v>
      </c>
      <c r="K105" s="363">
        <v>0.338</v>
      </c>
      <c r="L105" s="428">
        <v>0</v>
      </c>
      <c r="M105" s="368">
        <v>0</v>
      </c>
      <c r="N105" s="363">
        <v>0.1967</v>
      </c>
      <c r="O105" s="34">
        <v>0</v>
      </c>
      <c r="P105" s="430">
        <v>0</v>
      </c>
      <c r="Q105" s="428">
        <v>0</v>
      </c>
      <c r="R105" s="433">
        <v>0.3</v>
      </c>
      <c r="S105" s="32">
        <v>1345.83</v>
      </c>
      <c r="T105" s="48">
        <v>0</v>
      </c>
      <c r="U105" s="48">
        <v>0</v>
      </c>
      <c r="V105" s="363">
        <v>0.05</v>
      </c>
      <c r="W105" s="48">
        <v>2.30141843971631</v>
      </c>
      <c r="X105" s="48">
        <v>1.67063492063492</v>
      </c>
      <c r="Y105" s="48">
        <v>1.76973684210526</v>
      </c>
      <c r="Z105" s="48">
        <v>1.53091508656224</v>
      </c>
      <c r="AA105" s="48">
        <v>16.6547085201794</v>
      </c>
      <c r="AB105" s="48">
        <v>4.55705521472393</v>
      </c>
      <c r="AC105" s="48">
        <v>30.4426229508197</v>
      </c>
      <c r="AD105" s="48">
        <v>3.46745562130177</v>
      </c>
      <c r="AE105" s="48">
        <v>0.27765843179377</v>
      </c>
      <c r="AF105" s="48">
        <v>1.03128760529483</v>
      </c>
      <c r="AG105" s="48">
        <v>0.050520059435364</v>
      </c>
      <c r="AH105" s="48">
        <v>0</v>
      </c>
      <c r="AI105" s="48">
        <v>0.91027027027027</v>
      </c>
      <c r="AJ105" s="48">
        <v>0.900376952073236</v>
      </c>
      <c r="AK105" s="371">
        <v>0.147549811523963</v>
      </c>
      <c r="AL105" s="391">
        <v>419</v>
      </c>
    </row>
    <row r="106" ht="14.25" customHeight="1" spans="1:38">
      <c r="A106" s="12">
        <v>127</v>
      </c>
      <c r="B106" s="13" t="s">
        <v>130</v>
      </c>
      <c r="C106" s="13" t="s">
        <v>39</v>
      </c>
      <c r="D106" s="15">
        <v>43743</v>
      </c>
      <c r="E106" s="362">
        <v>0.2748</v>
      </c>
      <c r="F106" s="362">
        <v>0.306077981651376</v>
      </c>
      <c r="G106" s="25">
        <v>2.49853873762659</v>
      </c>
      <c r="H106" s="26">
        <v>12.8580682352941</v>
      </c>
      <c r="I106" s="427">
        <v>1</v>
      </c>
      <c r="J106" s="27">
        <v>4.62465753424657</v>
      </c>
      <c r="K106" s="372">
        <v>0.3</v>
      </c>
      <c r="L106" s="428">
        <v>0</v>
      </c>
      <c r="M106" s="368">
        <v>0</v>
      </c>
      <c r="N106" s="363">
        <v>0.1604</v>
      </c>
      <c r="O106" s="363">
        <v>0.1147</v>
      </c>
      <c r="P106" s="430">
        <v>0</v>
      </c>
      <c r="Q106" s="428">
        <v>0</v>
      </c>
      <c r="R106" s="433">
        <v>0</v>
      </c>
      <c r="S106" s="32">
        <v>9082.48</v>
      </c>
      <c r="T106" s="48">
        <v>0.8</v>
      </c>
      <c r="U106" s="48">
        <v>0</v>
      </c>
      <c r="V106" s="363">
        <v>0.045</v>
      </c>
      <c r="W106" s="48">
        <v>1.03448275862069</v>
      </c>
      <c r="X106" s="48">
        <v>0.734094342789995</v>
      </c>
      <c r="Y106" s="48">
        <v>14.947138169887</v>
      </c>
      <c r="Z106" s="48">
        <v>2.05215013202565</v>
      </c>
      <c r="AA106" s="48">
        <v>0</v>
      </c>
      <c r="AB106" s="48">
        <v>5.27859308671922</v>
      </c>
      <c r="AC106" s="48">
        <v>669.569230769231</v>
      </c>
      <c r="AD106" s="48">
        <v>3.30547698637182</v>
      </c>
      <c r="AE106" s="48">
        <v>0.273507278992897</v>
      </c>
      <c r="AF106" s="48">
        <v>1.1235999213991</v>
      </c>
      <c r="AG106" s="48">
        <v>0.00406582768635044</v>
      </c>
      <c r="AH106" s="48">
        <v>0</v>
      </c>
      <c r="AI106" s="48">
        <v>5.37152330079204</v>
      </c>
      <c r="AJ106" s="48">
        <v>0.317540554202472</v>
      </c>
      <c r="AK106" s="371">
        <v>0.255273195165663</v>
      </c>
      <c r="AL106" s="391">
        <v>198</v>
      </c>
    </row>
    <row r="107" ht="14.25" customHeight="1" spans="1:38">
      <c r="A107" s="12">
        <v>128</v>
      </c>
      <c r="B107" s="13" t="s">
        <v>131</v>
      </c>
      <c r="C107" s="13" t="s">
        <v>41</v>
      </c>
      <c r="D107" s="15">
        <v>5344</v>
      </c>
      <c r="E107" s="362">
        <v>0.271484891263044</v>
      </c>
      <c r="F107" s="362">
        <v>0.295555555555556</v>
      </c>
      <c r="G107" s="25">
        <v>16.4251497005988</v>
      </c>
      <c r="H107" s="26">
        <v>13.504</v>
      </c>
      <c r="I107" s="427">
        <v>1</v>
      </c>
      <c r="J107" s="27">
        <v>3.82739726027397</v>
      </c>
      <c r="K107" s="363">
        <v>0.435</v>
      </c>
      <c r="L107" s="428">
        <v>0</v>
      </c>
      <c r="M107" s="368">
        <v>0</v>
      </c>
      <c r="N107" s="363">
        <v>0.4225</v>
      </c>
      <c r="O107" s="363">
        <v>0.0568</v>
      </c>
      <c r="P107" s="430">
        <v>0</v>
      </c>
      <c r="Q107" s="428">
        <v>0</v>
      </c>
      <c r="R107" s="433">
        <v>0</v>
      </c>
      <c r="S107" s="32">
        <v>9039.18</v>
      </c>
      <c r="T107" s="48">
        <v>0.8</v>
      </c>
      <c r="U107" s="48">
        <v>0</v>
      </c>
      <c r="V107" s="363">
        <v>0.035</v>
      </c>
      <c r="W107" s="48">
        <v>1.08112067386925</v>
      </c>
      <c r="X107" s="48">
        <v>1.38409738409738</v>
      </c>
      <c r="Y107" s="48">
        <v>6.08753315649867</v>
      </c>
      <c r="Z107" s="48">
        <v>2.10032093189112</v>
      </c>
      <c r="AA107" s="48">
        <v>0</v>
      </c>
      <c r="AB107" s="48">
        <v>8.86603110888108</v>
      </c>
      <c r="AC107" s="48">
        <v>436.296296296296</v>
      </c>
      <c r="AD107" s="48">
        <v>5.03796296296296</v>
      </c>
      <c r="AE107" s="48">
        <v>0.190057193136824</v>
      </c>
      <c r="AF107" s="48">
        <v>1.02557127312296</v>
      </c>
      <c r="AG107" s="48">
        <v>0.00630092341118957</v>
      </c>
      <c r="AH107" s="48">
        <v>0</v>
      </c>
      <c r="AI107" s="48">
        <v>0.818000918414205</v>
      </c>
      <c r="AJ107" s="48">
        <v>0.433672891907187</v>
      </c>
      <c r="AK107" s="371">
        <v>0.228522920203735</v>
      </c>
      <c r="AL107" s="391">
        <v>198</v>
      </c>
    </row>
    <row r="108" ht="14.25" customHeight="1" spans="1:38">
      <c r="A108" s="12">
        <v>130</v>
      </c>
      <c r="B108" s="13" t="s">
        <v>132</v>
      </c>
      <c r="C108" s="13" t="s">
        <v>39</v>
      </c>
      <c r="D108" s="15">
        <v>18047</v>
      </c>
      <c r="E108" s="362">
        <v>0.29027413378632</v>
      </c>
      <c r="F108" s="362">
        <v>0.274605882352941</v>
      </c>
      <c r="G108" s="25">
        <v>18.8507785227462</v>
      </c>
      <c r="H108" s="26">
        <v>14.2941176470588</v>
      </c>
      <c r="I108" s="427">
        <v>0</v>
      </c>
      <c r="J108" s="27">
        <v>7.65753424657534</v>
      </c>
      <c r="K108" s="363">
        <v>0.221112</v>
      </c>
      <c r="L108" s="428">
        <v>0</v>
      </c>
      <c r="M108" s="368">
        <v>0</v>
      </c>
      <c r="N108" s="363">
        <v>0.2382</v>
      </c>
      <c r="O108" s="363">
        <v>0.1762</v>
      </c>
      <c r="P108" s="430">
        <v>0</v>
      </c>
      <c r="Q108" s="428">
        <v>0</v>
      </c>
      <c r="R108" s="433">
        <v>0</v>
      </c>
      <c r="S108" s="41">
        <v>81575</v>
      </c>
      <c r="T108" s="48">
        <v>0.8</v>
      </c>
      <c r="U108" s="48">
        <v>0.022</v>
      </c>
      <c r="V108" s="363">
        <v>0.04</v>
      </c>
      <c r="W108" s="48">
        <v>0.453630119323909</v>
      </c>
      <c r="X108" s="48">
        <v>0.682704623393794</v>
      </c>
      <c r="Y108" s="48">
        <v>0.295828247289438</v>
      </c>
      <c r="Z108" s="48">
        <v>0.972946892212737</v>
      </c>
      <c r="AA108" s="48">
        <v>16.2750519418252</v>
      </c>
      <c r="AB108" s="48">
        <v>2.24921038100497</v>
      </c>
      <c r="AC108" s="48">
        <v>7.21401246812128</v>
      </c>
      <c r="AD108" s="48">
        <v>2.55628250688381</v>
      </c>
      <c r="AE108" s="48">
        <v>0.343490706769342</v>
      </c>
      <c r="AF108" s="48">
        <v>1.11241664020324</v>
      </c>
      <c r="AG108" s="48">
        <v>0.171166194001449</v>
      </c>
      <c r="AH108" s="48">
        <v>0.000564742857844401</v>
      </c>
      <c r="AI108" s="48">
        <v>0.277947620111044</v>
      </c>
      <c r="AJ108" s="48">
        <v>0.313807901171526</v>
      </c>
      <c r="AK108" s="371">
        <v>0.247621105142734</v>
      </c>
      <c r="AL108" s="391">
        <v>3880</v>
      </c>
    </row>
    <row r="109" ht="14.25" customHeight="1" spans="1:38">
      <c r="A109" s="12">
        <v>133</v>
      </c>
      <c r="B109" s="13" t="s">
        <v>133</v>
      </c>
      <c r="C109" s="13" t="s">
        <v>39</v>
      </c>
      <c r="D109" s="15">
        <v>2745</v>
      </c>
      <c r="E109" s="362">
        <v>0.375903253727361</v>
      </c>
      <c r="F109" s="362">
        <v>0.20875</v>
      </c>
      <c r="G109" s="25">
        <v>29.2006375227687</v>
      </c>
      <c r="H109" s="26">
        <v>19.5501829268293</v>
      </c>
      <c r="I109" s="427">
        <v>0</v>
      </c>
      <c r="J109" s="27">
        <v>10.3616438356164</v>
      </c>
      <c r="K109" s="363">
        <v>0.2955</v>
      </c>
      <c r="L109" s="428">
        <v>0</v>
      </c>
      <c r="M109" s="368">
        <v>0</v>
      </c>
      <c r="N109" s="363">
        <v>0.1789</v>
      </c>
      <c r="O109" s="363">
        <v>0.1358</v>
      </c>
      <c r="P109" s="430">
        <v>0</v>
      </c>
      <c r="Q109" s="428">
        <v>0</v>
      </c>
      <c r="R109" s="433">
        <v>0.8</v>
      </c>
      <c r="S109" s="32">
        <v>14367.79</v>
      </c>
      <c r="T109" s="48">
        <v>0.8</v>
      </c>
      <c r="U109" s="48">
        <v>0.0435</v>
      </c>
      <c r="V109" s="363">
        <v>0.03</v>
      </c>
      <c r="W109" s="48">
        <v>0.308755987950022</v>
      </c>
      <c r="X109" s="48">
        <v>0.206320317670417</v>
      </c>
      <c r="Y109" s="48">
        <v>0.415678184631253</v>
      </c>
      <c r="Z109" s="48">
        <v>0.403893048128342</v>
      </c>
      <c r="AA109" s="48">
        <v>7.63834951456311</v>
      </c>
      <c r="AB109" s="48">
        <v>-88.6478873239437</v>
      </c>
      <c r="AC109" s="48">
        <v>7.12797281993205</v>
      </c>
      <c r="AD109" s="48">
        <v>1.20496510292429</v>
      </c>
      <c r="AE109" s="48">
        <v>0.427115957888382</v>
      </c>
      <c r="AF109" s="48">
        <v>1.05681818181818</v>
      </c>
      <c r="AG109" s="48">
        <v>0.178782060074064</v>
      </c>
      <c r="AH109" s="48">
        <v>0.283774516527225</v>
      </c>
      <c r="AI109" s="48">
        <v>0.205849268841395</v>
      </c>
      <c r="AJ109" s="48">
        <v>0.588708823217879</v>
      </c>
      <c r="AK109" s="371">
        <v>0.166825548141087</v>
      </c>
      <c r="AL109" s="391">
        <v>943</v>
      </c>
    </row>
    <row r="110" ht="14.25" customHeight="1" spans="1:38">
      <c r="A110" s="12">
        <v>135</v>
      </c>
      <c r="B110" s="13" t="s">
        <v>134</v>
      </c>
      <c r="C110" s="13" t="s">
        <v>39</v>
      </c>
      <c r="D110" s="15">
        <v>5105</v>
      </c>
      <c r="E110" s="362">
        <v>0.131325973731811</v>
      </c>
      <c r="F110" s="362">
        <v>0.278687795298943</v>
      </c>
      <c r="G110" s="25">
        <v>14.9270205680705</v>
      </c>
      <c r="H110" s="26">
        <v>11.3745510778609</v>
      </c>
      <c r="I110" s="427">
        <v>0</v>
      </c>
      <c r="J110" s="27">
        <v>12.3890410958904</v>
      </c>
      <c r="K110" s="372">
        <v>1</v>
      </c>
      <c r="L110" s="430">
        <v>1</v>
      </c>
      <c r="M110" s="368">
        <v>0</v>
      </c>
      <c r="N110" s="363">
        <v>0.4134</v>
      </c>
      <c r="O110" s="363">
        <v>0.2742</v>
      </c>
      <c r="P110" s="430">
        <v>0</v>
      </c>
      <c r="Q110" s="428">
        <v>0</v>
      </c>
      <c r="R110" s="433">
        <v>0.8</v>
      </c>
      <c r="S110" s="32">
        <v>3770.83</v>
      </c>
      <c r="T110" s="48">
        <v>0.8</v>
      </c>
      <c r="U110" s="48">
        <v>0.013</v>
      </c>
      <c r="V110" s="363">
        <v>0.02</v>
      </c>
      <c r="W110" s="48">
        <v>0.0238733252131547</v>
      </c>
      <c r="X110" s="48">
        <v>3.82683658170915</v>
      </c>
      <c r="Y110" s="48">
        <v>2.53776853776854</v>
      </c>
      <c r="Z110" s="48">
        <v>1.16542653302403</v>
      </c>
      <c r="AA110" s="48">
        <v>14.2884357392004</v>
      </c>
      <c r="AB110" s="48">
        <v>1.78270621317622</v>
      </c>
      <c r="AC110" s="48">
        <v>251.787234042553</v>
      </c>
      <c r="AD110" s="48">
        <v>1.06617525846031</v>
      </c>
      <c r="AE110" s="48">
        <v>0.918456513745593</v>
      </c>
      <c r="AF110" s="48">
        <v>1.01853674540682</v>
      </c>
      <c r="AG110" s="48">
        <v>0.0485282418456643</v>
      </c>
      <c r="AH110" s="48">
        <v>0.0167064439140811</v>
      </c>
      <c r="AI110" s="48">
        <v>4.18957734919984</v>
      </c>
      <c r="AJ110" s="48">
        <v>0.0077742099036674</v>
      </c>
      <c r="AK110" s="371">
        <v>0.0942857679379566</v>
      </c>
      <c r="AL110" s="391">
        <v>1404</v>
      </c>
    </row>
    <row r="111" ht="14.25" customHeight="1" spans="1:38">
      <c r="A111" s="12">
        <v>136</v>
      </c>
      <c r="B111" s="13" t="s">
        <v>135</v>
      </c>
      <c r="C111" s="13" t="s">
        <v>39</v>
      </c>
      <c r="D111" s="15">
        <v>15980</v>
      </c>
      <c r="E111" s="362">
        <v>0.174647782152714</v>
      </c>
      <c r="F111" s="362">
        <v>0.3275</v>
      </c>
      <c r="G111" s="25">
        <v>12.5839968710889</v>
      </c>
      <c r="H111" s="26">
        <v>11.1717927777778</v>
      </c>
      <c r="I111" s="427">
        <v>0</v>
      </c>
      <c r="J111" s="27">
        <v>7.92876712328767</v>
      </c>
      <c r="K111" s="372">
        <v>0.7</v>
      </c>
      <c r="L111" s="428">
        <v>0</v>
      </c>
      <c r="M111" s="368">
        <v>0</v>
      </c>
      <c r="N111" s="363">
        <v>0.7236</v>
      </c>
      <c r="O111" s="363">
        <v>0.1369</v>
      </c>
      <c r="P111" s="430">
        <v>0</v>
      </c>
      <c r="Q111" s="428">
        <v>0</v>
      </c>
      <c r="R111" s="433">
        <v>0</v>
      </c>
      <c r="S111" s="32">
        <v>25968.42</v>
      </c>
      <c r="T111" s="48">
        <v>0.8</v>
      </c>
      <c r="U111" s="48">
        <v>0.023342123254224</v>
      </c>
      <c r="V111" s="363">
        <v>0.02</v>
      </c>
      <c r="W111" s="48">
        <v>0.232933729324286</v>
      </c>
      <c r="X111" s="48">
        <v>1.03516255476136</v>
      </c>
      <c r="Y111" s="48">
        <v>0.283018867924528</v>
      </c>
      <c r="Z111" s="48">
        <v>0.590765964745363</v>
      </c>
      <c r="AA111" s="48">
        <v>2.22855398889092</v>
      </c>
      <c r="AB111" s="48">
        <v>2.07664918607164</v>
      </c>
      <c r="AC111" s="48">
        <v>222.353227771011</v>
      </c>
      <c r="AD111" s="48">
        <v>1.25083755500499</v>
      </c>
      <c r="AE111" s="48">
        <v>0.79248279823235</v>
      </c>
      <c r="AF111" s="48">
        <v>1.03734089101034</v>
      </c>
      <c r="AG111" s="48">
        <v>0.0103381861439982</v>
      </c>
      <c r="AH111" s="48">
        <v>0</v>
      </c>
      <c r="AI111" s="48">
        <v>0.606981425912561</v>
      </c>
      <c r="AJ111" s="48">
        <v>0.315252640343573</v>
      </c>
      <c r="AK111" s="371">
        <v>0.136289933827074</v>
      </c>
      <c r="AL111" s="391">
        <v>728</v>
      </c>
    </row>
    <row r="112" ht="14.25" customHeight="1" spans="1:38">
      <c r="A112" s="12">
        <v>137</v>
      </c>
      <c r="B112" s="13" t="s">
        <v>136</v>
      </c>
      <c r="C112" s="13" t="s">
        <v>41</v>
      </c>
      <c r="D112" s="15">
        <v>13224</v>
      </c>
      <c r="E112" s="362">
        <v>0.312498782532655</v>
      </c>
      <c r="F112" s="362">
        <v>0.392033428571429</v>
      </c>
      <c r="G112" s="25">
        <v>17.0420311554749</v>
      </c>
      <c r="H112" s="26">
        <v>9.54867917685137</v>
      </c>
      <c r="I112" s="427">
        <v>0</v>
      </c>
      <c r="J112" s="27">
        <v>6.92602739726027</v>
      </c>
      <c r="K112" s="363">
        <v>0.672</v>
      </c>
      <c r="L112" s="428">
        <v>0</v>
      </c>
      <c r="M112" s="368">
        <v>0</v>
      </c>
      <c r="N112" s="363">
        <v>0.4377</v>
      </c>
      <c r="O112" s="363">
        <v>0.3555</v>
      </c>
      <c r="P112" s="430">
        <v>0</v>
      </c>
      <c r="Q112" s="428">
        <v>0</v>
      </c>
      <c r="R112" s="433">
        <v>0</v>
      </c>
      <c r="S112" s="32">
        <v>88695.49</v>
      </c>
      <c r="T112" s="48">
        <v>0</v>
      </c>
      <c r="U112" s="48">
        <v>0.0501</v>
      </c>
      <c r="V112" s="363">
        <v>0.02</v>
      </c>
      <c r="W112" s="48">
        <v>-0.00248487820827203</v>
      </c>
      <c r="X112" s="48">
        <v>0.175298593528375</v>
      </c>
      <c r="Y112" s="48">
        <v>0.265575653172552</v>
      </c>
      <c r="Z112" s="48">
        <v>0.649065374668544</v>
      </c>
      <c r="AA112" s="48">
        <v>2.00253944435226</v>
      </c>
      <c r="AB112" s="48">
        <v>6.07937098929017</v>
      </c>
      <c r="AC112" s="48">
        <v>231.122398001665</v>
      </c>
      <c r="AD112" s="48">
        <v>1.69366137981281</v>
      </c>
      <c r="AE112" s="48">
        <v>0.584843816578714</v>
      </c>
      <c r="AF112" s="48">
        <v>1.01103440778388</v>
      </c>
      <c r="AG112" s="48">
        <v>0.0059778256505115</v>
      </c>
      <c r="AH112" s="48">
        <v>0.00340623272915938</v>
      </c>
      <c r="AI112" s="48">
        <v>0.161171982595766</v>
      </c>
      <c r="AJ112" s="48">
        <v>0.146423707930744</v>
      </c>
      <c r="AK112" s="371">
        <v>-0.090187262679319</v>
      </c>
      <c r="AL112" s="391">
        <v>0</v>
      </c>
    </row>
    <row r="113" ht="14.25" customHeight="1" spans="1:38">
      <c r="A113" s="12">
        <v>140</v>
      </c>
      <c r="B113" s="13" t="s">
        <v>137</v>
      </c>
      <c r="C113" s="13" t="s">
        <v>39</v>
      </c>
      <c r="D113" s="15">
        <v>3255</v>
      </c>
      <c r="E113" s="362">
        <v>0.403558457561402</v>
      </c>
      <c r="F113" s="362">
        <v>0.321428571428571</v>
      </c>
      <c r="G113" s="25">
        <v>21.8125960061444</v>
      </c>
      <c r="H113" s="26">
        <v>11.8333333333333</v>
      </c>
      <c r="I113" s="427">
        <v>0</v>
      </c>
      <c r="J113" s="27">
        <v>6.37534246575343</v>
      </c>
      <c r="K113" s="363">
        <v>0.41473</v>
      </c>
      <c r="L113" s="428">
        <v>0</v>
      </c>
      <c r="M113" s="368">
        <v>0</v>
      </c>
      <c r="N113" s="363">
        <v>0.3324</v>
      </c>
      <c r="O113" s="363">
        <v>0.4259</v>
      </c>
      <c r="P113" s="430">
        <v>0</v>
      </c>
      <c r="Q113" s="428">
        <v>0</v>
      </c>
      <c r="R113" s="433">
        <v>0</v>
      </c>
      <c r="S113" s="32">
        <v>27734.57</v>
      </c>
      <c r="T113" s="48">
        <v>0</v>
      </c>
      <c r="U113" s="48">
        <v>0.157630630857374</v>
      </c>
      <c r="V113" s="363">
        <v>0.035</v>
      </c>
      <c r="W113" s="48">
        <v>1.95570035422224</v>
      </c>
      <c r="X113" s="48">
        <v>1.36491826140854</v>
      </c>
      <c r="Y113" s="48">
        <v>2.01668211306765</v>
      </c>
      <c r="Z113" s="48">
        <v>1.3190868387596</v>
      </c>
      <c r="AA113" s="48">
        <v>16.5512553752254</v>
      </c>
      <c r="AB113" s="48">
        <v>4.15250226212849</v>
      </c>
      <c r="AC113" s="48">
        <v>750.427672955975</v>
      </c>
      <c r="AD113" s="48">
        <v>1.31281166091293</v>
      </c>
      <c r="AE113" s="48">
        <v>0.5400071018524</v>
      </c>
      <c r="AF113" s="48">
        <v>1.02149901380671</v>
      </c>
      <c r="AG113" s="48">
        <v>0.00245708295112043</v>
      </c>
      <c r="AH113" s="48">
        <v>0</v>
      </c>
      <c r="AI113" s="48">
        <v>0.149892933618844</v>
      </c>
      <c r="AJ113" s="48">
        <v>0.164333964699375</v>
      </c>
      <c r="AK113" s="371">
        <v>-0.383261536398532</v>
      </c>
      <c r="AL113" s="391">
        <v>0</v>
      </c>
    </row>
    <row r="114" ht="14.25" customHeight="1" spans="1:38">
      <c r="A114" s="12">
        <v>143</v>
      </c>
      <c r="B114" s="13" t="s">
        <v>138</v>
      </c>
      <c r="C114" s="13" t="s">
        <v>39</v>
      </c>
      <c r="D114" s="15">
        <v>6602</v>
      </c>
      <c r="E114" s="362">
        <v>0.185511364967748</v>
      </c>
      <c r="F114" s="362">
        <v>0.228</v>
      </c>
      <c r="G114" s="25">
        <v>18.9488033929112</v>
      </c>
      <c r="H114" s="26">
        <v>16.68</v>
      </c>
      <c r="I114" s="427">
        <v>0</v>
      </c>
      <c r="J114" s="27">
        <v>37.5890410958904</v>
      </c>
      <c r="K114" s="372">
        <v>0.5</v>
      </c>
      <c r="L114" s="428">
        <v>0</v>
      </c>
      <c r="M114" s="368">
        <v>0.5</v>
      </c>
      <c r="N114" s="363">
        <v>0.2367</v>
      </c>
      <c r="O114" s="363">
        <v>0.0625</v>
      </c>
      <c r="P114" s="430">
        <v>0</v>
      </c>
      <c r="Q114" s="428">
        <v>0</v>
      </c>
      <c r="R114" s="433">
        <v>0.3</v>
      </c>
      <c r="S114" s="32">
        <v>22374.13</v>
      </c>
      <c r="T114" s="48">
        <v>0.8</v>
      </c>
      <c r="U114" s="48">
        <v>0.167219968031477</v>
      </c>
      <c r="V114" s="363">
        <v>0.022</v>
      </c>
      <c r="W114" s="48">
        <v>0.0265531246548953</v>
      </c>
      <c r="X114" s="48">
        <v>0.443265744595139</v>
      </c>
      <c r="Y114" s="48">
        <v>0.372557172557173</v>
      </c>
      <c r="Z114" s="48">
        <v>1.10822364039284</v>
      </c>
      <c r="AA114" s="48">
        <v>4.26409467896748</v>
      </c>
      <c r="AB114" s="48">
        <v>4.7500064879454</v>
      </c>
      <c r="AC114" s="48">
        <v>3.72318958502848</v>
      </c>
      <c r="AD114" s="48">
        <v>0.844285369580954</v>
      </c>
      <c r="AE114" s="48">
        <v>0.743058294784906</v>
      </c>
      <c r="AF114" s="48">
        <v>1.35023183925811</v>
      </c>
      <c r="AG114" s="48">
        <v>1.34755303312244</v>
      </c>
      <c r="AH114" s="48">
        <v>0</v>
      </c>
      <c r="AI114" s="48">
        <v>0.362846935971421</v>
      </c>
      <c r="AJ114" s="48">
        <v>0.253726124393549</v>
      </c>
      <c r="AK114" s="371">
        <v>0.046188644608593</v>
      </c>
      <c r="AL114" s="391">
        <v>2023</v>
      </c>
    </row>
    <row r="115" ht="14.25" customHeight="1" spans="1:38">
      <c r="A115" s="12">
        <v>144</v>
      </c>
      <c r="B115" s="13" t="s">
        <v>139</v>
      </c>
      <c r="C115" s="13" t="s">
        <v>41</v>
      </c>
      <c r="D115" s="15">
        <v>58585</v>
      </c>
      <c r="E115" s="362">
        <v>0.142492256723517</v>
      </c>
      <c r="F115" s="362">
        <v>0.309609822000256</v>
      </c>
      <c r="G115" s="25">
        <v>13.3293505163438</v>
      </c>
      <c r="H115" s="26">
        <v>10.6121061177997</v>
      </c>
      <c r="I115" s="427">
        <v>0</v>
      </c>
      <c r="J115" s="27">
        <v>14.8821917808219</v>
      </c>
      <c r="K115" s="363">
        <v>0.4826</v>
      </c>
      <c r="L115" s="428">
        <v>0</v>
      </c>
      <c r="M115" s="368">
        <v>0.5</v>
      </c>
      <c r="N115" s="363">
        <v>0.0193</v>
      </c>
      <c r="O115" s="363">
        <v>0.0537</v>
      </c>
      <c r="P115" s="430">
        <v>0</v>
      </c>
      <c r="Q115" s="430">
        <v>1</v>
      </c>
      <c r="R115" s="433">
        <v>0.8</v>
      </c>
      <c r="S115" s="32">
        <v>246789.43</v>
      </c>
      <c r="T115" s="48">
        <v>0.8</v>
      </c>
      <c r="U115" s="48">
        <v>0.0877192982456139</v>
      </c>
      <c r="V115" s="363">
        <v>0.015</v>
      </c>
      <c r="W115" s="48">
        <v>0.101078768605237</v>
      </c>
      <c r="X115" s="48">
        <v>0.0384458816191195</v>
      </c>
      <c r="Y115" s="48">
        <v>0.0416036981064984</v>
      </c>
      <c r="Z115" s="48">
        <v>0.647340747740544</v>
      </c>
      <c r="AA115" s="48">
        <v>6.90055015540383</v>
      </c>
      <c r="AB115" s="48">
        <v>3.30041260716668</v>
      </c>
      <c r="AC115" s="48">
        <v>1.80466628539005</v>
      </c>
      <c r="AD115" s="48">
        <v>1.34959609328648</v>
      </c>
      <c r="AE115" s="48">
        <v>0.512487535582348</v>
      </c>
      <c r="AF115" s="48">
        <v>1.24422387188256</v>
      </c>
      <c r="AG115" s="48">
        <v>0.823347169489221</v>
      </c>
      <c r="AH115" s="48">
        <v>0.0537239070437941</v>
      </c>
      <c r="AI115" s="48">
        <v>0.188700515838314</v>
      </c>
      <c r="AJ115" s="48">
        <v>0.354536289819487</v>
      </c>
      <c r="AK115" s="371">
        <v>0.158312247658118</v>
      </c>
      <c r="AL115" s="391">
        <v>14199</v>
      </c>
    </row>
    <row r="116" ht="14.25" customHeight="1" spans="1:38">
      <c r="A116" s="12">
        <v>145</v>
      </c>
      <c r="B116" s="13" t="s">
        <v>140</v>
      </c>
      <c r="C116" s="13" t="s">
        <v>39</v>
      </c>
      <c r="D116" s="15">
        <v>2162</v>
      </c>
      <c r="E116" s="362">
        <v>0.257585695050751</v>
      </c>
      <c r="F116" s="362">
        <v>0.315479528960535</v>
      </c>
      <c r="G116" s="25">
        <v>15.9954949121184</v>
      </c>
      <c r="H116" s="26">
        <v>11.52742</v>
      </c>
      <c r="I116" s="427">
        <v>0</v>
      </c>
      <c r="J116" s="27">
        <v>12.1315068493151</v>
      </c>
      <c r="K116" s="363">
        <v>0.2742</v>
      </c>
      <c r="L116" s="428">
        <v>0</v>
      </c>
      <c r="M116" s="368">
        <v>0</v>
      </c>
      <c r="N116" s="363">
        <v>0.2711</v>
      </c>
      <c r="O116" s="363">
        <v>0.5442</v>
      </c>
      <c r="P116" s="430">
        <v>0</v>
      </c>
      <c r="Q116" s="430">
        <v>1</v>
      </c>
      <c r="R116" s="433">
        <v>0.3</v>
      </c>
      <c r="S116" s="32">
        <v>7731.41</v>
      </c>
      <c r="T116" s="48">
        <v>0.8</v>
      </c>
      <c r="U116" s="48">
        <v>0.2443</v>
      </c>
      <c r="V116" s="363">
        <v>0.03</v>
      </c>
      <c r="W116" s="48">
        <v>0.483632286995516</v>
      </c>
      <c r="X116" s="48">
        <v>0.405199374511337</v>
      </c>
      <c r="Y116" s="48">
        <v>0.868625756266206</v>
      </c>
      <c r="Z116" s="48">
        <v>2.54635731696308</v>
      </c>
      <c r="AA116" s="48">
        <v>10.6638941398866</v>
      </c>
      <c r="AB116" s="48">
        <v>4.39551192145863</v>
      </c>
      <c r="AC116" s="48">
        <v>21.8820791311094</v>
      </c>
      <c r="AD116" s="48">
        <v>1.98635380262939</v>
      </c>
      <c r="AE116" s="48">
        <v>0.456777996070727</v>
      </c>
      <c r="AF116" s="48">
        <v>1.08383233532934</v>
      </c>
      <c r="AG116" s="48">
        <v>0.171372930866602</v>
      </c>
      <c r="AH116" s="48">
        <v>0</v>
      </c>
      <c r="AI116" s="48">
        <v>0.351401869158878</v>
      </c>
      <c r="AJ116" s="48">
        <v>0.222328582571084</v>
      </c>
      <c r="AK116" s="371">
        <v>-3.54534496206481e-5</v>
      </c>
      <c r="AL116" s="391">
        <v>380</v>
      </c>
    </row>
    <row r="117" ht="14.25" customHeight="1" spans="1:38">
      <c r="A117" s="12">
        <v>147</v>
      </c>
      <c r="B117" s="13" t="s">
        <v>141</v>
      </c>
      <c r="C117" s="13" t="s">
        <v>41</v>
      </c>
      <c r="D117" s="15">
        <v>2670</v>
      </c>
      <c r="E117" s="362">
        <v>0.221558627676763</v>
      </c>
      <c r="F117" s="362">
        <v>0.241179441117764</v>
      </c>
      <c r="G117" s="25">
        <v>18.7640449438202</v>
      </c>
      <c r="H117" s="26">
        <v>15.7174005113645</v>
      </c>
      <c r="I117" s="427">
        <v>0</v>
      </c>
      <c r="J117" s="27">
        <v>6.61643835616438</v>
      </c>
      <c r="K117" s="372">
        <v>0.3</v>
      </c>
      <c r="L117" s="428">
        <v>0</v>
      </c>
      <c r="M117" s="368">
        <v>0</v>
      </c>
      <c r="N117" s="363">
        <v>0.2121</v>
      </c>
      <c r="O117" s="363">
        <v>0.0881</v>
      </c>
      <c r="P117" s="430">
        <v>0</v>
      </c>
      <c r="Q117" s="428">
        <v>0</v>
      </c>
      <c r="R117" s="433">
        <v>0.6</v>
      </c>
      <c r="S117" s="32">
        <v>8882.43</v>
      </c>
      <c r="T117" s="48">
        <v>0.8</v>
      </c>
      <c r="U117" s="48">
        <v>0.346</v>
      </c>
      <c r="V117" s="363">
        <v>0.02</v>
      </c>
      <c r="W117" s="48">
        <v>0.229536137086001</v>
      </c>
      <c r="X117" s="48">
        <v>0.535571142284569</v>
      </c>
      <c r="Y117" s="48">
        <v>0.655300681959083</v>
      </c>
      <c r="Z117" s="48">
        <v>0.70353918307473</v>
      </c>
      <c r="AA117" s="48">
        <v>6.18452597166727</v>
      </c>
      <c r="AB117" s="48">
        <v>1.89493600445186</v>
      </c>
      <c r="AC117" s="48">
        <v>2.20715582058595</v>
      </c>
      <c r="AD117" s="48">
        <v>1.33804356311968</v>
      </c>
      <c r="AE117" s="48">
        <v>0.655552225385883</v>
      </c>
      <c r="AF117" s="48">
        <v>1.17563571850976</v>
      </c>
      <c r="AG117" s="48">
        <v>0.984883088635128</v>
      </c>
      <c r="AH117" s="48">
        <v>0</v>
      </c>
      <c r="AI117" s="48">
        <v>0.351709148389646</v>
      </c>
      <c r="AJ117" s="48">
        <v>0.425290731821919</v>
      </c>
      <c r="AK117" s="371">
        <v>0.0557382826265711</v>
      </c>
      <c r="AL117" s="391">
        <v>1018</v>
      </c>
    </row>
    <row r="118" ht="14.25" customHeight="1" spans="1:38">
      <c r="A118" s="12">
        <v>148</v>
      </c>
      <c r="B118" s="13" t="s">
        <v>142</v>
      </c>
      <c r="C118" s="13" t="s">
        <v>41</v>
      </c>
      <c r="D118" s="15">
        <v>6396</v>
      </c>
      <c r="E118" s="362">
        <v>0.0667868861399747</v>
      </c>
      <c r="F118" s="362">
        <v>0.26480198019802</v>
      </c>
      <c r="G118" s="25">
        <v>12.6486069418387</v>
      </c>
      <c r="H118" s="26">
        <v>12.4042456301748</v>
      </c>
      <c r="I118" s="427">
        <v>0</v>
      </c>
      <c r="J118" s="27">
        <v>4.62465753424657</v>
      </c>
      <c r="K118" s="372">
        <v>0.99</v>
      </c>
      <c r="L118" s="428">
        <v>0</v>
      </c>
      <c r="M118" s="368">
        <v>0</v>
      </c>
      <c r="N118" s="363">
        <v>0.1276</v>
      </c>
      <c r="O118" s="363">
        <v>0.1052</v>
      </c>
      <c r="P118" s="430">
        <v>0</v>
      </c>
      <c r="Q118" s="428">
        <v>0</v>
      </c>
      <c r="R118" s="433">
        <v>0.8</v>
      </c>
      <c r="S118" s="32">
        <v>5511.45</v>
      </c>
      <c r="T118" s="48">
        <v>0.8</v>
      </c>
      <c r="U118" s="48">
        <v>0</v>
      </c>
      <c r="V118" s="363">
        <v>0.03</v>
      </c>
      <c r="W118" s="48">
        <v>0.534413260501036</v>
      </c>
      <c r="X118" s="48">
        <v>-0.185004436557232</v>
      </c>
      <c r="Y118" s="48">
        <v>0.820147979510529</v>
      </c>
      <c r="Z118" s="48">
        <v>0.932338426779238</v>
      </c>
      <c r="AA118" s="48">
        <v>2.14353085913471</v>
      </c>
      <c r="AB118" s="48">
        <v>-4.6676588778092</v>
      </c>
      <c r="AC118" s="48">
        <v>228.919708029197</v>
      </c>
      <c r="AD118" s="48">
        <v>1.09716898088991</v>
      </c>
      <c r="AE118" s="48">
        <v>0.864623996464609</v>
      </c>
      <c r="AF118" s="48">
        <v>1.01828310241394</v>
      </c>
      <c r="AG118" s="48">
        <v>0.791689348575576</v>
      </c>
      <c r="AH118" s="48">
        <v>0</v>
      </c>
      <c r="AI118" s="48">
        <v>1.04228794915669</v>
      </c>
      <c r="AJ118" s="48">
        <v>0.383712773420062</v>
      </c>
      <c r="AK118" s="371">
        <v>0.395287290351381</v>
      </c>
      <c r="AL118" s="391">
        <v>1348</v>
      </c>
    </row>
    <row r="119" ht="14.25" customHeight="1" spans="1:38">
      <c r="A119" s="12">
        <v>149</v>
      </c>
      <c r="B119" s="13" t="s">
        <v>143</v>
      </c>
      <c r="C119" s="13" t="s">
        <v>41</v>
      </c>
      <c r="D119" s="15">
        <v>94597</v>
      </c>
      <c r="E119" s="362">
        <v>0.253003117141477</v>
      </c>
      <c r="F119" s="362">
        <v>0.217078871201158</v>
      </c>
      <c r="G119" s="25">
        <v>21.917185534425</v>
      </c>
      <c r="H119" s="26">
        <v>18.0739953711812</v>
      </c>
      <c r="I119" s="427">
        <v>0</v>
      </c>
      <c r="J119" s="27">
        <v>6.0986301369863</v>
      </c>
      <c r="K119" s="363">
        <v>0.9345</v>
      </c>
      <c r="L119" s="428">
        <v>0</v>
      </c>
      <c r="M119" s="368">
        <v>0</v>
      </c>
      <c r="N119" s="363">
        <v>0.3837</v>
      </c>
      <c r="O119" s="363">
        <v>0.0829</v>
      </c>
      <c r="P119" s="430">
        <v>0</v>
      </c>
      <c r="Q119" s="430">
        <v>1</v>
      </c>
      <c r="R119" s="433">
        <v>0.6</v>
      </c>
      <c r="S119" s="32">
        <v>272757.23</v>
      </c>
      <c r="T119" s="48">
        <v>0.8</v>
      </c>
      <c r="U119" s="48">
        <v>0.01</v>
      </c>
      <c r="V119" s="363">
        <v>0.01</v>
      </c>
      <c r="W119" s="48">
        <v>0.229571229945817</v>
      </c>
      <c r="X119" s="48">
        <v>-0.0686407297859255</v>
      </c>
      <c r="Y119" s="48">
        <v>-0.203501001970261</v>
      </c>
      <c r="Z119" s="48">
        <v>1.04246170145268</v>
      </c>
      <c r="AA119" s="48">
        <v>8.28627540319096</v>
      </c>
      <c r="AB119" s="48">
        <v>2.71031845955404</v>
      </c>
      <c r="AC119" s="48">
        <v>4.41327977908874</v>
      </c>
      <c r="AD119" s="48">
        <v>1.22855226316299</v>
      </c>
      <c r="AE119" s="48">
        <v>0.543252930002509</v>
      </c>
      <c r="AF119" s="48">
        <v>1.1556909896494</v>
      </c>
      <c r="AG119" s="48">
        <v>0.636702368084897</v>
      </c>
      <c r="AH119" s="48">
        <v>0.0128525105630343</v>
      </c>
      <c r="AI119" s="48">
        <v>0.358592951870827</v>
      </c>
      <c r="AJ119" s="48">
        <v>0.312713662451722</v>
      </c>
      <c r="AK119" s="371">
        <v>0.052323718404502</v>
      </c>
      <c r="AL119" s="391">
        <v>22450</v>
      </c>
    </row>
    <row r="120" ht="14.25" customHeight="1" spans="1:38">
      <c r="A120" s="12">
        <v>150</v>
      </c>
      <c r="B120" s="13" t="s">
        <v>144</v>
      </c>
      <c r="C120" s="13" t="s">
        <v>39</v>
      </c>
      <c r="D120" s="15">
        <v>3582</v>
      </c>
      <c r="E120" s="362">
        <v>0.146628483982801</v>
      </c>
      <c r="F120" s="362">
        <v>0.168</v>
      </c>
      <c r="G120" s="25">
        <v>20.9544946957007</v>
      </c>
      <c r="H120" s="26">
        <v>23.4559375</v>
      </c>
      <c r="I120" s="427">
        <v>0</v>
      </c>
      <c r="J120" s="27">
        <v>6.16164383561644</v>
      </c>
      <c r="K120" s="363">
        <v>0.50432</v>
      </c>
      <c r="L120" s="428">
        <v>0</v>
      </c>
      <c r="M120" s="368">
        <v>0</v>
      </c>
      <c r="N120" s="363">
        <v>0.7433</v>
      </c>
      <c r="O120" s="363">
        <v>0.1218</v>
      </c>
      <c r="P120" s="430">
        <v>0</v>
      </c>
      <c r="Q120" s="428">
        <v>0</v>
      </c>
      <c r="R120" s="433">
        <v>0</v>
      </c>
      <c r="S120" s="32">
        <v>13127.96</v>
      </c>
      <c r="T120" s="48">
        <v>0.8</v>
      </c>
      <c r="U120" s="363">
        <v>0.0452</v>
      </c>
      <c r="V120" s="363">
        <v>0.02</v>
      </c>
      <c r="W120" s="48">
        <v>0.517787931306129</v>
      </c>
      <c r="X120" s="48">
        <v>1.76215036699068</v>
      </c>
      <c r="Y120" s="48">
        <v>1.56406585540444</v>
      </c>
      <c r="Z120" s="48">
        <v>1.14853195164076</v>
      </c>
      <c r="AA120" s="48">
        <v>6.50851063829787</v>
      </c>
      <c r="AB120" s="48">
        <v>2.58172508861757</v>
      </c>
      <c r="AC120" s="48">
        <v>8.19082470546233</v>
      </c>
      <c r="AD120" s="48">
        <v>1.22570364854803</v>
      </c>
      <c r="AE120" s="48">
        <v>0.6970539996263</v>
      </c>
      <c r="AF120" s="48">
        <v>1.31535756154748</v>
      </c>
      <c r="AG120" s="48">
        <v>0.45496983625395</v>
      </c>
      <c r="AH120" s="48">
        <v>0</v>
      </c>
      <c r="AI120" s="48">
        <v>0.377748484049565</v>
      </c>
      <c r="AJ120" s="48">
        <v>0.165108423231993</v>
      </c>
      <c r="AK120" s="371">
        <v>1.0570338890705</v>
      </c>
      <c r="AL120" s="391">
        <v>624</v>
      </c>
    </row>
    <row r="121" ht="14.25" customHeight="1" spans="1:38">
      <c r="A121" s="12">
        <v>155</v>
      </c>
      <c r="B121" s="13" t="s">
        <v>145</v>
      </c>
      <c r="C121" s="13" t="s">
        <v>39</v>
      </c>
      <c r="D121" s="15">
        <v>2006</v>
      </c>
      <c r="E121" s="362">
        <v>0.502193901998218</v>
      </c>
      <c r="F121" s="362">
        <v>0.252307692307692</v>
      </c>
      <c r="G121" s="25">
        <v>32.4526420737787</v>
      </c>
      <c r="H121" s="26">
        <v>15.5</v>
      </c>
      <c r="I121" s="427">
        <v>0</v>
      </c>
      <c r="J121" s="27">
        <v>21.5232876712329</v>
      </c>
      <c r="K121" s="363">
        <v>0.4371</v>
      </c>
      <c r="L121" s="428">
        <v>0</v>
      </c>
      <c r="M121" s="368">
        <v>0</v>
      </c>
      <c r="N121" s="363">
        <v>0.2254</v>
      </c>
      <c r="O121" s="363">
        <v>0.2258</v>
      </c>
      <c r="P121" s="429">
        <v>1</v>
      </c>
      <c r="Q121" s="428">
        <v>0</v>
      </c>
      <c r="R121" s="433">
        <v>0.3</v>
      </c>
      <c r="S121" s="32">
        <v>23676.94</v>
      </c>
      <c r="T121" s="48">
        <v>0.8</v>
      </c>
      <c r="U121" s="363">
        <v>0.086</v>
      </c>
      <c r="V121" s="363">
        <v>0.02</v>
      </c>
      <c r="W121" s="48">
        <v>0.169922357944711</v>
      </c>
      <c r="X121" s="48">
        <v>0.0927911275415896</v>
      </c>
      <c r="Y121" s="48">
        <v>-0.286628733997155</v>
      </c>
      <c r="Z121" s="48">
        <v>0.610921190573864</v>
      </c>
      <c r="AA121" s="48">
        <v>16.5367057371993</v>
      </c>
      <c r="AB121" s="48">
        <v>1.99679690118813</v>
      </c>
      <c r="AC121" s="48">
        <v>3.17512585134735</v>
      </c>
      <c r="AD121" s="48">
        <v>1.58342857142857</v>
      </c>
      <c r="AE121" s="48">
        <v>0.500570655619901</v>
      </c>
      <c r="AF121" s="48">
        <v>1.7905616224649</v>
      </c>
      <c r="AG121" s="48">
        <v>0.321549391069012</v>
      </c>
      <c r="AH121" s="48">
        <v>0.481140054127199</v>
      </c>
      <c r="AI121" s="48">
        <v>0.0885885885885886</v>
      </c>
      <c r="AJ121" s="48">
        <v>0.289412818025815</v>
      </c>
      <c r="AK121" s="371">
        <v>-0.0956875326419458</v>
      </c>
      <c r="AL121" s="391">
        <v>1084</v>
      </c>
    </row>
    <row r="122" ht="14.25" customHeight="1" spans="1:38">
      <c r="A122" s="12">
        <v>156</v>
      </c>
      <c r="B122" s="13" t="s">
        <v>146</v>
      </c>
      <c r="C122" s="13" t="s">
        <v>39</v>
      </c>
      <c r="D122" s="15">
        <v>4604</v>
      </c>
      <c r="E122" s="362">
        <v>0.25036189926747</v>
      </c>
      <c r="F122" s="362">
        <v>0.294117647058824</v>
      </c>
      <c r="G122" s="25">
        <v>16.6811468288445</v>
      </c>
      <c r="H122" s="26">
        <v>12.8</v>
      </c>
      <c r="I122" s="427">
        <v>1</v>
      </c>
      <c r="J122" s="27">
        <v>14.7698630136986</v>
      </c>
      <c r="K122" s="34">
        <v>45.5</v>
      </c>
      <c r="L122" s="428">
        <v>0</v>
      </c>
      <c r="M122" s="368">
        <v>0</v>
      </c>
      <c r="N122" s="363">
        <v>0.3276</v>
      </c>
      <c r="O122" s="363">
        <v>0.4664</v>
      </c>
      <c r="P122" s="430">
        <v>0</v>
      </c>
      <c r="Q122" s="428">
        <v>0</v>
      </c>
      <c r="R122" s="433">
        <v>0</v>
      </c>
      <c r="S122" s="32">
        <v>15122.29</v>
      </c>
      <c r="T122" s="48">
        <v>0</v>
      </c>
      <c r="U122" s="363">
        <v>0.1012</v>
      </c>
      <c r="V122" s="363">
        <v>0.01</v>
      </c>
      <c r="W122" s="48">
        <v>0.40641103364656</v>
      </c>
      <c r="X122" s="48">
        <v>0.389859228362878</v>
      </c>
      <c r="Y122" s="48">
        <v>1.77516576250753</v>
      </c>
      <c r="Z122" s="48">
        <v>3.03227838135727</v>
      </c>
      <c r="AA122" s="48">
        <v>0</v>
      </c>
      <c r="AB122" s="48">
        <v>5.19279512484496</v>
      </c>
      <c r="AC122" s="48">
        <v>435.701357466063</v>
      </c>
      <c r="AD122" s="48">
        <v>2.31066362715299</v>
      </c>
      <c r="AE122" s="48">
        <v>0.42545395764858</v>
      </c>
      <c r="AF122" s="48">
        <v>1.00247383444339</v>
      </c>
      <c r="AG122" s="48">
        <v>0.0180061896276845</v>
      </c>
      <c r="AH122" s="48">
        <v>0</v>
      </c>
      <c r="AI122" s="48">
        <v>0.5022088901009</v>
      </c>
      <c r="AJ122" s="48">
        <v>0.155904039879531</v>
      </c>
      <c r="AK122" s="371">
        <v>0.00475646484577838</v>
      </c>
      <c r="AL122" s="391">
        <v>0</v>
      </c>
    </row>
    <row r="123" ht="14.25" customHeight="1" spans="1:38">
      <c r="A123" s="12">
        <v>159</v>
      </c>
      <c r="B123" s="13" t="s">
        <v>147</v>
      </c>
      <c r="C123" s="13" t="s">
        <v>39</v>
      </c>
      <c r="D123" s="15">
        <v>11023</v>
      </c>
      <c r="E123" s="362">
        <v>0.250119266493578</v>
      </c>
      <c r="F123" s="362">
        <v>0.220158244822326</v>
      </c>
      <c r="G123" s="25">
        <v>22.4138531746648</v>
      </c>
      <c r="H123" s="26">
        <v>17.6216525240773</v>
      </c>
      <c r="I123" s="427">
        <v>1</v>
      </c>
      <c r="J123" s="27">
        <v>17.3013698630137</v>
      </c>
      <c r="K123" s="363">
        <v>0.411878</v>
      </c>
      <c r="L123" s="428">
        <v>0</v>
      </c>
      <c r="M123" s="368">
        <v>0</v>
      </c>
      <c r="N123" s="363">
        <v>0.0426</v>
      </c>
      <c r="O123" s="363">
        <v>0.2544</v>
      </c>
      <c r="P123" s="429">
        <v>1</v>
      </c>
      <c r="Q123" s="430">
        <v>1</v>
      </c>
      <c r="R123" s="433">
        <v>0.3</v>
      </c>
      <c r="S123" s="32">
        <v>133403.36</v>
      </c>
      <c r="T123" s="48">
        <v>0</v>
      </c>
      <c r="U123" s="363">
        <v>0</v>
      </c>
      <c r="V123" s="363">
        <v>0.03</v>
      </c>
      <c r="W123" s="48">
        <v>0.488045852868259</v>
      </c>
      <c r="X123" s="48">
        <v>0.525127419182379</v>
      </c>
      <c r="Y123" s="48">
        <v>0.495455162121829</v>
      </c>
      <c r="Z123" s="48">
        <v>0.590664016061484</v>
      </c>
      <c r="AA123" s="48">
        <v>0</v>
      </c>
      <c r="AB123" s="48">
        <v>2.10869258946182</v>
      </c>
      <c r="AC123" s="48">
        <v>44.745889387145</v>
      </c>
      <c r="AD123" s="48">
        <v>1.96811374726569</v>
      </c>
      <c r="AE123" s="48">
        <v>0.29410357711373</v>
      </c>
      <c r="AF123" s="48">
        <v>1.32097236704901</v>
      </c>
      <c r="AG123" s="48">
        <v>0.0168729040324371</v>
      </c>
      <c r="AH123" s="48">
        <v>0</v>
      </c>
      <c r="AI123" s="48">
        <v>0.155587705988214</v>
      </c>
      <c r="AJ123" s="48">
        <v>0.369266744613329</v>
      </c>
      <c r="AK123" s="371">
        <v>-0.185451812259896</v>
      </c>
      <c r="AL123" s="391">
        <v>0</v>
      </c>
    </row>
    <row r="124" ht="14.25" customHeight="1" spans="1:38">
      <c r="A124" s="12">
        <v>160</v>
      </c>
      <c r="B124" s="13" t="s">
        <v>148</v>
      </c>
      <c r="C124" s="13" t="s">
        <v>39</v>
      </c>
      <c r="D124" s="15">
        <v>1302</v>
      </c>
      <c r="E124" s="362">
        <v>0.792600141575081</v>
      </c>
      <c r="F124" s="362">
        <v>0.333720930232558</v>
      </c>
      <c r="G124" s="25">
        <v>33.0504070660522</v>
      </c>
      <c r="H124" s="26">
        <v>13.6608349206349</v>
      </c>
      <c r="I124" s="427">
        <v>0</v>
      </c>
      <c r="J124" s="27">
        <v>18.1260273972603</v>
      </c>
      <c r="K124" s="372">
        <v>0.45</v>
      </c>
      <c r="L124" s="428">
        <v>0</v>
      </c>
      <c r="M124" s="368">
        <v>0</v>
      </c>
      <c r="N124" s="34">
        <v>0</v>
      </c>
      <c r="O124" s="34">
        <v>0</v>
      </c>
      <c r="P124" s="429">
        <v>1</v>
      </c>
      <c r="Q124" s="428">
        <v>0</v>
      </c>
      <c r="R124" s="433">
        <v>0.3</v>
      </c>
      <c r="S124" s="32">
        <v>8616.53</v>
      </c>
      <c r="T124" s="48">
        <v>0.8</v>
      </c>
      <c r="U124" s="363">
        <v>0.051</v>
      </c>
      <c r="V124" s="363">
        <v>0.02</v>
      </c>
      <c r="W124" s="48">
        <v>0.124590561688706</v>
      </c>
      <c r="X124" s="48">
        <v>0.262924071082391</v>
      </c>
      <c r="Y124" s="48">
        <v>0.615384615384615</v>
      </c>
      <c r="Z124" s="48">
        <v>0.476560269514075</v>
      </c>
      <c r="AA124" s="48">
        <v>1.96237949682577</v>
      </c>
      <c r="AB124" s="48">
        <v>1.24418604651163</v>
      </c>
      <c r="AC124" s="48">
        <v>2.53986609860012</v>
      </c>
      <c r="AD124" s="48">
        <v>2.50699677072121</v>
      </c>
      <c r="AE124" s="48">
        <v>0.325350593311758</v>
      </c>
      <c r="AF124" s="48">
        <v>1.11829268292683</v>
      </c>
      <c r="AG124" s="48">
        <v>0.356251998720819</v>
      </c>
      <c r="AH124" s="48">
        <v>0</v>
      </c>
      <c r="AI124" s="48">
        <v>0.232375513117973</v>
      </c>
      <c r="AJ124" s="48">
        <v>0.705487658758687</v>
      </c>
      <c r="AK124" s="371">
        <v>0.124610591900312</v>
      </c>
      <c r="AL124" s="391">
        <v>537</v>
      </c>
    </row>
    <row r="125" ht="14.25" customHeight="1" spans="1:38">
      <c r="A125" s="12">
        <v>161</v>
      </c>
      <c r="B125" s="13" t="s">
        <v>149</v>
      </c>
      <c r="C125" s="13" t="s">
        <v>39</v>
      </c>
      <c r="D125" s="15">
        <v>6276</v>
      </c>
      <c r="E125" s="362">
        <v>0.366089067890004</v>
      </c>
      <c r="F125" s="362">
        <v>0.235802790837601</v>
      </c>
      <c r="G125" s="25">
        <v>26.3015551306565</v>
      </c>
      <c r="H125" s="26">
        <v>17.1946416666667</v>
      </c>
      <c r="I125" s="427">
        <v>0</v>
      </c>
      <c r="J125" s="27">
        <v>12.5671232876712</v>
      </c>
      <c r="K125" s="34">
        <v>44.03</v>
      </c>
      <c r="L125" s="428">
        <v>0</v>
      </c>
      <c r="M125" s="368">
        <v>0</v>
      </c>
      <c r="N125" s="363">
        <v>0.1953</v>
      </c>
      <c r="O125" s="363">
        <v>0.1554</v>
      </c>
      <c r="P125" s="430">
        <v>0</v>
      </c>
      <c r="Q125" s="428">
        <v>0</v>
      </c>
      <c r="R125" s="433">
        <v>0.3</v>
      </c>
      <c r="S125" s="32">
        <v>55127.87</v>
      </c>
      <c r="T125" s="48">
        <v>0.8</v>
      </c>
      <c r="U125" s="363">
        <v>0.0673</v>
      </c>
      <c r="V125" s="363">
        <v>0.015</v>
      </c>
      <c r="W125" s="48">
        <v>0.271855818844301</v>
      </c>
      <c r="X125" s="48">
        <v>0.306200767521713</v>
      </c>
      <c r="Y125" s="48">
        <v>0.346203346203346</v>
      </c>
      <c r="Z125" s="48">
        <v>0.623876516366533</v>
      </c>
      <c r="AA125" s="48">
        <v>19.3587174348697</v>
      </c>
      <c r="AB125" s="48">
        <v>1.34559130798161</v>
      </c>
      <c r="AC125" s="48">
        <v>3.15137016093954</v>
      </c>
      <c r="AD125" s="48">
        <v>2.88802241066021</v>
      </c>
      <c r="AE125" s="48">
        <v>0.253951163237839</v>
      </c>
      <c r="AF125" s="48">
        <v>1.07207207207207</v>
      </c>
      <c r="AG125" s="48">
        <v>0.232513787949075</v>
      </c>
      <c r="AH125" s="48">
        <v>0.0978042368950054</v>
      </c>
      <c r="AI125" s="48">
        <v>0.183219478017166</v>
      </c>
      <c r="AJ125" s="48">
        <v>0.438474810213941</v>
      </c>
      <c r="AK125" s="371">
        <v>0.164837819185645</v>
      </c>
      <c r="AL125" s="391">
        <v>1042</v>
      </c>
    </row>
    <row r="126" ht="14.25" customHeight="1" spans="1:38">
      <c r="A126" s="12">
        <v>162</v>
      </c>
      <c r="B126" s="13" t="s">
        <v>150</v>
      </c>
      <c r="C126" s="13" t="s">
        <v>41</v>
      </c>
      <c r="D126" s="15">
        <v>7418</v>
      </c>
      <c r="E126" s="362">
        <v>0.233665798829179</v>
      </c>
      <c r="F126" s="362">
        <v>0.271318322497332</v>
      </c>
      <c r="G126" s="25">
        <v>16.3172356488669</v>
      </c>
      <c r="H126" s="26">
        <v>15.4667519446063</v>
      </c>
      <c r="I126" s="427">
        <v>0</v>
      </c>
      <c r="J126" s="27">
        <v>27.8630136986301</v>
      </c>
      <c r="K126" s="363">
        <v>0.51</v>
      </c>
      <c r="L126" s="428">
        <v>0</v>
      </c>
      <c r="M126" s="368">
        <v>0</v>
      </c>
      <c r="N126" s="363">
        <v>0.1855</v>
      </c>
      <c r="O126" s="363">
        <v>0.0683</v>
      </c>
      <c r="P126" s="430">
        <v>0</v>
      </c>
      <c r="Q126" s="430">
        <v>1</v>
      </c>
      <c r="R126" s="433">
        <v>0.8</v>
      </c>
      <c r="S126" s="32">
        <v>62436.15</v>
      </c>
      <c r="T126" s="48">
        <v>0.8</v>
      </c>
      <c r="U126" s="363">
        <v>0</v>
      </c>
      <c r="V126" s="363">
        <v>0.01</v>
      </c>
      <c r="W126" s="48">
        <v>-0.00906353373978308</v>
      </c>
      <c r="X126" s="48">
        <v>0.0840318561246363</v>
      </c>
      <c r="Y126" s="48">
        <v>-0.0631472594089416</v>
      </c>
      <c r="Z126" s="48">
        <v>0.527236150951831</v>
      </c>
      <c r="AA126" s="48">
        <v>2.40078032230704</v>
      </c>
      <c r="AB126" s="48">
        <v>6.0507054296708</v>
      </c>
      <c r="AC126" s="48">
        <v>4.70389204639878</v>
      </c>
      <c r="AD126" s="48">
        <v>1.69878291657446</v>
      </c>
      <c r="AE126" s="48">
        <v>0.528097961138888</v>
      </c>
      <c r="AF126" s="48">
        <v>1.2162296879673</v>
      </c>
      <c r="AG126" s="48">
        <v>0.273257776706053</v>
      </c>
      <c r="AH126" s="48">
        <v>0.000192910537738124</v>
      </c>
      <c r="AI126" s="48">
        <v>0.124059270160886</v>
      </c>
      <c r="AJ126" s="48">
        <v>0.400562440823594</v>
      </c>
      <c r="AK126" s="371">
        <v>0.265491853087065</v>
      </c>
      <c r="AL126" s="391">
        <v>1783</v>
      </c>
    </row>
    <row r="127" ht="14.25" customHeight="1" spans="1:38">
      <c r="A127" s="12">
        <v>165</v>
      </c>
      <c r="B127" s="13" t="s">
        <v>151</v>
      </c>
      <c r="C127" s="13" t="s">
        <v>39</v>
      </c>
      <c r="D127" s="15">
        <v>1993</v>
      </c>
      <c r="E127" s="362">
        <v>0.32154973209852</v>
      </c>
      <c r="F127" s="362">
        <v>0.265957446808511</v>
      </c>
      <c r="G127" s="25">
        <v>20.7764224786754</v>
      </c>
      <c r="H127" s="26">
        <v>14.7883607142857</v>
      </c>
      <c r="I127" s="427">
        <v>0</v>
      </c>
      <c r="J127" s="27">
        <v>15.027397260274</v>
      </c>
      <c r="K127" s="372">
        <v>0.6</v>
      </c>
      <c r="L127" s="428">
        <v>0</v>
      </c>
      <c r="M127" s="368">
        <v>0</v>
      </c>
      <c r="N127" s="363">
        <v>0.5076</v>
      </c>
      <c r="O127" s="363">
        <v>0.0617</v>
      </c>
      <c r="P127" s="430">
        <v>0</v>
      </c>
      <c r="Q127" s="428">
        <v>0</v>
      </c>
      <c r="R127" s="433">
        <v>0.3</v>
      </c>
      <c r="S127" s="32">
        <v>2831.17</v>
      </c>
      <c r="T127" s="48">
        <v>0.8</v>
      </c>
      <c r="U127" s="363">
        <v>0</v>
      </c>
      <c r="V127" s="363">
        <v>0.035</v>
      </c>
      <c r="W127" s="48">
        <v>-0.145233075661747</v>
      </c>
      <c r="X127" s="48">
        <v>0.201436130007559</v>
      </c>
      <c r="Y127" s="48">
        <v>0.736062717770035</v>
      </c>
      <c r="Z127" s="48">
        <v>1.89719626168224</v>
      </c>
      <c r="AA127" s="48">
        <v>1502.2</v>
      </c>
      <c r="AB127" s="48">
        <v>5.91883372734437</v>
      </c>
      <c r="AC127" s="48">
        <v>205.780821917808</v>
      </c>
      <c r="AD127" s="48">
        <v>6.65744680851064</v>
      </c>
      <c r="AE127" s="48">
        <v>0.128802411619622</v>
      </c>
      <c r="AF127" s="48">
        <v>1.03748384317105</v>
      </c>
      <c r="AG127" s="48">
        <v>0.0110097514941806</v>
      </c>
      <c r="AH127" s="48">
        <v>0</v>
      </c>
      <c r="AI127" s="48">
        <v>0.684291845493562</v>
      </c>
      <c r="AJ127" s="48">
        <v>0.44694448142724</v>
      </c>
      <c r="AK127" s="371">
        <v>0.2211423245906</v>
      </c>
      <c r="AL127" s="391">
        <v>461</v>
      </c>
    </row>
    <row r="128" ht="14.25" customHeight="1" spans="1:38">
      <c r="A128" s="12">
        <v>166</v>
      </c>
      <c r="B128" s="13" t="s">
        <v>57</v>
      </c>
      <c r="C128" s="13" t="s">
        <v>41</v>
      </c>
      <c r="D128" s="15">
        <v>2383</v>
      </c>
      <c r="E128" s="362">
        <v>0.921266251410417</v>
      </c>
      <c r="F128" s="362">
        <v>0.236410126455032</v>
      </c>
      <c r="G128" s="25">
        <v>62.1065883340327</v>
      </c>
      <c r="H128" s="26">
        <v>29.6</v>
      </c>
      <c r="I128" s="427">
        <v>0</v>
      </c>
      <c r="J128" s="27">
        <v>13.4054794520548</v>
      </c>
      <c r="K128" s="363">
        <v>0.7665</v>
      </c>
      <c r="L128" s="428">
        <v>0</v>
      </c>
      <c r="M128" s="368">
        <v>0</v>
      </c>
      <c r="N128" s="363">
        <v>0.3806</v>
      </c>
      <c r="O128" s="363">
        <v>0.2974</v>
      </c>
      <c r="P128" s="430">
        <v>0</v>
      </c>
      <c r="Q128" s="428">
        <v>0</v>
      </c>
      <c r="R128" s="433">
        <v>0.3</v>
      </c>
      <c r="S128" s="32">
        <v>119183.63</v>
      </c>
      <c r="T128" s="48">
        <v>0.8</v>
      </c>
      <c r="U128" s="363">
        <v>0.143</v>
      </c>
      <c r="V128" s="363">
        <v>0.025</v>
      </c>
      <c r="W128" s="48">
        <v>0.579157317377213</v>
      </c>
      <c r="X128" s="48">
        <v>0.442449272759921</v>
      </c>
      <c r="Y128" s="48">
        <v>6.22121212121212</v>
      </c>
      <c r="Z128" s="48">
        <v>0.344610923151281</v>
      </c>
      <c r="AA128" s="48">
        <v>9.09438775510204</v>
      </c>
      <c r="AB128" s="48">
        <v>2.26877386508273</v>
      </c>
      <c r="AC128" s="48">
        <v>0.629988513533414</v>
      </c>
      <c r="AD128" s="48">
        <v>0.587550515712648</v>
      </c>
      <c r="AE128" s="48">
        <v>0.788601199873697</v>
      </c>
      <c r="AF128" s="48">
        <v>1.32084119708816</v>
      </c>
      <c r="AG128" s="48">
        <v>2.37034731731607</v>
      </c>
      <c r="AH128" s="48">
        <v>1.12560687165443</v>
      </c>
      <c r="AI128" s="48">
        <v>0.350389648581091</v>
      </c>
      <c r="AJ128" s="48">
        <v>0.511079943899018</v>
      </c>
      <c r="AK128" s="371">
        <v>0.137821411874708</v>
      </c>
      <c r="AL128" s="391">
        <v>446</v>
      </c>
    </row>
    <row r="129" ht="14.25" customHeight="1" spans="1:38">
      <c r="A129" s="12">
        <v>168</v>
      </c>
      <c r="B129" s="13" t="s">
        <v>152</v>
      </c>
      <c r="C129" s="13" t="s">
        <v>39</v>
      </c>
      <c r="D129" s="15">
        <v>2700</v>
      </c>
      <c r="E129" s="362">
        <v>0.855165966683634</v>
      </c>
      <c r="F129" s="362">
        <v>0.172092837134854</v>
      </c>
      <c r="G129" s="25">
        <v>92.5555555555556</v>
      </c>
      <c r="H129" s="26">
        <v>23.4164167916042</v>
      </c>
      <c r="I129" s="427">
        <v>0</v>
      </c>
      <c r="J129" s="27">
        <v>7.30684931506849</v>
      </c>
      <c r="K129" s="363">
        <v>0.5831</v>
      </c>
      <c r="L129" s="428">
        <v>0</v>
      </c>
      <c r="M129" s="368">
        <v>0</v>
      </c>
      <c r="N129" s="363">
        <v>0.5141</v>
      </c>
      <c r="O129" s="363">
        <v>0.3041</v>
      </c>
      <c r="P129" s="430">
        <v>0</v>
      </c>
      <c r="Q129" s="428">
        <v>0</v>
      </c>
      <c r="R129" s="433">
        <v>0</v>
      </c>
      <c r="S129" s="32">
        <v>187368.88</v>
      </c>
      <c r="T129" s="48">
        <v>0</v>
      </c>
      <c r="U129" s="363">
        <v>0</v>
      </c>
      <c r="V129" s="363">
        <v>0.005</v>
      </c>
      <c r="W129" s="48">
        <v>0.113348944646607</v>
      </c>
      <c r="X129" s="48">
        <v>0.0146207538893912</v>
      </c>
      <c r="Y129" s="48">
        <v>3.73003033367037</v>
      </c>
      <c r="Z129" s="48">
        <v>0.0648927831546261</v>
      </c>
      <c r="AA129" s="48">
        <v>571.298013245033</v>
      </c>
      <c r="AB129" s="48">
        <v>1.45813190899564</v>
      </c>
      <c r="AC129" s="48">
        <v>0.121251561922405</v>
      </c>
      <c r="AD129" s="48">
        <v>1.78553686815453</v>
      </c>
      <c r="AE129" s="48">
        <v>0.719479788842704</v>
      </c>
      <c r="AF129" s="48">
        <v>2.20063291139241</v>
      </c>
      <c r="AG129" s="48">
        <v>2.28995725013209</v>
      </c>
      <c r="AH129" s="48">
        <v>0</v>
      </c>
      <c r="AI129" s="48">
        <v>0.0145146463533295</v>
      </c>
      <c r="AJ129" s="48">
        <v>0.430969327429115</v>
      </c>
      <c r="AK129" s="371">
        <v>0.495119745902209</v>
      </c>
      <c r="AL129" s="391">
        <v>0</v>
      </c>
    </row>
    <row r="130" ht="14.25" customHeight="1" spans="1:38">
      <c r="A130" s="12">
        <v>170</v>
      </c>
      <c r="B130" s="13" t="s">
        <v>153</v>
      </c>
      <c r="C130" s="13" t="s">
        <v>39</v>
      </c>
      <c r="D130" s="15">
        <v>416</v>
      </c>
      <c r="E130" s="362">
        <v>1.58070028864092</v>
      </c>
      <c r="F130" s="362">
        <v>0.421666666666667</v>
      </c>
      <c r="G130" s="25">
        <v>72.8005528846154</v>
      </c>
      <c r="H130" s="26">
        <v>13.7659227272727</v>
      </c>
      <c r="I130" s="427">
        <v>0</v>
      </c>
      <c r="J130" s="27">
        <v>5.15068493150685</v>
      </c>
      <c r="K130" s="372">
        <v>0.47</v>
      </c>
      <c r="L130" s="428">
        <v>0</v>
      </c>
      <c r="M130" s="368">
        <v>0</v>
      </c>
      <c r="N130" s="363">
        <v>0.5216</v>
      </c>
      <c r="O130" s="363">
        <v>0.0801</v>
      </c>
      <c r="P130" s="430">
        <v>0</v>
      </c>
      <c r="Q130" s="428">
        <v>0</v>
      </c>
      <c r="R130" s="433">
        <v>0</v>
      </c>
      <c r="S130" s="32">
        <v>2465.73</v>
      </c>
      <c r="T130" s="48">
        <v>0.8</v>
      </c>
      <c r="U130" s="363">
        <v>0</v>
      </c>
      <c r="V130" s="363">
        <v>0.03</v>
      </c>
      <c r="W130" s="48">
        <v>2.52708058124174</v>
      </c>
      <c r="X130" s="48">
        <v>2.57553956834532</v>
      </c>
      <c r="Y130" s="48">
        <v>3.03883495145631</v>
      </c>
      <c r="Z130" s="48">
        <v>1.01604902246863</v>
      </c>
      <c r="AA130" s="48">
        <v>1.9355197331851</v>
      </c>
      <c r="AB130" s="48">
        <v>12.2390158172232</v>
      </c>
      <c r="AC130" s="48">
        <v>435.25</v>
      </c>
      <c r="AD130" s="48">
        <v>1.21882190520018</v>
      </c>
      <c r="AE130" s="48">
        <v>0.813857677902622</v>
      </c>
      <c r="AF130" s="48">
        <v>1.0043956043956</v>
      </c>
      <c r="AG130" s="48">
        <v>0.0120724346076459</v>
      </c>
      <c r="AH130" s="48">
        <v>0</v>
      </c>
      <c r="AI130" s="48">
        <v>0.654088050314465</v>
      </c>
      <c r="AJ130" s="48">
        <v>0.393164847788627</v>
      </c>
      <c r="AK130" s="371">
        <v>-0.155370476737507</v>
      </c>
      <c r="AL130" s="391">
        <v>451</v>
      </c>
    </row>
    <row r="131" ht="14.25" customHeight="1" spans="1:38">
      <c r="A131" s="12">
        <v>172</v>
      </c>
      <c r="B131" s="13" t="s">
        <v>154</v>
      </c>
      <c r="C131" s="13" t="s">
        <v>39</v>
      </c>
      <c r="D131" s="15">
        <v>2405</v>
      </c>
      <c r="E131" s="362">
        <v>0.174852040309114</v>
      </c>
      <c r="F131" s="362">
        <v>0.250496130553333</v>
      </c>
      <c r="G131" s="25">
        <v>16.6721787941788</v>
      </c>
      <c r="H131" s="26">
        <v>14.3202107142857</v>
      </c>
      <c r="I131" s="427">
        <v>0</v>
      </c>
      <c r="J131" s="27">
        <v>10.4246575342466</v>
      </c>
      <c r="K131" s="363">
        <v>0.268899</v>
      </c>
      <c r="L131" s="430">
        <v>1</v>
      </c>
      <c r="M131" s="368">
        <v>0</v>
      </c>
      <c r="N131" s="363">
        <v>0.3081</v>
      </c>
      <c r="O131" s="363">
        <v>0.2246</v>
      </c>
      <c r="P131" s="430">
        <v>0</v>
      </c>
      <c r="Q131" s="428">
        <v>0</v>
      </c>
      <c r="R131" s="433">
        <v>0.3</v>
      </c>
      <c r="S131" s="32">
        <v>13563.56</v>
      </c>
      <c r="T131" s="48">
        <v>0.8</v>
      </c>
      <c r="U131" s="363">
        <v>0.1507</v>
      </c>
      <c r="V131" s="363">
        <v>0.015</v>
      </c>
      <c r="W131" s="48">
        <v>0.0593311758360302</v>
      </c>
      <c r="X131" s="48">
        <v>0.0683606345930607</v>
      </c>
      <c r="Y131" s="48">
        <v>-0.0645663166083236</v>
      </c>
      <c r="Z131" s="48">
        <v>1.68929132679787</v>
      </c>
      <c r="AA131" s="48">
        <v>8.2117133503092</v>
      </c>
      <c r="AB131" s="48">
        <v>3.72323932046841</v>
      </c>
      <c r="AC131" s="48">
        <v>8.96267866596083</v>
      </c>
      <c r="AD131" s="48">
        <v>4.49115164715491</v>
      </c>
      <c r="AE131" s="48">
        <v>0.180583842498303</v>
      </c>
      <c r="AF131" s="48">
        <v>1.24512718863561</v>
      </c>
      <c r="AG131" s="48">
        <v>0.233490281299046</v>
      </c>
      <c r="AH131" s="48">
        <v>0.00482916817578172</v>
      </c>
      <c r="AI131" s="48">
        <v>0.149975056123722</v>
      </c>
      <c r="AJ131" s="48">
        <v>0.204542098579487</v>
      </c>
      <c r="AK131" s="371">
        <v>-0.00921414016124745</v>
      </c>
      <c r="AL131" s="391">
        <v>1113</v>
      </c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38"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394"/>
    </row>
    <row r="146" spans="2:38"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394"/>
    </row>
    <row r="147" spans="2:38"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394"/>
    </row>
    <row r="148" spans="2:38"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394"/>
    </row>
    <row r="149" spans="2:38"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394"/>
    </row>
    <row r="150" spans="2:38"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394"/>
    </row>
    <row r="151" spans="2:38"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394"/>
    </row>
    <row r="152" spans="2:38"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394"/>
    </row>
    <row r="153" spans="2:38"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394"/>
    </row>
    <row r="154" spans="2:38"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394"/>
    </row>
    <row r="155" spans="2:38"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394"/>
    </row>
    <row r="156" spans="2:38"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394"/>
    </row>
    <row r="157" spans="2:38"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394"/>
    </row>
    <row r="158" spans="2:38"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394"/>
    </row>
    <row r="159" spans="2:38"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394"/>
    </row>
    <row r="160" spans="2:38"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394"/>
    </row>
    <row r="161" spans="2:38"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394"/>
    </row>
    <row r="162" spans="2:38"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394"/>
    </row>
    <row r="163" spans="2:38"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394"/>
    </row>
    <row r="164" spans="2:38"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394"/>
    </row>
    <row r="165" spans="2:38"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394"/>
    </row>
    <row r="166" spans="2:38"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394"/>
    </row>
    <row r="167" spans="2:38"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394"/>
    </row>
    <row r="168" spans="2:38"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394"/>
    </row>
    <row r="169" spans="2:38"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394"/>
    </row>
    <row r="170" spans="2:38"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394"/>
    </row>
    <row r="171" spans="2:38"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394"/>
    </row>
    <row r="172" spans="2:38"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394"/>
    </row>
    <row r="173" spans="2:38"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394"/>
    </row>
    <row r="174" spans="2:38"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394"/>
    </row>
    <row r="175" spans="2:38"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394"/>
    </row>
    <row r="176" spans="2:38"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394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38"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35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394"/>
    </row>
    <row r="191" spans="2:38"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3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394"/>
    </row>
    <row r="192" spans="2:38"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35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394"/>
    </row>
    <row r="193" spans="2:38"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35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394"/>
    </row>
    <row r="194" spans="2:38"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35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394"/>
    </row>
    <row r="195" spans="2:38"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35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394"/>
    </row>
    <row r="196" spans="2:38"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35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394"/>
    </row>
    <row r="197" spans="2:38"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35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394"/>
    </row>
    <row r="198" spans="2:38"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35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394"/>
    </row>
    <row r="199" spans="2:38"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35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394"/>
    </row>
    <row r="200" spans="2:38"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35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394"/>
    </row>
    <row r="201" spans="2:38"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35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394"/>
    </row>
    <row r="202" spans="2:38"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35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394"/>
    </row>
    <row r="203" spans="2:38"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35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394"/>
    </row>
    <row r="204" spans="2:38"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35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394"/>
    </row>
    <row r="205" spans="2:38"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35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394"/>
    </row>
    <row r="206" spans="2:38"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35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394"/>
    </row>
    <row r="207" spans="2:38"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35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394"/>
    </row>
    <row r="208" spans="2:38"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35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394"/>
    </row>
    <row r="209" spans="2:38"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35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394"/>
    </row>
    <row r="210" spans="2:38"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35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394"/>
    </row>
    <row r="211" spans="2:38"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35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394"/>
    </row>
    <row r="212" spans="2:38"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35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394"/>
    </row>
    <row r="213" spans="2:38"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35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394"/>
    </row>
    <row r="214" spans="2:38"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35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394"/>
    </row>
    <row r="215" spans="2:38"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35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394"/>
    </row>
    <row r="216" spans="2:38"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35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394"/>
    </row>
    <row r="217" spans="2:38"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35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394"/>
    </row>
    <row r="218" spans="2:38"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35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394"/>
    </row>
    <row r="219" spans="2:38"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35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394"/>
    </row>
    <row r="220" spans="2:38"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35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394"/>
    </row>
    <row r="221" spans="2:38"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35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394"/>
    </row>
    <row r="222" spans="2:38"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35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394"/>
    </row>
    <row r="223" spans="2:38"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35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394"/>
    </row>
    <row r="224" spans="2:38"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35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394"/>
    </row>
    <row r="225" spans="2:38"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35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394"/>
    </row>
    <row r="226" spans="2:38"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35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394"/>
    </row>
    <row r="227" spans="2:38"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35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394"/>
    </row>
    <row r="228" spans="2:38"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35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394"/>
    </row>
    <row r="229" spans="2:38"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35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394"/>
    </row>
    <row r="230" spans="2:38"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35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394"/>
    </row>
    <row r="231" spans="2:38"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35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394"/>
    </row>
    <row r="232" spans="2:38"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35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394"/>
    </row>
    <row r="233" spans="2:38"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35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394"/>
    </row>
    <row r="234" spans="2:38"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35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394"/>
    </row>
    <row r="235" spans="2:38"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35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394"/>
    </row>
    <row r="236" spans="2:38"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35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394"/>
    </row>
    <row r="237" spans="2:38"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35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394"/>
    </row>
    <row r="238" spans="2:38"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35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394"/>
    </row>
    <row r="239" spans="2:38"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35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394"/>
    </row>
    <row r="240" spans="2:38"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35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394"/>
    </row>
    <row r="241" spans="2:38"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35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394"/>
    </row>
    <row r="242" spans="2:38"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35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394"/>
    </row>
    <row r="243" spans="2:38"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35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394"/>
    </row>
    <row r="244" spans="2:38"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35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394"/>
    </row>
    <row r="245" spans="2:38"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35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394"/>
    </row>
    <row r="246" spans="2:38"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35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394"/>
    </row>
    <row r="247" spans="2:38"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35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394"/>
    </row>
    <row r="248" spans="2:38"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35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394"/>
    </row>
    <row r="249" spans="2:38"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35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394"/>
    </row>
    <row r="250" spans="2:38"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35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394"/>
    </row>
    <row r="251" spans="2:38"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35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394"/>
    </row>
    <row r="252" spans="2:38"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35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394"/>
    </row>
    <row r="253" spans="2:38"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35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394"/>
    </row>
    <row r="254" spans="2:38"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35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394"/>
    </row>
    <row r="255" spans="2:38"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35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394"/>
    </row>
    <row r="256" spans="2:38"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35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394"/>
    </row>
    <row r="257" spans="2:38"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35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394"/>
    </row>
    <row r="258" spans="2:38"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35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394"/>
    </row>
    <row r="259" spans="2:38"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35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394"/>
    </row>
    <row r="260" spans="2:38"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35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394"/>
    </row>
    <row r="261" spans="2:38"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35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394"/>
    </row>
    <row r="262" spans="2:38"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35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394"/>
    </row>
    <row r="263" spans="2:38"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35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394"/>
    </row>
    <row r="264" spans="2:38"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35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394"/>
    </row>
    <row r="265" spans="2:38"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35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394"/>
    </row>
    <row r="266" spans="2:38"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35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394"/>
    </row>
    <row r="267" spans="2:38"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35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394"/>
    </row>
    <row r="268" spans="2:38"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35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394"/>
    </row>
    <row r="269" spans="2:38"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35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394"/>
    </row>
    <row r="270" spans="2:38"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35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394"/>
    </row>
    <row r="271" spans="2:38"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35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394"/>
    </row>
    <row r="272" spans="2:38"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35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394"/>
    </row>
    <row r="273" spans="2:38"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35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394"/>
    </row>
    <row r="274" spans="2:38"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35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394"/>
    </row>
    <row r="275" spans="2:38"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35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394"/>
    </row>
    <row r="276" spans="2:38"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35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394"/>
    </row>
    <row r="277" spans="2:38"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35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394"/>
    </row>
    <row r="278" spans="2:38"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35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394"/>
    </row>
    <row r="279" spans="2:38"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35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394"/>
    </row>
    <row r="280" spans="2:38"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35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394"/>
    </row>
    <row r="281" spans="2:38"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35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394"/>
    </row>
    <row r="282" spans="2:38"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35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394"/>
    </row>
    <row r="283" spans="2:38"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35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394"/>
    </row>
    <row r="284" spans="2:38"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35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394"/>
    </row>
    <row r="285" spans="2:38"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35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394"/>
    </row>
    <row r="286" spans="2:38"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35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394"/>
    </row>
    <row r="287" spans="2:38"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35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394"/>
    </row>
    <row r="288" spans="2:38"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35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394"/>
    </row>
    <row r="289" spans="2:38"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35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394"/>
    </row>
    <row r="290" spans="2:38"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35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394"/>
    </row>
    <row r="291" spans="2:38"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35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394"/>
    </row>
    <row r="292" spans="2:38"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35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394"/>
    </row>
    <row r="293" spans="2:38"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35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394"/>
    </row>
    <row r="294" spans="2:38"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35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394"/>
    </row>
    <row r="295" spans="2:38"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35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394"/>
    </row>
    <row r="296" spans="2:38"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35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394"/>
    </row>
    <row r="297" spans="2:38"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35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394"/>
    </row>
    <row r="298" spans="2:38"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35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394"/>
    </row>
    <row r="299" spans="2:38"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35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394"/>
    </row>
    <row r="300" spans="2:38"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35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394"/>
    </row>
    <row r="301" spans="2:38"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35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394"/>
    </row>
    <row r="302" spans="2:38"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35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394"/>
    </row>
    <row r="303" spans="2:38"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35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394"/>
    </row>
    <row r="304" spans="2:38"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35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394"/>
    </row>
    <row r="305" spans="2:38"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35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394"/>
    </row>
    <row r="306" spans="2:38"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35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394"/>
    </row>
    <row r="307" spans="2:38"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35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394"/>
    </row>
    <row r="308" spans="2:38"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35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394"/>
    </row>
    <row r="309" spans="2:38"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35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394"/>
    </row>
    <row r="310" spans="2:38"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35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394"/>
    </row>
    <row r="311" spans="2:38"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35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394"/>
    </row>
    <row r="312" spans="2:38"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35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394"/>
    </row>
    <row r="313" spans="2:38"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35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394"/>
    </row>
    <row r="314" spans="2:38"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35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394"/>
    </row>
    <row r="315" spans="2:38"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35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394"/>
    </row>
    <row r="316" spans="2:38"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35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394"/>
    </row>
    <row r="317" spans="2:38"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35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394"/>
    </row>
    <row r="318" spans="2:38"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35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394"/>
    </row>
    <row r="319" spans="2:38"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35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394"/>
    </row>
    <row r="320" spans="2:38"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35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394"/>
    </row>
    <row r="321" spans="2:38"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35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394"/>
    </row>
    <row r="322" spans="2:38"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35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394"/>
    </row>
    <row r="323" spans="2:38"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35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394"/>
    </row>
    <row r="324" spans="2:38"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35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394"/>
    </row>
    <row r="325" spans="2:38"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35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394"/>
    </row>
    <row r="326" spans="2:38"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35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394"/>
    </row>
    <row r="327" spans="2:38"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35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394"/>
    </row>
    <row r="328" spans="2:38"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35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394"/>
    </row>
    <row r="329" spans="2:38"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35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394"/>
    </row>
  </sheetData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D21" sqref="D21"/>
    </sheetView>
  </sheetViews>
  <sheetFormatPr defaultColWidth="9" defaultRowHeight="13.5" outlineLevelCol="2"/>
  <cols>
    <col min="1" max="1" width="23.25" customWidth="1"/>
  </cols>
  <sheetData>
    <row r="1" ht="14.25" spans="1:3">
      <c r="A1" s="309" t="s">
        <v>211</v>
      </c>
      <c r="B1" s="310"/>
      <c r="C1" s="310"/>
    </row>
    <row r="2" spans="1:3">
      <c r="A2" s="311" t="s">
        <v>212</v>
      </c>
      <c r="B2" s="312"/>
      <c r="C2" s="313">
        <v>0.51446517843942</v>
      </c>
    </row>
    <row r="3" ht="14.25" spans="1:3">
      <c r="A3" s="314" t="s">
        <v>213</v>
      </c>
      <c r="B3" s="315" t="s">
        <v>214</v>
      </c>
      <c r="C3" s="316">
        <v>951.016205374777</v>
      </c>
    </row>
    <row r="4" spans="1:3">
      <c r="A4" s="317"/>
      <c r="B4" s="315" t="s">
        <v>215</v>
      </c>
      <c r="C4" s="318">
        <v>231</v>
      </c>
    </row>
    <row r="5" ht="14.25" spans="1:3">
      <c r="A5" s="319"/>
      <c r="B5" s="320" t="s">
        <v>160</v>
      </c>
      <c r="C5" s="321">
        <v>5.10482044801593e-88</v>
      </c>
    </row>
    <row r="7" ht="14.25" spans="1:3">
      <c r="A7" s="322" t="s">
        <v>216</v>
      </c>
      <c r="B7" s="323"/>
      <c r="C7" s="323"/>
    </row>
    <row r="8" ht="14.25" spans="1:3">
      <c r="A8" s="324" t="s">
        <v>174</v>
      </c>
      <c r="B8" s="325" t="s">
        <v>217</v>
      </c>
      <c r="C8" s="326" t="s">
        <v>218</v>
      </c>
    </row>
    <row r="9" ht="22.5" spans="1:3">
      <c r="A9" s="327" t="s">
        <v>219</v>
      </c>
      <c r="B9" s="328">
        <v>1</v>
      </c>
      <c r="C9" s="329">
        <v>0.740995812554692</v>
      </c>
    </row>
    <row r="10" spans="1:3">
      <c r="A10" s="330" t="s">
        <v>220</v>
      </c>
      <c r="B10" s="331">
        <v>1</v>
      </c>
      <c r="C10" s="332">
        <v>0.709479899638831</v>
      </c>
    </row>
    <row r="11" spans="1:3">
      <c r="A11" s="330" t="s">
        <v>221</v>
      </c>
      <c r="B11" s="331">
        <v>1</v>
      </c>
      <c r="C11" s="332">
        <v>0.748946513397266</v>
      </c>
    </row>
    <row r="12" spans="1:3">
      <c r="A12" s="330" t="s">
        <v>222</v>
      </c>
      <c r="B12" s="331">
        <v>1</v>
      </c>
      <c r="C12" s="332">
        <v>0.794186792578877</v>
      </c>
    </row>
    <row r="13" ht="22.5" spans="1:3">
      <c r="A13" s="330" t="s">
        <v>223</v>
      </c>
      <c r="B13" s="331">
        <v>1</v>
      </c>
      <c r="C13" s="332">
        <v>0.773476596345667</v>
      </c>
    </row>
    <row r="14" ht="22.5" spans="1:3">
      <c r="A14" s="330" t="s">
        <v>224</v>
      </c>
      <c r="B14" s="331">
        <v>1</v>
      </c>
      <c r="C14" s="332">
        <v>0.699251569357163</v>
      </c>
    </row>
    <row r="15" spans="1:3">
      <c r="A15" s="330" t="s">
        <v>225</v>
      </c>
      <c r="B15" s="331">
        <v>1</v>
      </c>
      <c r="C15" s="332">
        <v>0.742214297825489</v>
      </c>
    </row>
    <row r="16" spans="1:3">
      <c r="A16" s="330" t="s">
        <v>226</v>
      </c>
      <c r="B16" s="331">
        <v>1</v>
      </c>
      <c r="C16" s="332">
        <v>0.883242644113445</v>
      </c>
    </row>
    <row r="17" spans="1:3">
      <c r="A17" s="330" t="s">
        <v>227</v>
      </c>
      <c r="B17" s="331">
        <v>1</v>
      </c>
      <c r="C17" s="332">
        <v>0.859094219829429</v>
      </c>
    </row>
    <row r="18" spans="1:3">
      <c r="A18" s="330" t="s">
        <v>228</v>
      </c>
      <c r="B18" s="331">
        <v>1</v>
      </c>
      <c r="C18" s="332">
        <v>0.885562297173582</v>
      </c>
    </row>
    <row r="19" spans="1:3">
      <c r="A19" s="330" t="s">
        <v>229</v>
      </c>
      <c r="B19" s="331">
        <v>1</v>
      </c>
      <c r="C19" s="332">
        <v>0.735715249036782</v>
      </c>
    </row>
    <row r="20" spans="1:3">
      <c r="A20" s="330" t="s">
        <v>230</v>
      </c>
      <c r="B20" s="331">
        <v>1</v>
      </c>
      <c r="C20" s="332">
        <v>0.689330076727677</v>
      </c>
    </row>
    <row r="21" spans="1:3">
      <c r="A21" s="330" t="s">
        <v>231</v>
      </c>
      <c r="B21" s="331">
        <v>1</v>
      </c>
      <c r="C21" s="332">
        <v>0.552539726812402</v>
      </c>
    </row>
    <row r="22" spans="1:3">
      <c r="A22" s="330" t="s">
        <v>232</v>
      </c>
      <c r="B22" s="331">
        <v>1</v>
      </c>
      <c r="C22" s="332">
        <v>0.75819531792756</v>
      </c>
    </row>
    <row r="23" spans="1:3">
      <c r="A23" s="330" t="s">
        <v>233</v>
      </c>
      <c r="B23" s="331">
        <v>1</v>
      </c>
      <c r="C23" s="332">
        <v>0.819735070019581</v>
      </c>
    </row>
    <row r="24" ht="22.5" spans="1:3">
      <c r="A24" s="330" t="s">
        <v>234</v>
      </c>
      <c r="B24" s="331">
        <v>1</v>
      </c>
      <c r="C24" s="332">
        <v>0.700588877581696</v>
      </c>
    </row>
    <row r="25" ht="22.5" spans="1:3">
      <c r="A25" s="330" t="s">
        <v>235</v>
      </c>
      <c r="B25" s="331">
        <v>1</v>
      </c>
      <c r="C25" s="332">
        <v>0.818570462782004</v>
      </c>
    </row>
    <row r="26" spans="1:3">
      <c r="A26" s="330" t="s">
        <v>236</v>
      </c>
      <c r="B26" s="331">
        <v>1</v>
      </c>
      <c r="C26" s="332">
        <v>0.713766584670776</v>
      </c>
    </row>
    <row r="27" spans="1:3">
      <c r="A27" s="330" t="s">
        <v>237</v>
      </c>
      <c r="B27" s="331">
        <v>1</v>
      </c>
      <c r="C27" s="332">
        <v>0.728550101513177</v>
      </c>
    </row>
    <row r="28" spans="1:3">
      <c r="A28" s="330" t="s">
        <v>238</v>
      </c>
      <c r="B28" s="331">
        <v>1</v>
      </c>
      <c r="C28" s="332">
        <v>0.725044581149811</v>
      </c>
    </row>
    <row r="29" spans="1:3">
      <c r="A29" s="330" t="s">
        <v>239</v>
      </c>
      <c r="B29" s="331">
        <v>1</v>
      </c>
      <c r="C29" s="332">
        <v>0.817720066538594</v>
      </c>
    </row>
    <row r="30" ht="14.25" spans="1:3">
      <c r="A30" s="333" t="s">
        <v>240</v>
      </c>
      <c r="B30" s="334">
        <v>1</v>
      </c>
      <c r="C30" s="335">
        <v>0.921562607396509</v>
      </c>
    </row>
    <row r="31" spans="1:3">
      <c r="A31" s="336"/>
      <c r="B31" s="336"/>
      <c r="C31" s="336"/>
    </row>
  </sheetData>
  <mergeCells count="4">
    <mergeCell ref="A1:C1"/>
    <mergeCell ref="A2:B2"/>
    <mergeCell ref="A7:C7"/>
    <mergeCell ref="A3:A5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E17" sqref="E17"/>
    </sheetView>
  </sheetViews>
  <sheetFormatPr defaultColWidth="9" defaultRowHeight="13.5"/>
  <sheetData>
    <row r="1" ht="14.25" spans="1:11">
      <c r="A1" s="280" t="s">
        <v>241</v>
      </c>
      <c r="B1" s="281"/>
      <c r="C1" s="281"/>
      <c r="D1" s="281"/>
      <c r="E1" s="281"/>
      <c r="F1" s="281"/>
      <c r="G1" s="281"/>
      <c r="H1" s="281"/>
      <c r="I1" s="281"/>
      <c r="J1" s="281"/>
      <c r="K1" s="302"/>
    </row>
    <row r="2" ht="14.25" spans="1:11">
      <c r="A2" s="282" t="s">
        <v>242</v>
      </c>
      <c r="B2" s="283" t="s">
        <v>243</v>
      </c>
      <c r="C2" s="284"/>
      <c r="D2" s="285"/>
      <c r="E2" s="286" t="s">
        <v>244</v>
      </c>
      <c r="F2" s="284"/>
      <c r="G2" s="285"/>
      <c r="H2" s="287" t="s">
        <v>245</v>
      </c>
      <c r="I2" s="284"/>
      <c r="J2" s="303"/>
      <c r="K2" s="302"/>
    </row>
    <row r="3" ht="14.25" spans="1:11">
      <c r="A3" s="288"/>
      <c r="B3" s="289" t="s">
        <v>246</v>
      </c>
      <c r="C3" s="290" t="s">
        <v>247</v>
      </c>
      <c r="D3" s="290" t="s">
        <v>248</v>
      </c>
      <c r="E3" s="290" t="s">
        <v>246</v>
      </c>
      <c r="F3" s="290" t="s">
        <v>247</v>
      </c>
      <c r="G3" s="290" t="s">
        <v>248</v>
      </c>
      <c r="H3" s="290" t="s">
        <v>246</v>
      </c>
      <c r="I3" s="290" t="s">
        <v>247</v>
      </c>
      <c r="J3" s="304" t="s">
        <v>248</v>
      </c>
      <c r="K3" s="302"/>
    </row>
    <row r="4" spans="1:11">
      <c r="A4" s="291" t="s">
        <v>167</v>
      </c>
      <c r="B4" s="292">
        <v>3.02617725638153</v>
      </c>
      <c r="C4" s="293">
        <v>13.7553511653706</v>
      </c>
      <c r="D4" s="293">
        <v>13.7553511653706</v>
      </c>
      <c r="E4" s="293">
        <v>3.02617725638153</v>
      </c>
      <c r="F4" s="293">
        <v>13.7553511653706</v>
      </c>
      <c r="G4" s="293">
        <v>13.7553511653706</v>
      </c>
      <c r="H4" s="293">
        <v>2.49512273539179</v>
      </c>
      <c r="I4" s="293">
        <v>11.3414669790536</v>
      </c>
      <c r="J4" s="305">
        <v>11.3414669790536</v>
      </c>
      <c r="K4" s="302"/>
    </row>
    <row r="5" spans="1:11">
      <c r="A5" s="294" t="s">
        <v>249</v>
      </c>
      <c r="B5" s="295">
        <v>2.65990838013393</v>
      </c>
      <c r="C5" s="296">
        <v>12.0904926369724</v>
      </c>
      <c r="D5" s="296">
        <v>25.845843802343</v>
      </c>
      <c r="E5" s="296">
        <v>2.65990838013393</v>
      </c>
      <c r="F5" s="296">
        <v>12.0904926369724</v>
      </c>
      <c r="G5" s="296">
        <v>25.845843802343</v>
      </c>
      <c r="H5" s="296">
        <v>2.40213636303649</v>
      </c>
      <c r="I5" s="296">
        <v>10.9188016501659</v>
      </c>
      <c r="J5" s="306">
        <v>22.2602686292195</v>
      </c>
      <c r="K5" s="302"/>
    </row>
    <row r="6" spans="1:11">
      <c r="A6" s="294" t="s">
        <v>250</v>
      </c>
      <c r="B6" s="295">
        <v>1.99979766617911</v>
      </c>
      <c r="C6" s="296">
        <v>9.08998939172322</v>
      </c>
      <c r="D6" s="296">
        <v>34.9358331940662</v>
      </c>
      <c r="E6" s="296">
        <v>1.99979766617911</v>
      </c>
      <c r="F6" s="296">
        <v>9.08998939172322</v>
      </c>
      <c r="G6" s="296">
        <v>34.9358331940662</v>
      </c>
      <c r="H6" s="296">
        <v>1.96973791947436</v>
      </c>
      <c r="I6" s="296">
        <v>8.95335417942892</v>
      </c>
      <c r="J6" s="306">
        <v>31.2136228086484</v>
      </c>
      <c r="K6" s="302"/>
    </row>
    <row r="7" spans="1:11">
      <c r="A7" s="294" t="s">
        <v>251</v>
      </c>
      <c r="B7" s="295">
        <v>1.67728477543633</v>
      </c>
      <c r="C7" s="296">
        <v>7.62402170652879</v>
      </c>
      <c r="D7" s="296">
        <v>42.559854900595</v>
      </c>
      <c r="E7" s="296">
        <v>1.67728477543633</v>
      </c>
      <c r="F7" s="296">
        <v>7.62402170652879</v>
      </c>
      <c r="G7" s="296">
        <v>42.559854900595</v>
      </c>
      <c r="H7" s="296">
        <v>1.78469876302662</v>
      </c>
      <c r="I7" s="296">
        <v>8.11226710466643</v>
      </c>
      <c r="J7" s="306">
        <v>39.3258899133148</v>
      </c>
      <c r="K7" s="302"/>
    </row>
    <row r="8" spans="1:11">
      <c r="A8" s="294" t="s">
        <v>252</v>
      </c>
      <c r="B8" s="295">
        <v>1.65412897055112</v>
      </c>
      <c r="C8" s="296">
        <v>7.51876804795966</v>
      </c>
      <c r="D8" s="296">
        <v>50.0786229485546</v>
      </c>
      <c r="E8" s="296">
        <v>1.65412897055112</v>
      </c>
      <c r="F8" s="296">
        <v>7.51876804795965</v>
      </c>
      <c r="G8" s="296">
        <v>50.0786229485546</v>
      </c>
      <c r="H8" s="296">
        <v>1.61544709057114</v>
      </c>
      <c r="I8" s="296">
        <v>7.34294132077791</v>
      </c>
      <c r="J8" s="306">
        <v>46.6688312340927</v>
      </c>
      <c r="K8" s="302"/>
    </row>
    <row r="9" spans="1:11">
      <c r="A9" s="294" t="s">
        <v>253</v>
      </c>
      <c r="B9" s="295">
        <v>1.38100546386126</v>
      </c>
      <c r="C9" s="296">
        <v>6.27729756300571</v>
      </c>
      <c r="D9" s="296">
        <v>56.3559205115603</v>
      </c>
      <c r="E9" s="296">
        <v>1.38100546386126</v>
      </c>
      <c r="F9" s="296">
        <v>6.27729756300571</v>
      </c>
      <c r="G9" s="296">
        <v>56.3559205115603</v>
      </c>
      <c r="H9" s="296">
        <v>1.57333839118377</v>
      </c>
      <c r="I9" s="296">
        <v>7.15153814174442</v>
      </c>
      <c r="J9" s="306">
        <v>53.8203693758372</v>
      </c>
      <c r="K9" s="302"/>
    </row>
    <row r="10" spans="1:11">
      <c r="A10" s="294" t="s">
        <v>254</v>
      </c>
      <c r="B10" s="295">
        <v>1.22588358346709</v>
      </c>
      <c r="C10" s="296">
        <v>5.57219810666859</v>
      </c>
      <c r="D10" s="296">
        <v>61.9281186182289</v>
      </c>
      <c r="E10" s="296">
        <v>1.22588358346709</v>
      </c>
      <c r="F10" s="296">
        <v>5.57219810666859</v>
      </c>
      <c r="G10" s="296">
        <v>61.9281186182289</v>
      </c>
      <c r="H10" s="296">
        <v>1.40172230412234</v>
      </c>
      <c r="I10" s="296">
        <v>6.3714650187379</v>
      </c>
      <c r="J10" s="306">
        <v>60.1918343945751</v>
      </c>
      <c r="K10" s="302"/>
    </row>
    <row r="11" spans="1:11">
      <c r="A11" s="294" t="s">
        <v>255</v>
      </c>
      <c r="B11" s="295">
        <v>1.14494422422317</v>
      </c>
      <c r="C11" s="296">
        <v>5.20429192828712</v>
      </c>
      <c r="D11" s="296">
        <v>67.132410546516</v>
      </c>
      <c r="E11" s="296">
        <v>1.14494422422317</v>
      </c>
      <c r="F11" s="296">
        <v>5.20429192828712</v>
      </c>
      <c r="G11" s="296">
        <v>67.132410546516</v>
      </c>
      <c r="H11" s="296">
        <v>1.23758460566943</v>
      </c>
      <c r="I11" s="296">
        <v>5.62538457122466</v>
      </c>
      <c r="J11" s="306">
        <v>65.8172189657997</v>
      </c>
      <c r="K11" s="302"/>
    </row>
    <row r="12" spans="1:11">
      <c r="A12" s="294" t="s">
        <v>256</v>
      </c>
      <c r="B12" s="295">
        <v>1.04506995134519</v>
      </c>
      <c r="C12" s="296">
        <v>4.75031796065994</v>
      </c>
      <c r="D12" s="296">
        <v>71.882728507176</v>
      </c>
      <c r="E12" s="296">
        <v>1.04506995134519</v>
      </c>
      <c r="F12" s="296">
        <v>4.75031796065994</v>
      </c>
      <c r="G12" s="296">
        <v>71.882728507176</v>
      </c>
      <c r="H12" s="296">
        <v>1.19128710001513</v>
      </c>
      <c r="I12" s="296">
        <v>5.41494136370515</v>
      </c>
      <c r="J12" s="306">
        <v>71.2321603295049</v>
      </c>
      <c r="K12" s="302"/>
    </row>
    <row r="13" spans="1:11">
      <c r="A13" s="294" t="s">
        <v>257</v>
      </c>
      <c r="B13" s="295">
        <v>1.0035690933923</v>
      </c>
      <c r="C13" s="296">
        <v>4.56167769723771</v>
      </c>
      <c r="D13" s="296">
        <v>76.4444062044137</v>
      </c>
      <c r="E13" s="296">
        <v>1.0035690933923</v>
      </c>
      <c r="F13" s="296">
        <v>4.56167769723771</v>
      </c>
      <c r="G13" s="296">
        <v>76.4444062044137</v>
      </c>
      <c r="H13" s="296">
        <v>1.14669409247994</v>
      </c>
      <c r="I13" s="296">
        <v>5.2122458749088</v>
      </c>
      <c r="J13" s="306">
        <v>76.4444062044137</v>
      </c>
      <c r="K13" s="302"/>
    </row>
    <row r="14" spans="1:11">
      <c r="A14" s="294" t="s">
        <v>258</v>
      </c>
      <c r="B14" s="295">
        <v>0.874678003389738</v>
      </c>
      <c r="C14" s="296">
        <v>3.97580910631699</v>
      </c>
      <c r="D14" s="296">
        <v>80.4202153107307</v>
      </c>
      <c r="E14" s="297"/>
      <c r="F14" s="297"/>
      <c r="G14" s="297"/>
      <c r="H14" s="297"/>
      <c r="I14" s="297"/>
      <c r="J14" s="307"/>
      <c r="K14" s="302"/>
    </row>
    <row r="15" spans="1:11">
      <c r="A15" s="294" t="s">
        <v>259</v>
      </c>
      <c r="B15" s="295">
        <v>0.714952469987531</v>
      </c>
      <c r="C15" s="296">
        <v>3.24978395448878</v>
      </c>
      <c r="D15" s="296">
        <v>83.6699992652195</v>
      </c>
      <c r="E15" s="297"/>
      <c r="F15" s="297"/>
      <c r="G15" s="297"/>
      <c r="H15" s="297"/>
      <c r="I15" s="297"/>
      <c r="J15" s="307"/>
      <c r="K15" s="302"/>
    </row>
    <row r="16" spans="1:11">
      <c r="A16" s="294" t="s">
        <v>260</v>
      </c>
      <c r="B16" s="295">
        <v>0.670637045109885</v>
      </c>
      <c r="C16" s="296">
        <v>3.04835020504493</v>
      </c>
      <c r="D16" s="296">
        <v>86.7183494702644</v>
      </c>
      <c r="E16" s="297"/>
      <c r="F16" s="297"/>
      <c r="G16" s="297"/>
      <c r="H16" s="297"/>
      <c r="I16" s="297"/>
      <c r="J16" s="307"/>
      <c r="K16" s="302"/>
    </row>
    <row r="17" spans="1:11">
      <c r="A17" s="294" t="s">
        <v>261</v>
      </c>
      <c r="B17" s="295">
        <v>0.581427126296639</v>
      </c>
      <c r="C17" s="296">
        <v>2.64285057407563</v>
      </c>
      <c r="D17" s="296">
        <v>89.36120004434</v>
      </c>
      <c r="E17" s="297"/>
      <c r="F17" s="297"/>
      <c r="G17" s="297"/>
      <c r="H17" s="297"/>
      <c r="I17" s="297"/>
      <c r="J17" s="307"/>
      <c r="K17" s="302"/>
    </row>
    <row r="18" spans="1:11">
      <c r="A18" s="294" t="s">
        <v>262</v>
      </c>
      <c r="B18" s="295">
        <v>0.520094699014285</v>
      </c>
      <c r="C18" s="296">
        <v>2.3640668137013</v>
      </c>
      <c r="D18" s="296">
        <v>91.7252668580413</v>
      </c>
      <c r="E18" s="297"/>
      <c r="F18" s="297"/>
      <c r="G18" s="297"/>
      <c r="H18" s="297"/>
      <c r="I18" s="297"/>
      <c r="J18" s="307"/>
      <c r="K18" s="302"/>
    </row>
    <row r="19" spans="1:11">
      <c r="A19" s="294" t="s">
        <v>263</v>
      </c>
      <c r="B19" s="295">
        <v>0.462052092333025</v>
      </c>
      <c r="C19" s="296">
        <v>2.10023678333193</v>
      </c>
      <c r="D19" s="296">
        <v>93.8255036413732</v>
      </c>
      <c r="E19" s="297"/>
      <c r="F19" s="297"/>
      <c r="G19" s="297"/>
      <c r="H19" s="297"/>
      <c r="I19" s="297"/>
      <c r="J19" s="307"/>
      <c r="K19" s="302"/>
    </row>
    <row r="20" spans="1:11">
      <c r="A20" s="294" t="s">
        <v>264</v>
      </c>
      <c r="B20" s="295">
        <v>0.335684145095914</v>
      </c>
      <c r="C20" s="296">
        <v>1.52583702316325</v>
      </c>
      <c r="D20" s="296">
        <v>95.3513406645365</v>
      </c>
      <c r="E20" s="297"/>
      <c r="F20" s="297"/>
      <c r="G20" s="297"/>
      <c r="H20" s="297"/>
      <c r="I20" s="297"/>
      <c r="J20" s="307"/>
      <c r="K20" s="302"/>
    </row>
    <row r="21" spans="1:11">
      <c r="A21" s="294" t="s">
        <v>265</v>
      </c>
      <c r="B21" s="295">
        <v>0.294824536620496</v>
      </c>
      <c r="C21" s="296">
        <v>1.34011153009316</v>
      </c>
      <c r="D21" s="296">
        <v>96.6914521946297</v>
      </c>
      <c r="E21" s="297"/>
      <c r="F21" s="297"/>
      <c r="G21" s="297"/>
      <c r="H21" s="297"/>
      <c r="I21" s="297"/>
      <c r="J21" s="307"/>
      <c r="K21" s="302"/>
    </row>
    <row r="22" spans="1:11">
      <c r="A22" s="294" t="s">
        <v>266</v>
      </c>
      <c r="B22" s="295">
        <v>0.290658188424809</v>
      </c>
      <c r="C22" s="296">
        <v>1.32117358374913</v>
      </c>
      <c r="D22" s="296">
        <v>98.0126257783788</v>
      </c>
      <c r="E22" s="297"/>
      <c r="F22" s="297"/>
      <c r="G22" s="297"/>
      <c r="H22" s="297"/>
      <c r="I22" s="297"/>
      <c r="J22" s="307"/>
      <c r="K22" s="302"/>
    </row>
    <row r="23" spans="1:11">
      <c r="A23" s="294" t="s">
        <v>267</v>
      </c>
      <c r="B23" s="295">
        <v>0.24758040066955</v>
      </c>
      <c r="C23" s="296">
        <v>1.12536545758886</v>
      </c>
      <c r="D23" s="296">
        <v>99.1379912359676</v>
      </c>
      <c r="E23" s="297"/>
      <c r="F23" s="297"/>
      <c r="G23" s="297"/>
      <c r="H23" s="297"/>
      <c r="I23" s="297"/>
      <c r="J23" s="307"/>
      <c r="K23" s="302"/>
    </row>
    <row r="24" spans="1:11">
      <c r="A24" s="294" t="s">
        <v>268</v>
      </c>
      <c r="B24" s="295">
        <v>0.10760091051724</v>
      </c>
      <c r="C24" s="296">
        <v>0.489095047805637</v>
      </c>
      <c r="D24" s="296">
        <v>99.6270862837733</v>
      </c>
      <c r="E24" s="297"/>
      <c r="F24" s="297"/>
      <c r="G24" s="297"/>
      <c r="H24" s="297"/>
      <c r="I24" s="297"/>
      <c r="J24" s="307"/>
      <c r="K24" s="302"/>
    </row>
    <row r="25" ht="14.25" spans="1:11">
      <c r="A25" s="298" t="s">
        <v>269</v>
      </c>
      <c r="B25" s="299">
        <v>0.0820410175698766</v>
      </c>
      <c r="C25" s="300">
        <v>0.372913716226712</v>
      </c>
      <c r="D25" s="300">
        <v>100</v>
      </c>
      <c r="E25" s="301"/>
      <c r="F25" s="301"/>
      <c r="G25" s="301"/>
      <c r="H25" s="301"/>
      <c r="I25" s="301"/>
      <c r="J25" s="308"/>
      <c r="K25" s="302"/>
    </row>
    <row r="26" spans="1:11">
      <c r="A26" s="302"/>
      <c r="B26" s="302"/>
      <c r="C26" s="302"/>
      <c r="D26" s="302"/>
      <c r="E26" s="302"/>
      <c r="F26" s="302"/>
      <c r="G26" s="302"/>
      <c r="H26" s="302"/>
      <c r="I26" s="302"/>
      <c r="J26" s="302"/>
      <c r="K26" s="302"/>
    </row>
  </sheetData>
  <mergeCells count="5">
    <mergeCell ref="A1:J1"/>
    <mergeCell ref="B2:D2"/>
    <mergeCell ref="E2:G2"/>
    <mergeCell ref="H2:J2"/>
    <mergeCell ref="A2:A3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B16" sqref="B16"/>
    </sheetView>
  </sheetViews>
  <sheetFormatPr defaultColWidth="9" defaultRowHeight="13.5"/>
  <cols>
    <col min="1" max="1" width="33.75" customWidth="1"/>
  </cols>
  <sheetData>
    <row r="1" ht="14.25" spans="1:11">
      <c r="A1" s="257" t="s">
        <v>270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</row>
    <row r="2" ht="14.25" spans="1:11">
      <c r="A2" s="259" t="s">
        <v>174</v>
      </c>
      <c r="B2" s="260" t="s">
        <v>242</v>
      </c>
      <c r="C2" s="261"/>
      <c r="D2" s="261"/>
      <c r="E2" s="261"/>
      <c r="F2" s="261"/>
      <c r="G2" s="261"/>
      <c r="H2" s="261"/>
      <c r="I2" s="261"/>
      <c r="J2" s="261"/>
      <c r="K2" s="275"/>
    </row>
    <row r="3" ht="14.25" spans="1:11">
      <c r="A3" s="262"/>
      <c r="B3" s="263" t="s">
        <v>167</v>
      </c>
      <c r="C3" s="264" t="s">
        <v>249</v>
      </c>
      <c r="D3" s="264" t="s">
        <v>250</v>
      </c>
      <c r="E3" s="264" t="s">
        <v>251</v>
      </c>
      <c r="F3" s="264" t="s">
        <v>252</v>
      </c>
      <c r="G3" s="264" t="s">
        <v>253</v>
      </c>
      <c r="H3" s="264" t="s">
        <v>254</v>
      </c>
      <c r="I3" s="264" t="s">
        <v>255</v>
      </c>
      <c r="J3" s="264" t="s">
        <v>256</v>
      </c>
      <c r="K3" s="276" t="s">
        <v>257</v>
      </c>
    </row>
    <row r="4" spans="1:11">
      <c r="A4" s="265" t="s">
        <v>219</v>
      </c>
      <c r="B4" s="266">
        <v>-0.112965209633099</v>
      </c>
      <c r="C4" s="267">
        <v>0.416105930187123</v>
      </c>
      <c r="D4" s="267">
        <v>-0.210408708783206</v>
      </c>
      <c r="E4" s="267">
        <v>-0.283796421689016</v>
      </c>
      <c r="F4" s="267">
        <v>0.549143373085148</v>
      </c>
      <c r="G4" s="267">
        <v>0.259443443220235</v>
      </c>
      <c r="H4" s="267">
        <v>-0.149559504177421</v>
      </c>
      <c r="I4" s="267">
        <v>-0.125879814955914</v>
      </c>
      <c r="J4" s="267">
        <v>0.0979790085503227</v>
      </c>
      <c r="K4" s="277">
        <v>0.116598848545365</v>
      </c>
    </row>
    <row r="5" spans="1:11">
      <c r="A5" s="268" t="s">
        <v>220</v>
      </c>
      <c r="B5" s="269">
        <v>-0.299455283170988</v>
      </c>
      <c r="C5" s="270">
        <v>-0.0365503580802649</v>
      </c>
      <c r="D5" s="270">
        <v>-0.00371316113908747</v>
      </c>
      <c r="E5" s="270">
        <v>0.673359300266355</v>
      </c>
      <c r="F5" s="270">
        <v>-0.203902145962918</v>
      </c>
      <c r="G5" s="270">
        <v>0.227150726260616</v>
      </c>
      <c r="H5" s="270">
        <v>0.016502528003749</v>
      </c>
      <c r="I5" s="270">
        <v>0.264159229671586</v>
      </c>
      <c r="J5" s="270">
        <v>-0.0322706042383791</v>
      </c>
      <c r="K5" s="278">
        <v>-0.0278676874724027</v>
      </c>
    </row>
    <row r="6" spans="1:11">
      <c r="A6" s="268" t="s">
        <v>221</v>
      </c>
      <c r="B6" s="269">
        <v>-0.249013259296095</v>
      </c>
      <c r="C6" s="270">
        <v>-0.216551841973339</v>
      </c>
      <c r="D6" s="270">
        <v>0.254466735039828</v>
      </c>
      <c r="E6" s="270">
        <v>-0.128170398982196</v>
      </c>
      <c r="F6" s="270">
        <v>-0.158286116707945</v>
      </c>
      <c r="G6" s="270">
        <v>-0.383555661964502</v>
      </c>
      <c r="H6" s="270">
        <v>0.452128188437008</v>
      </c>
      <c r="I6" s="270">
        <v>0.426933549139391</v>
      </c>
      <c r="J6" s="270">
        <v>0.0012732626953801</v>
      </c>
      <c r="K6" s="278">
        <v>0.000153255941533641</v>
      </c>
    </row>
    <row r="7" spans="1:11">
      <c r="A7" s="268" t="s">
        <v>222</v>
      </c>
      <c r="B7" s="269">
        <v>0.0895471567588416</v>
      </c>
      <c r="C7" s="270">
        <v>0.0809752871561819</v>
      </c>
      <c r="D7" s="270">
        <v>-0.0221807181006276</v>
      </c>
      <c r="E7" s="270">
        <v>-0.00347688209008154</v>
      </c>
      <c r="F7" s="270">
        <v>-0.168461906608484</v>
      </c>
      <c r="G7" s="270">
        <v>0.136697531547548</v>
      </c>
      <c r="H7" s="270">
        <v>0.254896205271472</v>
      </c>
      <c r="I7" s="270">
        <v>-0.116856878669201</v>
      </c>
      <c r="J7" s="270">
        <v>0.637981704533951</v>
      </c>
      <c r="K7" s="278">
        <v>0.496380035071136</v>
      </c>
    </row>
    <row r="8" ht="22.5" spans="1:11">
      <c r="A8" s="268" t="s">
        <v>223</v>
      </c>
      <c r="B8" s="269">
        <v>-0.00884514083887364</v>
      </c>
      <c r="C8" s="270">
        <v>0.0383372771522766</v>
      </c>
      <c r="D8" s="270">
        <v>0.0015791800920889</v>
      </c>
      <c r="E8" s="270">
        <v>-0.2334508421898</v>
      </c>
      <c r="F8" s="270">
        <v>0.192566896557316</v>
      </c>
      <c r="G8" s="270">
        <v>-0.0268151539265697</v>
      </c>
      <c r="H8" s="270">
        <v>-0.253672713831102</v>
      </c>
      <c r="I8" s="270">
        <v>0.544384602704415</v>
      </c>
      <c r="J8" s="270">
        <v>0.023109140673259</v>
      </c>
      <c r="K8" s="278">
        <v>0.564258174565783</v>
      </c>
    </row>
    <row r="9" ht="22.5" spans="1:11">
      <c r="A9" s="268" t="s">
        <v>224</v>
      </c>
      <c r="B9" s="269">
        <v>0.126996438945197</v>
      </c>
      <c r="C9" s="270">
        <v>0.102044747419043</v>
      </c>
      <c r="D9" s="270">
        <v>-0.000791973018167565</v>
      </c>
      <c r="E9" s="270">
        <v>0.0445339070089878</v>
      </c>
      <c r="F9" s="270">
        <v>-0.178563498728263</v>
      </c>
      <c r="G9" s="270">
        <v>0.499334018772891</v>
      </c>
      <c r="H9" s="270">
        <v>-0.252274587585015</v>
      </c>
      <c r="I9" s="270">
        <v>0.534567282161125</v>
      </c>
      <c r="J9" s="270">
        <v>-0.19863842328944</v>
      </c>
      <c r="K9" s="278">
        <v>-0.0254006298079379</v>
      </c>
    </row>
    <row r="10" spans="1:11">
      <c r="A10" s="268" t="s">
        <v>225</v>
      </c>
      <c r="B10" s="269">
        <v>-0.0375635265880947</v>
      </c>
      <c r="C10" s="270">
        <v>-0.098809897593331</v>
      </c>
      <c r="D10" s="270">
        <v>0.636783246527433</v>
      </c>
      <c r="E10" s="270">
        <v>-0.0833708532047673</v>
      </c>
      <c r="F10" s="270">
        <v>0.369681752671587</v>
      </c>
      <c r="G10" s="270">
        <v>0.0716265877330312</v>
      </c>
      <c r="H10" s="270">
        <v>0.3458298285778</v>
      </c>
      <c r="I10" s="270">
        <v>-0.00818398386256045</v>
      </c>
      <c r="J10" s="270">
        <v>0.139146353185068</v>
      </c>
      <c r="K10" s="278">
        <v>-0.194356269134574</v>
      </c>
    </row>
    <row r="11" spans="1:11">
      <c r="A11" s="268" t="s">
        <v>226</v>
      </c>
      <c r="B11" s="269">
        <v>0.241221576234694</v>
      </c>
      <c r="C11" s="270">
        <v>0.0470609129033351</v>
      </c>
      <c r="D11" s="270">
        <v>-0.0389934444533569</v>
      </c>
      <c r="E11" s="270">
        <v>0.148898960558295</v>
      </c>
      <c r="F11" s="270">
        <v>0.0370568354480107</v>
      </c>
      <c r="G11" s="270">
        <v>-0.355968079659072</v>
      </c>
      <c r="H11" s="270">
        <v>-0.534288018670282</v>
      </c>
      <c r="I11" s="270">
        <v>0.120485836020204</v>
      </c>
      <c r="J11" s="270">
        <v>0.48998536890858</v>
      </c>
      <c r="K11" s="278">
        <v>-0.36193370729065</v>
      </c>
    </row>
    <row r="12" spans="1:11">
      <c r="A12" s="268" t="s">
        <v>227</v>
      </c>
      <c r="B12" s="269">
        <v>0.632477238284895</v>
      </c>
      <c r="C12" s="270">
        <v>0.333722340113808</v>
      </c>
      <c r="D12" s="270">
        <v>-0.172919048023243</v>
      </c>
      <c r="E12" s="270">
        <v>0.422198190059112</v>
      </c>
      <c r="F12" s="270">
        <v>0.0402409354943289</v>
      </c>
      <c r="G12" s="270">
        <v>-0.124241183741594</v>
      </c>
      <c r="H12" s="270">
        <v>0.232827719836206</v>
      </c>
      <c r="I12" s="270">
        <v>-0.0135374038203425</v>
      </c>
      <c r="J12" s="270">
        <v>-0.1431932524621</v>
      </c>
      <c r="K12" s="278">
        <v>0.218156671058856</v>
      </c>
    </row>
    <row r="13" spans="1:11">
      <c r="A13" s="268" t="s">
        <v>228</v>
      </c>
      <c r="B13" s="269">
        <v>0.662343001828896</v>
      </c>
      <c r="C13" s="270">
        <v>0.344496515279225</v>
      </c>
      <c r="D13" s="270">
        <v>-0.164787693626453</v>
      </c>
      <c r="E13" s="270">
        <v>0.43737019526393</v>
      </c>
      <c r="F13" s="270">
        <v>0.0889434235250696</v>
      </c>
      <c r="G13" s="270">
        <v>-0.292521728511968</v>
      </c>
      <c r="H13" s="270">
        <v>-0.037182097084908</v>
      </c>
      <c r="I13" s="270">
        <v>0.0907741592697382</v>
      </c>
      <c r="J13" s="270">
        <v>0.0598059313172883</v>
      </c>
      <c r="K13" s="278">
        <v>-0.0553120637015948</v>
      </c>
    </row>
    <row r="14" spans="1:11">
      <c r="A14" s="268" t="s">
        <v>229</v>
      </c>
      <c r="B14" s="269">
        <v>0.765741510918299</v>
      </c>
      <c r="C14" s="270">
        <v>0.107783838872972</v>
      </c>
      <c r="D14" s="270">
        <v>0.329130534250817</v>
      </c>
      <c r="E14" s="270">
        <v>0.083274990243542</v>
      </c>
      <c r="F14" s="270">
        <v>-0.0103790022008294</v>
      </c>
      <c r="G14" s="270">
        <v>0.00459515485138308</v>
      </c>
      <c r="H14" s="270">
        <v>-0.0293180370252369</v>
      </c>
      <c r="I14" s="270">
        <v>-0.0649341083618228</v>
      </c>
      <c r="J14" s="270">
        <v>0.0262046300477622</v>
      </c>
      <c r="K14" s="278">
        <v>0.128781565064126</v>
      </c>
    </row>
    <row r="15" spans="1:11">
      <c r="A15" s="268" t="s">
        <v>230</v>
      </c>
      <c r="B15" s="269">
        <v>0.0627966537169933</v>
      </c>
      <c r="C15" s="270">
        <v>-0.0884234465246917</v>
      </c>
      <c r="D15" s="270">
        <v>0.575558979192281</v>
      </c>
      <c r="E15" s="270">
        <v>0.317797798282561</v>
      </c>
      <c r="F15" s="270">
        <v>-0.101133269431262</v>
      </c>
      <c r="G15" s="270">
        <v>0.227107819689214</v>
      </c>
      <c r="H15" s="270">
        <v>-0.22557888026132</v>
      </c>
      <c r="I15" s="270">
        <v>-0.299618076689961</v>
      </c>
      <c r="J15" s="270">
        <v>-0.0440028654947743</v>
      </c>
      <c r="K15" s="278">
        <v>0.202250826379715</v>
      </c>
    </row>
    <row r="16" spans="1:11">
      <c r="A16" s="268" t="s">
        <v>231</v>
      </c>
      <c r="B16" s="269">
        <v>0.451061022505585</v>
      </c>
      <c r="C16" s="270">
        <v>0.230103523464132</v>
      </c>
      <c r="D16" s="270">
        <v>-0.101931605987845</v>
      </c>
      <c r="E16" s="270">
        <v>-0.0522364693234557</v>
      </c>
      <c r="F16" s="270">
        <v>0.208319396371807</v>
      </c>
      <c r="G16" s="270">
        <v>-0.187348264163966</v>
      </c>
      <c r="H16" s="270">
        <v>0.338865581255088</v>
      </c>
      <c r="I16" s="270">
        <v>0.0298845118038736</v>
      </c>
      <c r="J16" s="270">
        <v>-0.294626608163671</v>
      </c>
      <c r="K16" s="278">
        <v>0.0446452776704265</v>
      </c>
    </row>
    <row r="17" spans="1:11">
      <c r="A17" s="268" t="s">
        <v>232</v>
      </c>
      <c r="B17" s="269">
        <v>0.402634899499156</v>
      </c>
      <c r="C17" s="270">
        <v>0.107629013687011</v>
      </c>
      <c r="D17" s="270">
        <v>0.44672161840151</v>
      </c>
      <c r="E17" s="270">
        <v>0.0711864508453747</v>
      </c>
      <c r="F17" s="270">
        <v>0.075259008548137</v>
      </c>
      <c r="G17" s="270">
        <v>0.560466277846514</v>
      </c>
      <c r="H17" s="270">
        <v>0.128781029950448</v>
      </c>
      <c r="I17" s="270">
        <v>0.0517155165972763</v>
      </c>
      <c r="J17" s="270">
        <v>0.0380651947804233</v>
      </c>
      <c r="K17" s="278">
        <v>-0.198429739600528</v>
      </c>
    </row>
    <row r="18" spans="1:11">
      <c r="A18" s="268" t="s">
        <v>233</v>
      </c>
      <c r="B18" s="269">
        <v>0.314646645538161</v>
      </c>
      <c r="C18" s="270">
        <v>-0.802688541456694</v>
      </c>
      <c r="D18" s="270">
        <v>-0.052018254701318</v>
      </c>
      <c r="E18" s="270">
        <v>0.0956656728064423</v>
      </c>
      <c r="F18" s="270">
        <v>0.219690557311948</v>
      </c>
      <c r="G18" s="270">
        <v>-0.0386681130292768</v>
      </c>
      <c r="H18" s="270">
        <v>-0.00782135218533828</v>
      </c>
      <c r="I18" s="270">
        <v>0.109078843483689</v>
      </c>
      <c r="J18" s="270">
        <v>-0.0532270355993293</v>
      </c>
      <c r="K18" s="278">
        <v>0.00376765283578093</v>
      </c>
    </row>
    <row r="19" spans="1:11">
      <c r="A19" s="268" t="s">
        <v>234</v>
      </c>
      <c r="B19" s="269">
        <v>-0.47367175825913</v>
      </c>
      <c r="C19" s="270">
        <v>0.0388193353488513</v>
      </c>
      <c r="D19" s="270">
        <v>0.207187508185001</v>
      </c>
      <c r="E19" s="270">
        <v>0.381325776348215</v>
      </c>
      <c r="F19" s="270">
        <v>0.309660131294151</v>
      </c>
      <c r="G19" s="270">
        <v>-0.222496402776355</v>
      </c>
      <c r="H19" s="270">
        <v>-0.155612442037273</v>
      </c>
      <c r="I19" s="270">
        <v>-0.0933177923579548</v>
      </c>
      <c r="J19" s="270">
        <v>-0.285891897462898</v>
      </c>
      <c r="K19" s="278">
        <v>0.162263135903271</v>
      </c>
    </row>
    <row r="20" spans="1:11">
      <c r="A20" s="268" t="s">
        <v>235</v>
      </c>
      <c r="B20" s="269">
        <v>-0.527995950862233</v>
      </c>
      <c r="C20" s="270">
        <v>0.281756436690779</v>
      </c>
      <c r="D20" s="270">
        <v>-0.0701296770753213</v>
      </c>
      <c r="E20" s="270">
        <v>0.310459139584414</v>
      </c>
      <c r="F20" s="270">
        <v>0.590988048366692</v>
      </c>
      <c r="G20" s="270">
        <v>0.00829632955299636</v>
      </c>
      <c r="H20" s="270">
        <v>-0.00307967888042808</v>
      </c>
      <c r="I20" s="270">
        <v>-0.0790413541133946</v>
      </c>
      <c r="J20" s="270">
        <v>-0.0238596631946999</v>
      </c>
      <c r="K20" s="278">
        <v>0.0542124900188804</v>
      </c>
    </row>
    <row r="21" spans="1:11">
      <c r="A21" s="268" t="s">
        <v>236</v>
      </c>
      <c r="B21" s="269">
        <v>-0.371630519402764</v>
      </c>
      <c r="C21" s="270">
        <v>0.0586998287278776</v>
      </c>
      <c r="D21" s="270">
        <v>-0.0857140498561342</v>
      </c>
      <c r="E21" s="270">
        <v>0.429550738195081</v>
      </c>
      <c r="F21" s="270">
        <v>0.285738815462545</v>
      </c>
      <c r="G21" s="270">
        <v>0.0902626558663249</v>
      </c>
      <c r="H21" s="270">
        <v>0.282453941213563</v>
      </c>
      <c r="I21" s="270">
        <v>0.277146499017075</v>
      </c>
      <c r="J21" s="270">
        <v>0.347357885516847</v>
      </c>
      <c r="K21" s="278">
        <v>-0.115364672402928</v>
      </c>
    </row>
    <row r="22" spans="1:11">
      <c r="A22" s="268" t="s">
        <v>237</v>
      </c>
      <c r="B22" s="269">
        <v>0.160633551547999</v>
      </c>
      <c r="C22" s="270">
        <v>0.501128112665223</v>
      </c>
      <c r="D22" s="270">
        <v>-0.473514697602294</v>
      </c>
      <c r="E22" s="270">
        <v>-0.205040782894638</v>
      </c>
      <c r="F22" s="270">
        <v>0.121496797379833</v>
      </c>
      <c r="G22" s="270">
        <v>0.276151484025139</v>
      </c>
      <c r="H22" s="270">
        <v>0.170581157937835</v>
      </c>
      <c r="I22" s="270">
        <v>0.0812745012657473</v>
      </c>
      <c r="J22" s="270">
        <v>-0.0307690707579123</v>
      </c>
      <c r="K22" s="278">
        <v>-0.240184015317111</v>
      </c>
    </row>
    <row r="23" spans="1:11">
      <c r="A23" s="268" t="s">
        <v>238</v>
      </c>
      <c r="B23" s="269">
        <v>-0.246752420609522</v>
      </c>
      <c r="C23" s="270">
        <v>-0.176652329353563</v>
      </c>
      <c r="D23" s="270">
        <v>-0.547811398855183</v>
      </c>
      <c r="E23" s="270">
        <v>0.248327386707222</v>
      </c>
      <c r="F23" s="270">
        <v>-0.412334128208222</v>
      </c>
      <c r="G23" s="270">
        <v>0.177295441998843</v>
      </c>
      <c r="H23" s="270">
        <v>0.169050215349201</v>
      </c>
      <c r="I23" s="270">
        <v>-0.195851940062023</v>
      </c>
      <c r="J23" s="270">
        <v>0.0215053864504442</v>
      </c>
      <c r="K23" s="278">
        <v>0.0483364508600917</v>
      </c>
    </row>
    <row r="24" spans="1:11">
      <c r="A24" s="268" t="s">
        <v>239</v>
      </c>
      <c r="B24" s="269">
        <v>-0.332249689236681</v>
      </c>
      <c r="C24" s="270">
        <v>0.707402354875022</v>
      </c>
      <c r="D24" s="270">
        <v>0.167542816600343</v>
      </c>
      <c r="E24" s="270">
        <v>0.0380872251221586</v>
      </c>
      <c r="F24" s="270">
        <v>-0.402084573244763</v>
      </c>
      <c r="G24" s="270">
        <v>-0.0921937435803381</v>
      </c>
      <c r="H24" s="270">
        <v>-0.017233977252052</v>
      </c>
      <c r="I24" s="270">
        <v>-0.0445343434324247</v>
      </c>
      <c r="J24" s="270">
        <v>-0.069440932446013</v>
      </c>
      <c r="K24" s="278">
        <v>0.0108090486853152</v>
      </c>
    </row>
    <row r="25" ht="14.25" spans="1:11">
      <c r="A25" s="271" t="s">
        <v>240</v>
      </c>
      <c r="B25" s="272">
        <v>0.21441756559871</v>
      </c>
      <c r="C25" s="273">
        <v>-0.763346409998728</v>
      </c>
      <c r="D25" s="273">
        <v>-0.407881388909108</v>
      </c>
      <c r="E25" s="273">
        <v>0.124090928634343</v>
      </c>
      <c r="F25" s="273">
        <v>0.24517174567437</v>
      </c>
      <c r="G25" s="273">
        <v>0.192779697515898</v>
      </c>
      <c r="H25" s="273">
        <v>-0.00261810145918581</v>
      </c>
      <c r="I25" s="273">
        <v>-0.100502975821633</v>
      </c>
      <c r="J25" s="273">
        <v>-0.0313790348879718</v>
      </c>
      <c r="K25" s="279">
        <v>0.0525227972164001</v>
      </c>
    </row>
    <row r="26" spans="1:11">
      <c r="A26" s="274"/>
      <c r="B26" s="274"/>
      <c r="C26" s="274"/>
      <c r="D26" s="274"/>
      <c r="E26" s="274"/>
      <c r="F26" s="274"/>
      <c r="G26" s="274"/>
      <c r="H26" s="274"/>
      <c r="I26" s="274"/>
      <c r="J26" s="274"/>
      <c r="K26" s="274"/>
    </row>
    <row r="27" spans="1:11">
      <c r="A27" s="274"/>
      <c r="B27" s="274"/>
      <c r="C27" s="274"/>
      <c r="D27" s="274"/>
      <c r="E27" s="274"/>
      <c r="F27" s="274"/>
      <c r="G27" s="274"/>
      <c r="H27" s="274"/>
      <c r="I27" s="274"/>
      <c r="J27" s="274"/>
      <c r="K27" s="274"/>
    </row>
  </sheetData>
  <mergeCells count="3">
    <mergeCell ref="A1:K1"/>
    <mergeCell ref="B2:K2"/>
    <mergeCell ref="A2:A3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M8" sqref="M8"/>
    </sheetView>
  </sheetViews>
  <sheetFormatPr defaultColWidth="9" defaultRowHeight="13.5"/>
  <cols>
    <col min="1" max="1" width="28.125" customWidth="1"/>
  </cols>
  <sheetData>
    <row r="1" ht="14.25" spans="1:11">
      <c r="A1" s="234" t="s">
        <v>271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</row>
    <row r="2" ht="14.25" spans="1:11">
      <c r="A2" s="236" t="s">
        <v>174</v>
      </c>
      <c r="B2" s="237" t="s">
        <v>242</v>
      </c>
      <c r="C2" s="238"/>
      <c r="D2" s="238"/>
      <c r="E2" s="238"/>
      <c r="F2" s="238"/>
      <c r="G2" s="238"/>
      <c r="H2" s="238"/>
      <c r="I2" s="238"/>
      <c r="J2" s="238"/>
      <c r="K2" s="252"/>
    </row>
    <row r="3" ht="14.25" spans="1:11">
      <c r="A3" s="239"/>
      <c r="B3" s="240" t="s">
        <v>167</v>
      </c>
      <c r="C3" s="241" t="s">
        <v>249</v>
      </c>
      <c r="D3" s="241" t="s">
        <v>250</v>
      </c>
      <c r="E3" s="241" t="s">
        <v>251</v>
      </c>
      <c r="F3" s="241" t="s">
        <v>252</v>
      </c>
      <c r="G3" s="241" t="s">
        <v>253</v>
      </c>
      <c r="H3" s="241" t="s">
        <v>254</v>
      </c>
      <c r="I3" s="241" t="s">
        <v>255</v>
      </c>
      <c r="J3" s="241" t="s">
        <v>256</v>
      </c>
      <c r="K3" s="253" t="s">
        <v>257</v>
      </c>
    </row>
    <row r="4" spans="1:11">
      <c r="A4" s="242" t="s">
        <v>219</v>
      </c>
      <c r="B4" s="243">
        <v>-0.122819948581328</v>
      </c>
      <c r="C4" s="244">
        <v>-0.0665391049873748</v>
      </c>
      <c r="D4" s="244">
        <v>0.130997803244633</v>
      </c>
      <c r="E4" s="244">
        <v>0.148213172458255</v>
      </c>
      <c r="F4" s="244">
        <v>-0.272311412199263</v>
      </c>
      <c r="G4" s="244">
        <v>0.727260993844031</v>
      </c>
      <c r="H4" s="244">
        <v>-0.102232498650653</v>
      </c>
      <c r="I4" s="244">
        <v>-0.0695186643558095</v>
      </c>
      <c r="J4" s="244">
        <v>0.250458982933488</v>
      </c>
      <c r="K4" s="254">
        <v>0.0357765616064303</v>
      </c>
    </row>
    <row r="5" spans="1:11">
      <c r="A5" s="245" t="s">
        <v>220</v>
      </c>
      <c r="B5" s="246">
        <v>-0.0447898815877332</v>
      </c>
      <c r="C5" s="247">
        <v>-0.0121855035375869</v>
      </c>
      <c r="D5" s="247">
        <v>0.576033269533392</v>
      </c>
      <c r="E5" s="247">
        <v>-0.26295571119572</v>
      </c>
      <c r="F5" s="247">
        <v>0.261136902315487</v>
      </c>
      <c r="G5" s="247">
        <v>-0.221662102957915</v>
      </c>
      <c r="H5" s="247">
        <v>0.410079986343101</v>
      </c>
      <c r="I5" s="247">
        <v>-0.013110328441023</v>
      </c>
      <c r="J5" s="247">
        <v>-0.143400425848457</v>
      </c>
      <c r="K5" s="255">
        <v>-0.0117268199775139</v>
      </c>
    </row>
    <row r="6" spans="1:11">
      <c r="A6" s="245" t="s">
        <v>221</v>
      </c>
      <c r="B6" s="246">
        <v>-0.0590204693397485</v>
      </c>
      <c r="C6" s="247">
        <v>-0.144084998433528</v>
      </c>
      <c r="D6" s="247">
        <v>0.104326211429368</v>
      </c>
      <c r="E6" s="247">
        <v>0.186846925113108</v>
      </c>
      <c r="F6" s="247">
        <v>-0.159380175372185</v>
      </c>
      <c r="G6" s="247">
        <v>-0.764275975522279</v>
      </c>
      <c r="H6" s="247">
        <v>-0.145461110474003</v>
      </c>
      <c r="I6" s="247">
        <v>-0.135904047016105</v>
      </c>
      <c r="J6" s="247">
        <v>0.172488319511159</v>
      </c>
      <c r="K6" s="255">
        <v>-0.00245090217957136</v>
      </c>
    </row>
    <row r="7" spans="1:11">
      <c r="A7" s="245" t="s">
        <v>222</v>
      </c>
      <c r="B7" s="246">
        <v>-0.0594807316528424</v>
      </c>
      <c r="C7" s="247">
        <v>0.054196200707591</v>
      </c>
      <c r="D7" s="247">
        <v>0.0228981191854821</v>
      </c>
      <c r="E7" s="247">
        <v>-0.0310006949781886</v>
      </c>
      <c r="F7" s="247">
        <v>0.0593586903781128</v>
      </c>
      <c r="G7" s="247">
        <v>0.0245665297827568</v>
      </c>
      <c r="H7" s="247">
        <v>-0.0942848570248516</v>
      </c>
      <c r="I7" s="247">
        <v>-0.0338588452530873</v>
      </c>
      <c r="J7" s="247">
        <v>0.0881800403281806</v>
      </c>
      <c r="K7" s="255">
        <v>0.874235378105404</v>
      </c>
    </row>
    <row r="8" ht="22.5" spans="1:11">
      <c r="A8" s="245" t="s">
        <v>223</v>
      </c>
      <c r="B8" s="246">
        <v>0.0301992853986675</v>
      </c>
      <c r="C8" s="247">
        <v>-0.0193711054389359</v>
      </c>
      <c r="D8" s="247">
        <v>-0.00135939938376164</v>
      </c>
      <c r="E8" s="247">
        <v>-0.0198164711627336</v>
      </c>
      <c r="F8" s="247">
        <v>-0.0284003382873313</v>
      </c>
      <c r="G8" s="247">
        <v>0.014179151373799</v>
      </c>
      <c r="H8" s="247">
        <v>0.131285903987718</v>
      </c>
      <c r="I8" s="247">
        <v>-0.00946549662894216</v>
      </c>
      <c r="J8" s="247">
        <v>0.86399504780225</v>
      </c>
      <c r="K8" s="255">
        <v>0.0835114656648336</v>
      </c>
    </row>
    <row r="9" ht="22.5" spans="1:11">
      <c r="A9" s="245" t="s">
        <v>224</v>
      </c>
      <c r="B9" s="246">
        <v>-0.036868432183604</v>
      </c>
      <c r="C9" s="247">
        <v>-0.00613970003492283</v>
      </c>
      <c r="D9" s="247">
        <v>-0.0284010272688916</v>
      </c>
      <c r="E9" s="247">
        <v>-0.0626126474038095</v>
      </c>
      <c r="F9" s="247">
        <v>-0.036861336228439</v>
      </c>
      <c r="G9" s="247">
        <v>0.0337396129811757</v>
      </c>
      <c r="H9" s="247">
        <v>0.796210680695321</v>
      </c>
      <c r="I9" s="247">
        <v>-0.011058495587616</v>
      </c>
      <c r="J9" s="247">
        <v>0.212082476113725</v>
      </c>
      <c r="K9" s="255">
        <v>-0.107600165143751</v>
      </c>
    </row>
    <row r="10" spans="1:11">
      <c r="A10" s="245" t="s">
        <v>225</v>
      </c>
      <c r="B10" s="246">
        <v>0.0482087541682639</v>
      </c>
      <c r="C10" s="247">
        <v>-0.107055841903589</v>
      </c>
      <c r="D10" s="247">
        <v>0.148153861185686</v>
      </c>
      <c r="E10" s="247">
        <v>0.806493992807971</v>
      </c>
      <c r="F10" s="247">
        <v>0.097328147085414</v>
      </c>
      <c r="G10" s="247">
        <v>-0.12655859083576</v>
      </c>
      <c r="H10" s="247">
        <v>-0.0961371948426743</v>
      </c>
      <c r="I10" s="247">
        <v>-0.101892116107634</v>
      </c>
      <c r="J10" s="247">
        <v>-0.0996784413640771</v>
      </c>
      <c r="K10" s="255">
        <v>0.0315774157030047</v>
      </c>
    </row>
    <row r="11" spans="1:11">
      <c r="A11" s="245" t="s">
        <v>226</v>
      </c>
      <c r="B11" s="246">
        <v>0.0209558067757556</v>
      </c>
      <c r="C11" s="247">
        <v>0.0671578914226129</v>
      </c>
      <c r="D11" s="247">
        <v>-0.0131810020009299</v>
      </c>
      <c r="E11" s="247">
        <v>-0.00370214655831431</v>
      </c>
      <c r="F11" s="247">
        <v>-0.0116053389242615</v>
      </c>
      <c r="G11" s="247">
        <v>0.0333718636473788</v>
      </c>
      <c r="H11" s="247">
        <v>-0.0320153995130598</v>
      </c>
      <c r="I11" s="247">
        <v>0.935547390704634</v>
      </c>
      <c r="J11" s="247">
        <v>0.00527211613948024</v>
      </c>
      <c r="K11" s="255">
        <v>-0.0235755116368733</v>
      </c>
    </row>
    <row r="12" spans="1:11">
      <c r="A12" s="245" t="s">
        <v>227</v>
      </c>
      <c r="B12" s="246">
        <v>-0.006555532618637</v>
      </c>
      <c r="C12" s="247">
        <v>0.910271996517764</v>
      </c>
      <c r="D12" s="247">
        <v>0.0237945926457952</v>
      </c>
      <c r="E12" s="247">
        <v>-0.106764544361461</v>
      </c>
      <c r="F12" s="247">
        <v>0.00628472135836944</v>
      </c>
      <c r="G12" s="247">
        <v>0.0431726421816496</v>
      </c>
      <c r="H12" s="247">
        <v>0.0455858858381063</v>
      </c>
      <c r="I12" s="247">
        <v>-0.0533749497790711</v>
      </c>
      <c r="J12" s="247">
        <v>-0.0312586777162445</v>
      </c>
      <c r="K12" s="255">
        <v>0.103362704422625</v>
      </c>
    </row>
    <row r="13" spans="1:11">
      <c r="A13" s="245" t="s">
        <v>228</v>
      </c>
      <c r="B13" s="246">
        <v>-0.0137279953602665</v>
      </c>
      <c r="C13" s="247">
        <v>0.842205990810231</v>
      </c>
      <c r="D13" s="247">
        <v>0.039414789772122</v>
      </c>
      <c r="E13" s="247">
        <v>-0.056426419765979</v>
      </c>
      <c r="F13" s="247">
        <v>-0.0522293209149258</v>
      </c>
      <c r="G13" s="247">
        <v>0.0412849537462482</v>
      </c>
      <c r="H13" s="247">
        <v>0.0436922268194573</v>
      </c>
      <c r="I13" s="247">
        <v>0.404769876855991</v>
      </c>
      <c r="J13" s="247">
        <v>-0.0338146514732537</v>
      </c>
      <c r="K13" s="255">
        <v>-0.00141348581957245</v>
      </c>
    </row>
    <row r="14" spans="1:11">
      <c r="A14" s="245" t="s">
        <v>229</v>
      </c>
      <c r="B14" s="246">
        <v>0.0637527566963071</v>
      </c>
      <c r="C14" s="247">
        <v>0.592099416834099</v>
      </c>
      <c r="D14" s="247">
        <v>-0.383470875827896</v>
      </c>
      <c r="E14" s="247">
        <v>0.309775973248266</v>
      </c>
      <c r="F14" s="247">
        <v>0.26153359455486</v>
      </c>
      <c r="G14" s="247">
        <v>0.0403391495132869</v>
      </c>
      <c r="H14" s="247">
        <v>0.149697748536332</v>
      </c>
      <c r="I14" s="247">
        <v>0.135413528039892</v>
      </c>
      <c r="J14" s="247">
        <v>0.0133945732999608</v>
      </c>
      <c r="K14" s="255">
        <v>0.164636955978337</v>
      </c>
    </row>
    <row r="15" spans="1:11">
      <c r="A15" s="245" t="s">
        <v>230</v>
      </c>
      <c r="B15" s="246">
        <v>-0.0419446083858834</v>
      </c>
      <c r="C15" s="247">
        <v>0.00755894269767055</v>
      </c>
      <c r="D15" s="247">
        <v>-0.0506728865163749</v>
      </c>
      <c r="E15" s="247">
        <v>0.179332703886002</v>
      </c>
      <c r="F15" s="247">
        <v>0.779976699253688</v>
      </c>
      <c r="G15" s="247">
        <v>0.0852109331339504</v>
      </c>
      <c r="H15" s="247">
        <v>0.135998969177774</v>
      </c>
      <c r="I15" s="247">
        <v>-0.0491504656826558</v>
      </c>
      <c r="J15" s="247">
        <v>-0.108393972672348</v>
      </c>
      <c r="K15" s="255">
        <v>0.0670845222028833</v>
      </c>
    </row>
    <row r="16" spans="1:11">
      <c r="A16" s="245" t="s">
        <v>231</v>
      </c>
      <c r="B16" s="246">
        <v>0.0186802737306904</v>
      </c>
      <c r="C16" s="247">
        <v>0.602678975357473</v>
      </c>
      <c r="D16" s="247">
        <v>-0.131336083649544</v>
      </c>
      <c r="E16" s="247">
        <v>0.143875688412766</v>
      </c>
      <c r="F16" s="247">
        <v>-0.271524043123299</v>
      </c>
      <c r="G16" s="247">
        <v>-0.000751306978171432</v>
      </c>
      <c r="H16" s="247">
        <v>-0.113999779867684</v>
      </c>
      <c r="I16" s="247">
        <v>-0.213612850129874</v>
      </c>
      <c r="J16" s="247">
        <v>0.046807814103801</v>
      </c>
      <c r="K16" s="255">
        <v>-0.128359669660308</v>
      </c>
    </row>
    <row r="17" spans="1:11">
      <c r="A17" s="245" t="s">
        <v>232</v>
      </c>
      <c r="B17" s="246">
        <v>0.0244981094638612</v>
      </c>
      <c r="C17" s="247">
        <v>0.180295574765187</v>
      </c>
      <c r="D17" s="247">
        <v>-0.0767460706143414</v>
      </c>
      <c r="E17" s="247">
        <v>0.570729479307299</v>
      </c>
      <c r="F17" s="247">
        <v>0.129030731060643</v>
      </c>
      <c r="G17" s="247">
        <v>0.142780325919147</v>
      </c>
      <c r="H17" s="247">
        <v>0.52974887644238</v>
      </c>
      <c r="I17" s="247">
        <v>-0.0714819183912314</v>
      </c>
      <c r="J17" s="247">
        <v>-0.228541086632718</v>
      </c>
      <c r="K17" s="255">
        <v>0.135855998467073</v>
      </c>
    </row>
    <row r="18" spans="1:11">
      <c r="A18" s="245" t="s">
        <v>233</v>
      </c>
      <c r="B18" s="246">
        <v>0.859675542661984</v>
      </c>
      <c r="C18" s="247">
        <v>0.0373955901608116</v>
      </c>
      <c r="D18" s="247">
        <v>-0.0729679941646312</v>
      </c>
      <c r="E18" s="247">
        <v>0.0512204065767979</v>
      </c>
      <c r="F18" s="247">
        <v>0.111485706978116</v>
      </c>
      <c r="G18" s="247">
        <v>-0.215134499811567</v>
      </c>
      <c r="H18" s="247">
        <v>0.000756116164128797</v>
      </c>
      <c r="I18" s="247">
        <v>0.054604669589558</v>
      </c>
      <c r="J18" s="247">
        <v>0.0453947199495332</v>
      </c>
      <c r="K18" s="255">
        <v>-0.0871315376950771</v>
      </c>
    </row>
    <row r="19" spans="1:11">
      <c r="A19" s="245" t="s">
        <v>234</v>
      </c>
      <c r="B19" s="246">
        <v>-0.122531911934862</v>
      </c>
      <c r="C19" s="247">
        <v>-0.0525709086912159</v>
      </c>
      <c r="D19" s="247">
        <v>0.477589972824304</v>
      </c>
      <c r="E19" s="247">
        <v>-0.0336929833040046</v>
      </c>
      <c r="F19" s="247">
        <v>0.425113774635763</v>
      </c>
      <c r="G19" s="247">
        <v>0.0462948090288202</v>
      </c>
      <c r="H19" s="247">
        <v>-0.27723965973283</v>
      </c>
      <c r="I19" s="247">
        <v>-0.110462321404387</v>
      </c>
      <c r="J19" s="247">
        <v>0.1604342509792</v>
      </c>
      <c r="K19" s="255">
        <v>-0.394861843482324</v>
      </c>
    </row>
    <row r="20" spans="1:11">
      <c r="A20" s="245" t="s">
        <v>235</v>
      </c>
      <c r="B20" s="246">
        <v>-0.142541561307404</v>
      </c>
      <c r="C20" s="247">
        <v>-0.0627822189537337</v>
      </c>
      <c r="D20" s="247">
        <v>0.723996163509284</v>
      </c>
      <c r="E20" s="247">
        <v>0.0575442192299835</v>
      </c>
      <c r="F20" s="247">
        <v>0.0279937436618369</v>
      </c>
      <c r="G20" s="247">
        <v>0.376897577168559</v>
      </c>
      <c r="H20" s="247">
        <v>-0.253781163268038</v>
      </c>
      <c r="I20" s="247">
        <v>-0.100430685142254</v>
      </c>
      <c r="J20" s="247">
        <v>0.108243641701269</v>
      </c>
      <c r="K20" s="255">
        <v>-0.194385329811786</v>
      </c>
    </row>
    <row r="21" spans="1:11">
      <c r="A21" s="245" t="s">
        <v>236</v>
      </c>
      <c r="B21" s="246">
        <v>0.0207661446170161</v>
      </c>
      <c r="C21" s="247">
        <v>-0.0583610941798198</v>
      </c>
      <c r="D21" s="247">
        <v>0.791692853495762</v>
      </c>
      <c r="E21" s="247">
        <v>0.0978682511938252</v>
      </c>
      <c r="F21" s="247">
        <v>-0.158936051840725</v>
      </c>
      <c r="G21" s="247">
        <v>-0.0824047783586205</v>
      </c>
      <c r="H21" s="247">
        <v>0.0488120987904513</v>
      </c>
      <c r="I21" s="247">
        <v>0.0795594308133657</v>
      </c>
      <c r="J21" s="247">
        <v>-0.0490992666612858</v>
      </c>
      <c r="K21" s="255">
        <v>0.174353914923797</v>
      </c>
    </row>
    <row r="22" spans="1:11">
      <c r="A22" s="245" t="s">
        <v>237</v>
      </c>
      <c r="B22" s="246">
        <v>-0.186695870152702</v>
      </c>
      <c r="C22" s="247">
        <v>0.206708125819305</v>
      </c>
      <c r="D22" s="247">
        <v>0.00539084359602971</v>
      </c>
      <c r="E22" s="247">
        <v>-0.0381024459708606</v>
      </c>
      <c r="F22" s="247">
        <v>-0.65840370420846</v>
      </c>
      <c r="G22" s="247">
        <v>0.386555149334403</v>
      </c>
      <c r="H22" s="247">
        <v>0.215504557092626</v>
      </c>
      <c r="I22" s="247">
        <v>-0.0809849955196019</v>
      </c>
      <c r="J22" s="247">
        <v>-0.115609012438017</v>
      </c>
      <c r="K22" s="255">
        <v>0.0141102140833948</v>
      </c>
    </row>
    <row r="23" spans="1:11">
      <c r="A23" s="245" t="s">
        <v>238</v>
      </c>
      <c r="B23" s="246">
        <v>0.104242048265037</v>
      </c>
      <c r="C23" s="247">
        <v>-0.134986665690181</v>
      </c>
      <c r="D23" s="247">
        <v>0.155335236279269</v>
      </c>
      <c r="E23" s="247">
        <v>-0.658492797316715</v>
      </c>
      <c r="F23" s="247">
        <v>-0.0768870282184987</v>
      </c>
      <c r="G23" s="247">
        <v>-0.0551769680411266</v>
      </c>
      <c r="H23" s="247">
        <v>0.0455519056606002</v>
      </c>
      <c r="I23" s="247"/>
      <c r="J23" s="247">
        <v>-0.365852671237269</v>
      </c>
      <c r="K23" s="255">
        <v>0.225711773762281</v>
      </c>
    </row>
    <row r="24" spans="1:11">
      <c r="A24" s="245" t="s">
        <v>239</v>
      </c>
      <c r="B24" s="246">
        <v>-0.886482488227375</v>
      </c>
      <c r="C24" s="247">
        <v>-0.00784236788549718</v>
      </c>
      <c r="D24" s="247">
        <v>0.0531677461376321</v>
      </c>
      <c r="E24" s="247">
        <v>-0.134913858666341</v>
      </c>
      <c r="F24" s="247">
        <v>0.0623942146269478</v>
      </c>
      <c r="G24" s="247">
        <v>-0.0300267433721211</v>
      </c>
      <c r="H24" s="247">
        <v>0.030182465781294</v>
      </c>
      <c r="I24" s="247">
        <v>-0.0448874842757098</v>
      </c>
      <c r="J24" s="247">
        <v>-0.0529372303873412</v>
      </c>
      <c r="K24" s="255">
        <v>-0.0159981935972388</v>
      </c>
    </row>
    <row r="25" ht="14.25" spans="1:11">
      <c r="A25" s="248" t="s">
        <v>240</v>
      </c>
      <c r="B25" s="249">
        <v>0.923359779218574</v>
      </c>
      <c r="C25" s="250">
        <v>-0.0261609189968617</v>
      </c>
      <c r="D25" s="250">
        <v>0.0140424168057939</v>
      </c>
      <c r="E25" s="250">
        <v>-0.209530120680713</v>
      </c>
      <c r="F25" s="250">
        <v>0.00158704343046447</v>
      </c>
      <c r="G25" s="250">
        <v>0.0928528963857603</v>
      </c>
      <c r="H25" s="250">
        <v>-0.00132683708420492</v>
      </c>
      <c r="I25" s="250">
        <v>-0.0798593322808233</v>
      </c>
      <c r="J25" s="250">
        <v>-0.0928511811584667</v>
      </c>
      <c r="K25" s="256">
        <v>0.023665936012937</v>
      </c>
    </row>
    <row r="26" spans="1:1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</row>
    <row r="27" spans="1:1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</row>
  </sheetData>
  <mergeCells count="3">
    <mergeCell ref="A1:K1"/>
    <mergeCell ref="B2:K2"/>
    <mergeCell ref="A2:A3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workbookViewId="0">
      <selection activeCell="M4" sqref="M4"/>
    </sheetView>
  </sheetViews>
  <sheetFormatPr defaultColWidth="9" defaultRowHeight="13.5"/>
  <cols>
    <col min="1" max="1" width="29.625" customWidth="1"/>
    <col min="12" max="12" width="55.75" style="205" hidden="1" customWidth="1"/>
    <col min="13" max="31" width="9" style="108"/>
  </cols>
  <sheetData>
    <row r="1" ht="14.25" spans="1:11">
      <c r="A1" s="206" t="s">
        <v>272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ht="14.25" spans="1:13">
      <c r="A2" s="208" t="s">
        <v>174</v>
      </c>
      <c r="B2" s="209" t="s">
        <v>242</v>
      </c>
      <c r="C2" s="210"/>
      <c r="D2" s="210"/>
      <c r="E2" s="210"/>
      <c r="F2" s="210"/>
      <c r="G2" s="210"/>
      <c r="H2" s="210"/>
      <c r="I2" s="210"/>
      <c r="J2" s="210"/>
      <c r="K2" s="224"/>
      <c r="M2" s="108" t="s">
        <v>273</v>
      </c>
    </row>
    <row r="3" ht="15" spans="1:23">
      <c r="A3" s="211"/>
      <c r="B3" s="212" t="s">
        <v>167</v>
      </c>
      <c r="C3" s="213" t="s">
        <v>249</v>
      </c>
      <c r="D3" s="213" t="s">
        <v>250</v>
      </c>
      <c r="E3" s="213" t="s">
        <v>251</v>
      </c>
      <c r="F3" s="213" t="s">
        <v>252</v>
      </c>
      <c r="G3" s="213" t="s">
        <v>253</v>
      </c>
      <c r="H3" s="213" t="s">
        <v>254</v>
      </c>
      <c r="I3" s="213" t="s">
        <v>255</v>
      </c>
      <c r="J3" s="213" t="s">
        <v>256</v>
      </c>
      <c r="K3" s="225" t="s">
        <v>257</v>
      </c>
      <c r="M3" s="107"/>
      <c r="N3" s="107" t="s">
        <v>274</v>
      </c>
      <c r="O3" s="107" t="s">
        <v>275</v>
      </c>
      <c r="P3" s="107" t="s">
        <v>276</v>
      </c>
      <c r="Q3" s="107" t="s">
        <v>277</v>
      </c>
      <c r="R3" s="107" t="s">
        <v>278</v>
      </c>
      <c r="S3" s="107" t="s">
        <v>279</v>
      </c>
      <c r="T3" s="107" t="s">
        <v>280</v>
      </c>
      <c r="U3" s="107" t="s">
        <v>281</v>
      </c>
      <c r="V3" s="107" t="s">
        <v>282</v>
      </c>
      <c r="W3" s="107" t="s">
        <v>283</v>
      </c>
    </row>
    <row r="4" spans="1:23">
      <c r="A4" s="214" t="s">
        <v>219</v>
      </c>
      <c r="B4" s="215">
        <v>0.0129909125191106</v>
      </c>
      <c r="C4" s="216">
        <v>-0.0670026967395564</v>
      </c>
      <c r="D4" s="216">
        <v>0.0450578967302017</v>
      </c>
      <c r="E4" s="216">
        <v>0.0916073389320035</v>
      </c>
      <c r="F4" s="216">
        <v>-0.0946697495235286</v>
      </c>
      <c r="G4" s="216">
        <v>0.448736755630643</v>
      </c>
      <c r="H4" s="216">
        <v>-0.061779074103158</v>
      </c>
      <c r="I4" s="216">
        <v>-0.0358700150295681</v>
      </c>
      <c r="J4" s="216">
        <v>0.157923691221522</v>
      </c>
      <c r="K4" s="226">
        <v>0.0698647069703218</v>
      </c>
      <c r="L4" s="227" t="s">
        <v>188</v>
      </c>
      <c r="M4" s="108">
        <v>0.4711</v>
      </c>
      <c r="N4" s="108">
        <f t="shared" ref="N4:W4" si="0">B4*$M4</f>
        <v>0.00612001888775303</v>
      </c>
      <c r="O4" s="108">
        <f t="shared" si="0"/>
        <v>-0.031564970434005</v>
      </c>
      <c r="P4" s="108">
        <f t="shared" si="0"/>
        <v>0.021226775149598</v>
      </c>
      <c r="Q4" s="108">
        <f t="shared" si="0"/>
        <v>0.0431562173708668</v>
      </c>
      <c r="R4" s="108">
        <f t="shared" si="0"/>
        <v>-0.0445989190005343</v>
      </c>
      <c r="S4" s="108">
        <f t="shared" si="0"/>
        <v>0.211399885577596</v>
      </c>
      <c r="T4" s="108">
        <f t="shared" si="0"/>
        <v>-0.0291041218099978</v>
      </c>
      <c r="U4" s="108">
        <f t="shared" si="0"/>
        <v>-0.0168983640804295</v>
      </c>
      <c r="V4" s="108">
        <f t="shared" si="0"/>
        <v>0.0743978509344592</v>
      </c>
      <c r="W4" s="108">
        <f t="shared" si="0"/>
        <v>0.0329132634537186</v>
      </c>
    </row>
    <row r="5" spans="1:23">
      <c r="A5" s="217" t="s">
        <v>220</v>
      </c>
      <c r="B5" s="218">
        <v>-0.00481893025268738</v>
      </c>
      <c r="C5" s="219">
        <v>0.0482314987637882</v>
      </c>
      <c r="D5" s="219">
        <v>0.320935988234124</v>
      </c>
      <c r="E5" s="219">
        <v>-0.132202054485425</v>
      </c>
      <c r="F5" s="219">
        <v>0.124463363702666</v>
      </c>
      <c r="G5" s="219">
        <v>-0.147497271982254</v>
      </c>
      <c r="H5" s="219">
        <v>0.323443211046478</v>
      </c>
      <c r="I5" s="219">
        <v>0.00555347914810247</v>
      </c>
      <c r="J5" s="219">
        <v>-0.0612613515492743</v>
      </c>
      <c r="K5" s="228">
        <v>-0.00814207899240082</v>
      </c>
      <c r="L5" s="227" t="s">
        <v>189</v>
      </c>
      <c r="M5" s="108">
        <v>-0.39869</v>
      </c>
      <c r="N5" s="108">
        <f t="shared" ref="N5:N25" si="1">B5*$M5</f>
        <v>0.00192125930244393</v>
      </c>
      <c r="O5" s="108">
        <f t="shared" ref="O5:O25" si="2">C5*$M5</f>
        <v>-0.0192294162421347</v>
      </c>
      <c r="P5" s="108">
        <f t="shared" ref="P5:P25" si="3">D5*$M5</f>
        <v>-0.127953969149063</v>
      </c>
      <c r="Q5" s="108">
        <f t="shared" ref="Q5:Q25" si="4">E5*$M5</f>
        <v>0.0527076371027941</v>
      </c>
      <c r="R5" s="108">
        <f t="shared" ref="R5:R25" si="5">F5*$M5</f>
        <v>-0.049622298474616</v>
      </c>
      <c r="S5" s="108">
        <f t="shared" ref="S5:S25" si="6">G5*$M5</f>
        <v>0.0588056873666048</v>
      </c>
      <c r="T5" s="108">
        <f t="shared" ref="T5:T25" si="7">H5*$M5</f>
        <v>-0.12895357381212</v>
      </c>
      <c r="U5" s="108">
        <f t="shared" ref="U5:U25" si="8">I5*$M5</f>
        <v>-0.00221411660155697</v>
      </c>
      <c r="V5" s="108">
        <f t="shared" ref="V5:V25" si="9">J5*$M5</f>
        <v>0.0244242882491802</v>
      </c>
      <c r="W5" s="108">
        <f t="shared" ref="W5:W25" si="10">K5*$M5</f>
        <v>0.00324616547348028</v>
      </c>
    </row>
    <row r="6" spans="1:23">
      <c r="A6" s="217" t="s">
        <v>221</v>
      </c>
      <c r="B6" s="218">
        <v>-0.0512984434706452</v>
      </c>
      <c r="C6" s="219">
        <v>0.0174188694269226</v>
      </c>
      <c r="D6" s="219">
        <v>0.0807391782612279</v>
      </c>
      <c r="E6" s="219">
        <v>0.136607541752098</v>
      </c>
      <c r="F6" s="219">
        <v>-0.198737420219089</v>
      </c>
      <c r="G6" s="219">
        <v>-0.54428053436684</v>
      </c>
      <c r="H6" s="219">
        <v>-0.0601887772267785</v>
      </c>
      <c r="I6" s="219">
        <v>-0.0868492939609832</v>
      </c>
      <c r="J6" s="219">
        <v>0.146580658476808</v>
      </c>
      <c r="K6" s="228">
        <v>0.0170934221546959</v>
      </c>
      <c r="L6" s="229" t="s">
        <v>190</v>
      </c>
      <c r="M6" s="108">
        <v>0.73</v>
      </c>
      <c r="N6" s="108">
        <f t="shared" si="1"/>
        <v>-0.037447863733571</v>
      </c>
      <c r="O6" s="108">
        <f t="shared" si="2"/>
        <v>0.0127157746816535</v>
      </c>
      <c r="P6" s="108">
        <f t="shared" si="3"/>
        <v>0.0589396001306963</v>
      </c>
      <c r="Q6" s="108">
        <f t="shared" si="4"/>
        <v>0.0997235054790315</v>
      </c>
      <c r="R6" s="108">
        <f t="shared" si="5"/>
        <v>-0.145078316759935</v>
      </c>
      <c r="S6" s="108">
        <f t="shared" si="6"/>
        <v>-0.397324790087793</v>
      </c>
      <c r="T6" s="108">
        <f t="shared" si="7"/>
        <v>-0.0439378073755483</v>
      </c>
      <c r="U6" s="108">
        <f t="shared" si="8"/>
        <v>-0.0633999845915177</v>
      </c>
      <c r="V6" s="108">
        <f t="shared" si="9"/>
        <v>0.10700388068807</v>
      </c>
      <c r="W6" s="108">
        <f t="shared" si="10"/>
        <v>0.012478198172928</v>
      </c>
    </row>
    <row r="7" spans="1:23">
      <c r="A7" s="217" t="s">
        <v>222</v>
      </c>
      <c r="B7" s="218">
        <v>-0.0200907506634956</v>
      </c>
      <c r="C7" s="219">
        <v>0.00475673802425924</v>
      </c>
      <c r="D7" s="219">
        <v>0.0623014275496641</v>
      </c>
      <c r="E7" s="219">
        <v>-0.0239489190672765</v>
      </c>
      <c r="F7" s="219">
        <v>0.0823553638009583</v>
      </c>
      <c r="G7" s="219">
        <v>0.0263621181163495</v>
      </c>
      <c r="H7" s="219">
        <v>-0.134744671456063</v>
      </c>
      <c r="I7" s="219">
        <v>-0.0200969998322843</v>
      </c>
      <c r="J7" s="219">
        <v>0.135137847082087</v>
      </c>
      <c r="K7" s="228">
        <v>0.802424287988633</v>
      </c>
      <c r="L7" s="227" t="s">
        <v>191</v>
      </c>
      <c r="M7" s="108">
        <v>-0.07743</v>
      </c>
      <c r="N7" s="108">
        <f t="shared" si="1"/>
        <v>0.00155562682387446</v>
      </c>
      <c r="O7" s="108">
        <f t="shared" si="2"/>
        <v>-0.000368314225218393</v>
      </c>
      <c r="P7" s="108">
        <f t="shared" si="3"/>
        <v>-0.00482399953517049</v>
      </c>
      <c r="Q7" s="108">
        <f t="shared" si="4"/>
        <v>0.00185436480337922</v>
      </c>
      <c r="R7" s="108">
        <f t="shared" si="5"/>
        <v>-0.0063767758191082</v>
      </c>
      <c r="S7" s="108">
        <f t="shared" si="6"/>
        <v>-0.00204121880574894</v>
      </c>
      <c r="T7" s="108">
        <f t="shared" si="7"/>
        <v>0.0104332799108429</v>
      </c>
      <c r="U7" s="108">
        <f t="shared" si="8"/>
        <v>0.00155611069701377</v>
      </c>
      <c r="V7" s="108">
        <f t="shared" si="9"/>
        <v>-0.010463723499566</v>
      </c>
      <c r="W7" s="108">
        <f t="shared" si="10"/>
        <v>-0.0621317126189598</v>
      </c>
    </row>
    <row r="8" ht="22.5" spans="1:23">
      <c r="A8" s="217" t="s">
        <v>223</v>
      </c>
      <c r="B8" s="218">
        <v>0.0323073614997276</v>
      </c>
      <c r="C8" s="219">
        <v>0.0139943627036898</v>
      </c>
      <c r="D8" s="219">
        <v>0.0167404151370395</v>
      </c>
      <c r="E8" s="219">
        <v>-0.0710754552869695</v>
      </c>
      <c r="F8" s="219">
        <v>0.0353846743913507</v>
      </c>
      <c r="G8" s="219">
        <v>-0.0243191010646966</v>
      </c>
      <c r="H8" s="219">
        <v>0.129121172153092</v>
      </c>
      <c r="I8" s="219">
        <v>-0.0340458638395065</v>
      </c>
      <c r="J8" s="219">
        <v>0.76048960236932</v>
      </c>
      <c r="K8" s="228">
        <v>0.120140502716273</v>
      </c>
      <c r="L8" s="227" t="s">
        <v>192</v>
      </c>
      <c r="M8" s="108">
        <v>-0.03756</v>
      </c>
      <c r="N8" s="108">
        <f t="shared" si="1"/>
        <v>-0.00121346449792977</v>
      </c>
      <c r="O8" s="108">
        <f t="shared" si="2"/>
        <v>-0.00052562826315059</v>
      </c>
      <c r="P8" s="108">
        <f t="shared" si="3"/>
        <v>-0.000628769992547205</v>
      </c>
      <c r="Q8" s="108">
        <f t="shared" si="4"/>
        <v>0.00266959410057858</v>
      </c>
      <c r="R8" s="108">
        <f t="shared" si="5"/>
        <v>-0.00132904837013913</v>
      </c>
      <c r="S8" s="108">
        <f t="shared" si="6"/>
        <v>0.000913425435990005</v>
      </c>
      <c r="T8" s="108">
        <f t="shared" si="7"/>
        <v>-0.00484979122607012</v>
      </c>
      <c r="U8" s="108">
        <f t="shared" si="8"/>
        <v>0.00127876264581186</v>
      </c>
      <c r="V8" s="108">
        <f t="shared" si="9"/>
        <v>-0.0285639894649917</v>
      </c>
      <c r="W8" s="108">
        <f t="shared" si="10"/>
        <v>-0.00451247728202321</v>
      </c>
    </row>
    <row r="9" ht="22.5" spans="1:23">
      <c r="A9" s="217" t="s">
        <v>224</v>
      </c>
      <c r="B9" s="218">
        <v>-0.00443692118076258</v>
      </c>
      <c r="C9" s="219">
        <v>-0.0479337890428183</v>
      </c>
      <c r="D9" s="219">
        <v>0.0127022258262492</v>
      </c>
      <c r="E9" s="219">
        <v>-0.0497714999815608</v>
      </c>
      <c r="F9" s="219">
        <v>-0.0394805395964778</v>
      </c>
      <c r="G9" s="219">
        <v>-0.00859865711409346</v>
      </c>
      <c r="H9" s="219">
        <v>0.610093575702337</v>
      </c>
      <c r="I9" s="219">
        <v>-0.0175247802977686</v>
      </c>
      <c r="J9" s="219">
        <v>0.209521850668362</v>
      </c>
      <c r="K9" s="228">
        <v>-0.142913202934227</v>
      </c>
      <c r="L9" s="227" t="s">
        <v>193</v>
      </c>
      <c r="M9" s="108">
        <v>-0.10029</v>
      </c>
      <c r="N9" s="108">
        <f t="shared" si="1"/>
        <v>0.000444978825218679</v>
      </c>
      <c r="O9" s="108">
        <f t="shared" si="2"/>
        <v>0.00480727970310425</v>
      </c>
      <c r="P9" s="108">
        <f t="shared" si="3"/>
        <v>-0.00127390622811453</v>
      </c>
      <c r="Q9" s="108">
        <f t="shared" si="4"/>
        <v>0.00499158373315073</v>
      </c>
      <c r="R9" s="108">
        <f t="shared" si="5"/>
        <v>0.00395950331613076</v>
      </c>
      <c r="S9" s="108">
        <f t="shared" si="6"/>
        <v>0.000862359321972433</v>
      </c>
      <c r="T9" s="108">
        <f t="shared" si="7"/>
        <v>-0.0611862847071874</v>
      </c>
      <c r="U9" s="108">
        <f t="shared" si="8"/>
        <v>0.00175756021606321</v>
      </c>
      <c r="V9" s="108">
        <f t="shared" si="9"/>
        <v>-0.02101294640353</v>
      </c>
      <c r="W9" s="108">
        <f t="shared" si="10"/>
        <v>0.0143327651222736</v>
      </c>
    </row>
    <row r="10" spans="1:23">
      <c r="A10" s="217" t="s">
        <v>225</v>
      </c>
      <c r="B10" s="218">
        <v>0.0318764974814392</v>
      </c>
      <c r="C10" s="219">
        <v>-0.0498542342235443</v>
      </c>
      <c r="D10" s="219">
        <v>0.119322453677477</v>
      </c>
      <c r="E10" s="219">
        <v>0.48967657332843</v>
      </c>
      <c r="F10" s="219">
        <v>-0.0424166942111632</v>
      </c>
      <c r="G10" s="219">
        <v>-0.0793516925664029</v>
      </c>
      <c r="H10" s="219">
        <v>-0.0604058699097378</v>
      </c>
      <c r="I10" s="219">
        <v>-0.0456801724534037</v>
      </c>
      <c r="J10" s="219">
        <v>-0.136905224144786</v>
      </c>
      <c r="K10" s="228">
        <v>0.0529951303485363</v>
      </c>
      <c r="L10" s="230" t="s">
        <v>194</v>
      </c>
      <c r="M10" s="108">
        <v>0.27801</v>
      </c>
      <c r="N10" s="108">
        <f t="shared" si="1"/>
        <v>0.00886198506481491</v>
      </c>
      <c r="O10" s="108">
        <f t="shared" si="2"/>
        <v>-0.0138599756564876</v>
      </c>
      <c r="P10" s="108">
        <f t="shared" si="3"/>
        <v>0.0331728353468753</v>
      </c>
      <c r="Q10" s="108">
        <f t="shared" si="4"/>
        <v>0.136134984151037</v>
      </c>
      <c r="R10" s="108">
        <f t="shared" si="5"/>
        <v>-0.0117922651576455</v>
      </c>
      <c r="S10" s="108">
        <f t="shared" si="6"/>
        <v>-0.0220605640503857</v>
      </c>
      <c r="T10" s="108">
        <f t="shared" si="7"/>
        <v>-0.0167934358936062</v>
      </c>
      <c r="U10" s="108">
        <f t="shared" si="8"/>
        <v>-0.0126995447437708</v>
      </c>
      <c r="V10" s="108">
        <f t="shared" si="9"/>
        <v>-0.0380610213644921</v>
      </c>
      <c r="W10" s="108">
        <f t="shared" si="10"/>
        <v>0.0147331761881966</v>
      </c>
    </row>
    <row r="11" spans="1:23">
      <c r="A11" s="217" t="s">
        <v>226</v>
      </c>
      <c r="B11" s="218">
        <v>-0.00531671613487927</v>
      </c>
      <c r="C11" s="219">
        <v>-0.0831444882214038</v>
      </c>
      <c r="D11" s="219">
        <v>0.0387967470583125</v>
      </c>
      <c r="E11" s="219">
        <v>0.0194233686359725</v>
      </c>
      <c r="F11" s="219">
        <v>-0.0395808872700453</v>
      </c>
      <c r="G11" s="219">
        <v>0.018324951103327</v>
      </c>
      <c r="H11" s="219">
        <v>-0.0252145484379689</v>
      </c>
      <c r="I11" s="219">
        <v>0.787735411891198</v>
      </c>
      <c r="J11" s="219">
        <v>-0.029998777461308</v>
      </c>
      <c r="K11" s="228">
        <v>-0.000984078924594987</v>
      </c>
      <c r="L11" s="231" t="s">
        <v>284</v>
      </c>
      <c r="M11" s="108">
        <v>-0.09341</v>
      </c>
      <c r="N11" s="108">
        <f t="shared" si="1"/>
        <v>0.000496634454159073</v>
      </c>
      <c r="O11" s="108">
        <f t="shared" si="2"/>
        <v>0.00776652664476133</v>
      </c>
      <c r="P11" s="108">
        <f t="shared" si="3"/>
        <v>-0.00362400414271697</v>
      </c>
      <c r="Q11" s="108">
        <f t="shared" si="4"/>
        <v>-0.00181433686428619</v>
      </c>
      <c r="R11" s="108">
        <f t="shared" si="5"/>
        <v>0.00369725067989493</v>
      </c>
      <c r="S11" s="108">
        <f t="shared" si="6"/>
        <v>-0.00171173368256177</v>
      </c>
      <c r="T11" s="108">
        <f t="shared" si="7"/>
        <v>0.00235529096959067</v>
      </c>
      <c r="U11" s="108">
        <f t="shared" si="8"/>
        <v>-0.0735823648247568</v>
      </c>
      <c r="V11" s="108">
        <f t="shared" si="9"/>
        <v>0.00280218580266078</v>
      </c>
      <c r="W11" s="108">
        <f t="shared" si="10"/>
        <v>9.19228123464177e-5</v>
      </c>
    </row>
    <row r="12" spans="1:23">
      <c r="A12" s="217" t="s">
        <v>227</v>
      </c>
      <c r="B12" s="218">
        <v>0.00129803501988022</v>
      </c>
      <c r="C12" s="219">
        <v>0.435478920979386</v>
      </c>
      <c r="D12" s="219">
        <v>0.0886089693492115</v>
      </c>
      <c r="E12" s="219">
        <v>-0.104003005498711</v>
      </c>
      <c r="F12" s="219">
        <v>0.0521992815118184</v>
      </c>
      <c r="G12" s="219">
        <v>-0.0359280635652803</v>
      </c>
      <c r="H12" s="219">
        <v>-0.0401057379789607</v>
      </c>
      <c r="I12" s="219">
        <v>-0.155653211294569</v>
      </c>
      <c r="J12" s="219">
        <v>0.0281627944414941</v>
      </c>
      <c r="K12" s="228">
        <v>0.0472130414818149</v>
      </c>
      <c r="L12" s="231" t="s">
        <v>285</v>
      </c>
      <c r="M12" s="108">
        <v>-0.18382</v>
      </c>
      <c r="N12" s="108">
        <f t="shared" si="1"/>
        <v>-0.000238604797354383</v>
      </c>
      <c r="O12" s="108">
        <f t="shared" si="2"/>
        <v>-0.0800497352544308</v>
      </c>
      <c r="P12" s="108">
        <f t="shared" si="3"/>
        <v>-0.0162881007457721</v>
      </c>
      <c r="Q12" s="108">
        <f t="shared" si="4"/>
        <v>0.019117832470773</v>
      </c>
      <c r="R12" s="108">
        <f t="shared" si="5"/>
        <v>-0.00959527192750245</v>
      </c>
      <c r="S12" s="108">
        <f t="shared" si="6"/>
        <v>0.00660429664456983</v>
      </c>
      <c r="T12" s="108">
        <f t="shared" si="7"/>
        <v>0.00737223675529255</v>
      </c>
      <c r="U12" s="108">
        <f t="shared" si="8"/>
        <v>0.0286121733001677</v>
      </c>
      <c r="V12" s="108">
        <f t="shared" si="9"/>
        <v>-0.00517688487423544</v>
      </c>
      <c r="W12" s="108">
        <f t="shared" si="10"/>
        <v>-0.00867870128518721</v>
      </c>
    </row>
    <row r="13" spans="1:23">
      <c r="A13" s="217" t="s">
        <v>228</v>
      </c>
      <c r="B13" s="218">
        <v>-0.00650616997298049</v>
      </c>
      <c r="C13" s="219">
        <v>0.348517992950748</v>
      </c>
      <c r="D13" s="219">
        <v>0.110826160692298</v>
      </c>
      <c r="E13" s="219">
        <v>-0.0525733006920528</v>
      </c>
      <c r="F13" s="219">
        <v>-0.0176824419886001</v>
      </c>
      <c r="G13" s="219">
        <v>-0.0422294821040069</v>
      </c>
      <c r="H13" s="219">
        <v>-0.0244214315481869</v>
      </c>
      <c r="I13" s="219">
        <v>0.245558817542845</v>
      </c>
      <c r="J13" s="219">
        <v>-0.0073587206751924</v>
      </c>
      <c r="K13" s="228">
        <v>-0.0337953284298902</v>
      </c>
      <c r="L13" s="227" t="s">
        <v>197</v>
      </c>
      <c r="M13" s="108">
        <v>-0.37541</v>
      </c>
      <c r="N13" s="108">
        <f t="shared" si="1"/>
        <v>0.00244248126955661</v>
      </c>
      <c r="O13" s="108">
        <f t="shared" si="2"/>
        <v>-0.13083713973364</v>
      </c>
      <c r="P13" s="108">
        <f t="shared" si="3"/>
        <v>-0.0416052489854954</v>
      </c>
      <c r="Q13" s="108">
        <f t="shared" si="4"/>
        <v>0.0197365428128036</v>
      </c>
      <c r="R13" s="108">
        <f t="shared" si="5"/>
        <v>0.00663816554694036</v>
      </c>
      <c r="S13" s="108">
        <f t="shared" si="6"/>
        <v>0.0158533698766652</v>
      </c>
      <c r="T13" s="108">
        <f t="shared" si="7"/>
        <v>0.00916804961750486</v>
      </c>
      <c r="U13" s="108">
        <f t="shared" si="8"/>
        <v>-0.0921852356937594</v>
      </c>
      <c r="V13" s="108">
        <f t="shared" si="9"/>
        <v>0.00276253732867398</v>
      </c>
      <c r="W13" s="108">
        <f t="shared" si="10"/>
        <v>0.0126871042458651</v>
      </c>
    </row>
    <row r="14" spans="1:23">
      <c r="A14" s="217" t="s">
        <v>229</v>
      </c>
      <c r="B14" s="218">
        <v>0.00443120995421937</v>
      </c>
      <c r="C14" s="219">
        <v>0.207122771512019</v>
      </c>
      <c r="D14" s="219">
        <v>-0.129299271162531</v>
      </c>
      <c r="E14" s="219">
        <v>0.110380167259714</v>
      </c>
      <c r="F14" s="219">
        <v>0.174944252188281</v>
      </c>
      <c r="G14" s="219">
        <v>0.0258858982168697</v>
      </c>
      <c r="H14" s="219">
        <v>0.0273181021581612</v>
      </c>
      <c r="I14" s="219">
        <v>0.0248060079551161</v>
      </c>
      <c r="J14" s="219">
        <v>0.0388626848047198</v>
      </c>
      <c r="K14" s="228">
        <v>0.100938200036442</v>
      </c>
      <c r="L14" s="227" t="s">
        <v>198</v>
      </c>
      <c r="M14" s="108">
        <v>2.47837</v>
      </c>
      <c r="N14" s="108">
        <f t="shared" si="1"/>
        <v>0.0109821778142387</v>
      </c>
      <c r="O14" s="108">
        <f t="shared" si="2"/>
        <v>0.513326863232241</v>
      </c>
      <c r="P14" s="108">
        <f t="shared" si="3"/>
        <v>-0.320451434671083</v>
      </c>
      <c r="Q14" s="108">
        <f t="shared" si="4"/>
        <v>0.273562895131458</v>
      </c>
      <c r="R14" s="108">
        <f t="shared" si="5"/>
        <v>0.43357658629587</v>
      </c>
      <c r="S14" s="108">
        <f t="shared" si="6"/>
        <v>0.0641548335637433</v>
      </c>
      <c r="T14" s="108">
        <f t="shared" si="7"/>
        <v>0.0677043648457221</v>
      </c>
      <c r="U14" s="108">
        <f t="shared" si="8"/>
        <v>0.0614784659357212</v>
      </c>
      <c r="V14" s="108">
        <f t="shared" si="9"/>
        <v>0.0963161121394735</v>
      </c>
      <c r="W14" s="108">
        <f t="shared" si="10"/>
        <v>0.250162206824317</v>
      </c>
    </row>
    <row r="15" spans="1:23">
      <c r="A15" s="217" t="s">
        <v>230</v>
      </c>
      <c r="B15" s="218">
        <v>-0.0305134831494898</v>
      </c>
      <c r="C15" s="219">
        <v>0.000459988889875517</v>
      </c>
      <c r="D15" s="219">
        <v>-0.0477477152849501</v>
      </c>
      <c r="E15" s="219">
        <v>0.0264159733137005</v>
      </c>
      <c r="F15" s="219">
        <v>0.507171193494967</v>
      </c>
      <c r="G15" s="219">
        <v>0.145583849582031</v>
      </c>
      <c r="H15" s="219">
        <v>0.050051102976814</v>
      </c>
      <c r="I15" s="219">
        <v>-0.0670263021585387</v>
      </c>
      <c r="J15" s="219">
        <v>-0.0499851600962671</v>
      </c>
      <c r="K15" s="228">
        <v>0.0629136868476149</v>
      </c>
      <c r="L15" s="229" t="s">
        <v>199</v>
      </c>
      <c r="M15" s="108">
        <v>-0.16545</v>
      </c>
      <c r="N15" s="108">
        <f t="shared" si="1"/>
        <v>0.00504845578708309</v>
      </c>
      <c r="O15" s="108">
        <f t="shared" si="2"/>
        <v>-7.61051618299042e-5</v>
      </c>
      <c r="P15" s="108">
        <f t="shared" si="3"/>
        <v>0.007899859493895</v>
      </c>
      <c r="Q15" s="108">
        <f t="shared" si="4"/>
        <v>-0.00437052278475175</v>
      </c>
      <c r="R15" s="108">
        <f t="shared" si="5"/>
        <v>-0.0839114739637423</v>
      </c>
      <c r="S15" s="108">
        <f t="shared" si="6"/>
        <v>-0.024086847913347</v>
      </c>
      <c r="T15" s="108">
        <f t="shared" si="7"/>
        <v>-0.00828095498751388</v>
      </c>
      <c r="U15" s="108">
        <f t="shared" si="8"/>
        <v>0.0110895016921302</v>
      </c>
      <c r="V15" s="108">
        <f t="shared" si="9"/>
        <v>0.0082700447379274</v>
      </c>
      <c r="W15" s="108">
        <f t="shared" si="10"/>
        <v>-0.0104090694889379</v>
      </c>
    </row>
    <row r="16" spans="1:23">
      <c r="A16" s="217" t="s">
        <v>231</v>
      </c>
      <c r="B16" s="218">
        <v>0.0118579275890267</v>
      </c>
      <c r="C16" s="219">
        <v>0.302085515940376</v>
      </c>
      <c r="D16" s="219">
        <v>-0.0252264060528933</v>
      </c>
      <c r="E16" s="219">
        <v>0.0662798103433133</v>
      </c>
      <c r="F16" s="219">
        <v>-0.1566516179342</v>
      </c>
      <c r="G16" s="219">
        <v>-0.0735922975878116</v>
      </c>
      <c r="H16" s="219">
        <v>-0.110796500721799</v>
      </c>
      <c r="I16" s="219">
        <v>-0.251959691987972</v>
      </c>
      <c r="J16" s="219">
        <v>0.032312156413188</v>
      </c>
      <c r="K16" s="228">
        <v>-0.151322973444293</v>
      </c>
      <c r="L16" s="227" t="s">
        <v>200</v>
      </c>
      <c r="M16" s="108">
        <v>-0.06811</v>
      </c>
      <c r="N16" s="108">
        <f t="shared" si="1"/>
        <v>-0.000807643448088612</v>
      </c>
      <c r="O16" s="108">
        <f t="shared" si="2"/>
        <v>-0.020575044490699</v>
      </c>
      <c r="P16" s="108">
        <f t="shared" si="3"/>
        <v>0.00171817051626256</v>
      </c>
      <c r="Q16" s="108">
        <f t="shared" si="4"/>
        <v>-0.00451431788248307</v>
      </c>
      <c r="R16" s="108">
        <f t="shared" si="5"/>
        <v>0.0106695416974984</v>
      </c>
      <c r="S16" s="108">
        <f t="shared" si="6"/>
        <v>0.00501237138870585</v>
      </c>
      <c r="T16" s="108">
        <f t="shared" si="7"/>
        <v>0.00754634966416173</v>
      </c>
      <c r="U16" s="108">
        <f t="shared" si="8"/>
        <v>0.0171609746213008</v>
      </c>
      <c r="V16" s="108">
        <f t="shared" si="9"/>
        <v>-0.00220078097330223</v>
      </c>
      <c r="W16" s="108">
        <f t="shared" si="10"/>
        <v>0.0103066077212908</v>
      </c>
    </row>
    <row r="17" spans="1:23">
      <c r="A17" s="217" t="s">
        <v>232</v>
      </c>
      <c r="B17" s="218">
        <v>0.0217537525285871</v>
      </c>
      <c r="C17" s="219">
        <v>0.00156091242425883</v>
      </c>
      <c r="D17" s="219">
        <v>0.0292011340625212</v>
      </c>
      <c r="E17" s="219">
        <v>0.328650969125794</v>
      </c>
      <c r="F17" s="219">
        <v>0.0177436642082554</v>
      </c>
      <c r="G17" s="219">
        <v>0.0910106335281793</v>
      </c>
      <c r="H17" s="219">
        <v>0.353427179873538</v>
      </c>
      <c r="I17" s="219">
        <v>-0.0643906153993625</v>
      </c>
      <c r="J17" s="219">
        <v>-0.198782246333081</v>
      </c>
      <c r="K17" s="228">
        <v>0.0693207945004631</v>
      </c>
      <c r="L17" s="227" t="s">
        <v>201</v>
      </c>
      <c r="M17" s="108">
        <v>1.09848</v>
      </c>
      <c r="N17" s="108">
        <f t="shared" si="1"/>
        <v>0.0238960620776024</v>
      </c>
      <c r="O17" s="108">
        <f t="shared" si="2"/>
        <v>0.00171463107979984</v>
      </c>
      <c r="P17" s="108">
        <f t="shared" si="3"/>
        <v>0.0320768617449983</v>
      </c>
      <c r="Q17" s="108">
        <f t="shared" si="4"/>
        <v>0.361016516565302</v>
      </c>
      <c r="R17" s="108">
        <f t="shared" si="5"/>
        <v>0.0194910602594844</v>
      </c>
      <c r="S17" s="108">
        <f t="shared" si="6"/>
        <v>0.0999733607180344</v>
      </c>
      <c r="T17" s="108">
        <f t="shared" si="7"/>
        <v>0.388232688547484</v>
      </c>
      <c r="U17" s="108">
        <f t="shared" si="8"/>
        <v>-0.0707318032038917</v>
      </c>
      <c r="V17" s="108">
        <f t="shared" si="9"/>
        <v>-0.218358321951963</v>
      </c>
      <c r="W17" s="108">
        <f t="shared" si="10"/>
        <v>0.0761475063428688</v>
      </c>
    </row>
    <row r="18" spans="1:23">
      <c r="A18" s="217" t="s">
        <v>233</v>
      </c>
      <c r="B18" s="218">
        <v>0.339100225804332</v>
      </c>
      <c r="C18" s="219">
        <v>0.029290939286583</v>
      </c>
      <c r="D18" s="219">
        <v>0.0206145507805798</v>
      </c>
      <c r="E18" s="219">
        <v>0.0274182463276817</v>
      </c>
      <c r="F18" s="219">
        <v>0.0277899316607679</v>
      </c>
      <c r="G18" s="219">
        <v>-0.0880247391631645</v>
      </c>
      <c r="H18" s="219">
        <v>0.00934190458063329</v>
      </c>
      <c r="I18" s="219">
        <v>0.0176638314879546</v>
      </c>
      <c r="J18" s="219">
        <v>0.0617549912552363</v>
      </c>
      <c r="K18" s="228">
        <v>-0.0787326232490492</v>
      </c>
      <c r="L18" s="227" t="s">
        <v>203</v>
      </c>
      <c r="M18" s="108">
        <v>-0.07359</v>
      </c>
      <c r="N18" s="108">
        <f t="shared" si="1"/>
        <v>-0.0249543856169408</v>
      </c>
      <c r="O18" s="108">
        <f t="shared" si="2"/>
        <v>-0.00215552022209964</v>
      </c>
      <c r="P18" s="108">
        <f t="shared" si="3"/>
        <v>-0.00151702479194287</v>
      </c>
      <c r="Q18" s="108">
        <f t="shared" si="4"/>
        <v>-0.0020177087472541</v>
      </c>
      <c r="R18" s="108">
        <f t="shared" si="5"/>
        <v>-0.00204506107091591</v>
      </c>
      <c r="S18" s="108">
        <f t="shared" si="6"/>
        <v>0.00647774055501728</v>
      </c>
      <c r="T18" s="108">
        <f t="shared" si="7"/>
        <v>-0.000687470758088804</v>
      </c>
      <c r="U18" s="108">
        <f t="shared" si="8"/>
        <v>-0.00129988135919858</v>
      </c>
      <c r="V18" s="108">
        <f t="shared" si="9"/>
        <v>-0.00454454980647284</v>
      </c>
      <c r="W18" s="108">
        <f t="shared" si="10"/>
        <v>0.00579393374489753</v>
      </c>
    </row>
    <row r="19" spans="1:23">
      <c r="A19" s="217" t="s">
        <v>234</v>
      </c>
      <c r="B19" s="218">
        <v>-0.0270188806344687</v>
      </c>
      <c r="C19" s="219">
        <v>0.0863252086712859</v>
      </c>
      <c r="D19" s="219">
        <v>0.188038244258026</v>
      </c>
      <c r="E19" s="219">
        <v>-0.0575859889861205</v>
      </c>
      <c r="F19" s="219">
        <v>0.292622604742246</v>
      </c>
      <c r="G19" s="219">
        <v>0.0526742270675654</v>
      </c>
      <c r="H19" s="219">
        <v>-0.167600547214392</v>
      </c>
      <c r="I19" s="219">
        <v>-0.097949126930085</v>
      </c>
      <c r="J19" s="219">
        <v>0.134416414862754</v>
      </c>
      <c r="K19" s="228">
        <v>-0.284359605338705</v>
      </c>
      <c r="L19" s="227" t="s">
        <v>204</v>
      </c>
      <c r="M19" s="108">
        <v>-0.65141</v>
      </c>
      <c r="N19" s="108">
        <f t="shared" si="1"/>
        <v>0.0176003690340992</v>
      </c>
      <c r="O19" s="108">
        <f t="shared" si="2"/>
        <v>-0.0562331041805623</v>
      </c>
      <c r="P19" s="108">
        <f t="shared" si="3"/>
        <v>-0.122489992692121</v>
      </c>
      <c r="Q19" s="108">
        <f t="shared" si="4"/>
        <v>0.0375120890854488</v>
      </c>
      <c r="R19" s="108">
        <f t="shared" si="5"/>
        <v>-0.190617290955147</v>
      </c>
      <c r="S19" s="108">
        <f t="shared" si="6"/>
        <v>-0.0343125182540828</v>
      </c>
      <c r="T19" s="108">
        <f t="shared" si="7"/>
        <v>0.109176672460927</v>
      </c>
      <c r="U19" s="108">
        <f t="shared" si="8"/>
        <v>0.0638050407735267</v>
      </c>
      <c r="V19" s="108">
        <f t="shared" si="9"/>
        <v>-0.0875601968057469</v>
      </c>
      <c r="W19" s="108">
        <f t="shared" si="10"/>
        <v>0.185234690513686</v>
      </c>
    </row>
    <row r="20" spans="1:23">
      <c r="A20" s="217" t="s">
        <v>235</v>
      </c>
      <c r="B20" s="218">
        <v>0.00918532824336298</v>
      </c>
      <c r="C20" s="219">
        <v>0.04529945816304</v>
      </c>
      <c r="D20" s="219">
        <v>0.347629764226242</v>
      </c>
      <c r="E20" s="219">
        <v>0.054447549467073</v>
      </c>
      <c r="F20" s="219">
        <v>0.0446633344806151</v>
      </c>
      <c r="G20" s="219">
        <v>0.224358770531785</v>
      </c>
      <c r="H20" s="219">
        <v>-0.140793688747271</v>
      </c>
      <c r="I20" s="219">
        <v>-0.0505160468598388</v>
      </c>
      <c r="J20" s="219">
        <v>0.0580615208025639</v>
      </c>
      <c r="K20" s="228">
        <v>-0.094999770965154</v>
      </c>
      <c r="L20" s="227" t="s">
        <v>205</v>
      </c>
      <c r="M20" s="108">
        <v>-0.62326</v>
      </c>
      <c r="N20" s="108">
        <f t="shared" si="1"/>
        <v>-0.00572484768095841</v>
      </c>
      <c r="O20" s="108">
        <f t="shared" si="2"/>
        <v>-0.0282333402946963</v>
      </c>
      <c r="P20" s="108">
        <f t="shared" si="3"/>
        <v>-0.216663726851648</v>
      </c>
      <c r="Q20" s="108">
        <f t="shared" si="4"/>
        <v>-0.0339349796808479</v>
      </c>
      <c r="R20" s="108">
        <f t="shared" si="5"/>
        <v>-0.0278368698483882</v>
      </c>
      <c r="S20" s="108">
        <f t="shared" si="6"/>
        <v>-0.13983384732164</v>
      </c>
      <c r="T20" s="108">
        <f t="shared" si="7"/>
        <v>0.0877510744486243</v>
      </c>
      <c r="U20" s="108">
        <f t="shared" si="8"/>
        <v>0.0314846313658632</v>
      </c>
      <c r="V20" s="108">
        <f t="shared" si="9"/>
        <v>-0.036187423455406</v>
      </c>
      <c r="W20" s="108">
        <f t="shared" si="10"/>
        <v>0.0592095572517419</v>
      </c>
    </row>
    <row r="21" spans="1:23">
      <c r="A21" s="217" t="s">
        <v>236</v>
      </c>
      <c r="B21" s="218">
        <v>0.0571938728841247</v>
      </c>
      <c r="C21" s="219">
        <v>0.0124449952213643</v>
      </c>
      <c r="D21" s="219">
        <v>0.474937441746039</v>
      </c>
      <c r="E21" s="219">
        <v>0.136106329587669</v>
      </c>
      <c r="F21" s="219">
        <v>-0.167091460348791</v>
      </c>
      <c r="G21" s="219">
        <v>-0.101902869440446</v>
      </c>
      <c r="H21" s="219">
        <v>0.0784225569220852</v>
      </c>
      <c r="I21" s="219">
        <v>0.126849842236935</v>
      </c>
      <c r="J21" s="219">
        <v>-0.0440022885807351</v>
      </c>
      <c r="K21" s="228">
        <v>0.206100663206768</v>
      </c>
      <c r="L21" s="227" t="s">
        <v>206</v>
      </c>
      <c r="M21" s="108">
        <v>-0.23727</v>
      </c>
      <c r="N21" s="108">
        <f t="shared" si="1"/>
        <v>-0.0135703902192163</v>
      </c>
      <c r="O21" s="108">
        <f t="shared" si="2"/>
        <v>-0.00295282401617311</v>
      </c>
      <c r="P21" s="108">
        <f t="shared" si="3"/>
        <v>-0.112688406803083</v>
      </c>
      <c r="Q21" s="108">
        <f t="shared" si="4"/>
        <v>-0.0322939488212662</v>
      </c>
      <c r="R21" s="108">
        <f t="shared" si="5"/>
        <v>0.0396457907969577</v>
      </c>
      <c r="S21" s="108">
        <f t="shared" si="6"/>
        <v>0.0241784938321346</v>
      </c>
      <c r="T21" s="108">
        <f t="shared" si="7"/>
        <v>-0.0186073200809032</v>
      </c>
      <c r="U21" s="108">
        <f t="shared" si="8"/>
        <v>-0.0300976620675575</v>
      </c>
      <c r="V21" s="108">
        <f t="shared" si="9"/>
        <v>0.010440423011551</v>
      </c>
      <c r="W21" s="108">
        <f t="shared" si="10"/>
        <v>-0.04890150435907</v>
      </c>
    </row>
    <row r="22" spans="1:23">
      <c r="A22" s="217" t="s">
        <v>237</v>
      </c>
      <c r="B22" s="218">
        <v>-0.039598499274959</v>
      </c>
      <c r="C22" s="219">
        <v>0.0376408397276595</v>
      </c>
      <c r="D22" s="219">
        <v>0.0257968810660141</v>
      </c>
      <c r="E22" s="219">
        <v>0.0350184460518592</v>
      </c>
      <c r="F22" s="219">
        <v>-0.395585982986148</v>
      </c>
      <c r="G22" s="219">
        <v>0.1621290051545</v>
      </c>
      <c r="H22" s="219">
        <v>0.161725464656374</v>
      </c>
      <c r="I22" s="219">
        <v>-0.0592819664586579</v>
      </c>
      <c r="J22" s="219">
        <v>-0.137268855934534</v>
      </c>
      <c r="K22" s="228">
        <v>-0.0329636560787331</v>
      </c>
      <c r="L22" s="227" t="s">
        <v>207</v>
      </c>
      <c r="M22" s="108">
        <v>-0.00772</v>
      </c>
      <c r="N22" s="108">
        <f t="shared" si="1"/>
        <v>0.000305700414402683</v>
      </c>
      <c r="O22" s="108">
        <f t="shared" si="2"/>
        <v>-0.000290587282697532</v>
      </c>
      <c r="P22" s="108">
        <f t="shared" si="3"/>
        <v>-0.000199151921829629</v>
      </c>
      <c r="Q22" s="108">
        <f t="shared" si="4"/>
        <v>-0.000270342403520353</v>
      </c>
      <c r="R22" s="108">
        <f t="shared" si="5"/>
        <v>0.00305392378865306</v>
      </c>
      <c r="S22" s="108">
        <f t="shared" si="6"/>
        <v>-0.00125163591979274</v>
      </c>
      <c r="T22" s="108">
        <f t="shared" si="7"/>
        <v>-0.0012485205871472</v>
      </c>
      <c r="U22" s="108">
        <f t="shared" si="8"/>
        <v>0.000457656781060839</v>
      </c>
      <c r="V22" s="108">
        <f t="shared" si="9"/>
        <v>0.0010597155678146</v>
      </c>
      <c r="W22" s="108">
        <f t="shared" si="10"/>
        <v>0.00025447942492782</v>
      </c>
    </row>
    <row r="23" spans="1:23">
      <c r="A23" s="217" t="s">
        <v>238</v>
      </c>
      <c r="B23" s="218">
        <v>0.0377007063706435</v>
      </c>
      <c r="C23" s="219">
        <v>-0.0219591277221787</v>
      </c>
      <c r="D23" s="219">
        <v>0.0535438910047404</v>
      </c>
      <c r="E23" s="219">
        <v>-0.338639239005643</v>
      </c>
      <c r="F23" s="219">
        <v>-0.0132527476602227</v>
      </c>
      <c r="G23" s="219">
        <v>-0.0091847086740828</v>
      </c>
      <c r="H23" s="219">
        <v>0.0238019898050603</v>
      </c>
      <c r="I23" s="219">
        <v>-0.14969453818641</v>
      </c>
      <c r="J23" s="219">
        <v>-0.25077177639799</v>
      </c>
      <c r="K23" s="228">
        <v>0.179139620865517</v>
      </c>
      <c r="L23" s="227" t="s">
        <v>208</v>
      </c>
      <c r="M23" s="108">
        <v>-1.31287</v>
      </c>
      <c r="N23" s="108">
        <f t="shared" si="1"/>
        <v>-0.0494961263728267</v>
      </c>
      <c r="O23" s="108">
        <f t="shared" si="2"/>
        <v>0.0288294800126168</v>
      </c>
      <c r="P23" s="108">
        <f t="shared" si="3"/>
        <v>-0.0702961681833936</v>
      </c>
      <c r="Q23" s="108">
        <f t="shared" si="4"/>
        <v>0.444589297713339</v>
      </c>
      <c r="R23" s="108">
        <f t="shared" si="5"/>
        <v>0.0173991348206766</v>
      </c>
      <c r="S23" s="108">
        <f t="shared" si="6"/>
        <v>0.0120583284769431</v>
      </c>
      <c r="T23" s="108">
        <f t="shared" si="7"/>
        <v>-0.0312489183553695</v>
      </c>
      <c r="U23" s="108">
        <f t="shared" si="8"/>
        <v>0.196529468348792</v>
      </c>
      <c r="V23" s="108">
        <f t="shared" si="9"/>
        <v>0.329230742079629</v>
      </c>
      <c r="W23" s="108">
        <f t="shared" si="10"/>
        <v>-0.235187034045711</v>
      </c>
    </row>
    <row r="24" spans="1:23">
      <c r="A24" s="217" t="s">
        <v>239</v>
      </c>
      <c r="B24" s="218">
        <v>-0.371258256098213</v>
      </c>
      <c r="C24" s="219">
        <v>0.0124246248845229</v>
      </c>
      <c r="D24" s="219">
        <v>-0.0379245512758325</v>
      </c>
      <c r="E24" s="219">
        <v>-0.0942771279459966</v>
      </c>
      <c r="F24" s="219">
        <v>0.0668314176736478</v>
      </c>
      <c r="G24" s="219">
        <v>-0.0627276944260158</v>
      </c>
      <c r="H24" s="219">
        <v>0.0142812996276667</v>
      </c>
      <c r="I24" s="219">
        <v>-0.025143041018379</v>
      </c>
      <c r="J24" s="219">
        <v>-0.0465791595772076</v>
      </c>
      <c r="K24" s="228">
        <v>-0.0195903815325838</v>
      </c>
      <c r="L24" s="227" t="s">
        <v>209</v>
      </c>
      <c r="M24" s="108">
        <v>-0.27029</v>
      </c>
      <c r="N24" s="108">
        <f t="shared" si="1"/>
        <v>0.100347394040786</v>
      </c>
      <c r="O24" s="108">
        <f t="shared" si="2"/>
        <v>-0.00335825186003769</v>
      </c>
      <c r="P24" s="108">
        <f t="shared" si="3"/>
        <v>0.0102506269643448</v>
      </c>
      <c r="Q24" s="108">
        <f t="shared" si="4"/>
        <v>0.0254821649125234</v>
      </c>
      <c r="R24" s="108">
        <f t="shared" si="5"/>
        <v>-0.0180638638830103</v>
      </c>
      <c r="S24" s="108">
        <f t="shared" si="6"/>
        <v>0.0169546685264078</v>
      </c>
      <c r="T24" s="108">
        <f t="shared" si="7"/>
        <v>-0.00386009247636203</v>
      </c>
      <c r="U24" s="108">
        <f t="shared" si="8"/>
        <v>0.00679591255685767</v>
      </c>
      <c r="V24" s="108">
        <f t="shared" si="9"/>
        <v>0.0125898810421234</v>
      </c>
      <c r="W24" s="108">
        <f t="shared" si="10"/>
        <v>0.00529508422444206</v>
      </c>
    </row>
    <row r="25" ht="14.25" spans="1:23">
      <c r="A25" s="220" t="s">
        <v>240</v>
      </c>
      <c r="B25" s="221">
        <v>0.386688699555379</v>
      </c>
      <c r="C25" s="222">
        <v>-0.00227785668526628</v>
      </c>
      <c r="D25" s="222">
        <v>0.0438602232277779</v>
      </c>
      <c r="E25" s="222">
        <v>-0.103735649698836</v>
      </c>
      <c r="F25" s="222">
        <v>0.00947741886658142</v>
      </c>
      <c r="G25" s="222">
        <v>0.126104122223091</v>
      </c>
      <c r="H25" s="222">
        <v>0.000698577990375277</v>
      </c>
      <c r="I25" s="222">
        <v>-0.0811531281194525</v>
      </c>
      <c r="J25" s="222">
        <v>-0.0466803799992239</v>
      </c>
      <c r="K25" s="232">
        <v>0.0168144074440053</v>
      </c>
      <c r="L25" s="227" t="s">
        <v>210</v>
      </c>
      <c r="M25" s="108">
        <v>-0.25345</v>
      </c>
      <c r="N25" s="108">
        <f t="shared" si="1"/>
        <v>-0.0980062509023109</v>
      </c>
      <c r="O25" s="108">
        <f t="shared" si="2"/>
        <v>0.000577322776880737</v>
      </c>
      <c r="P25" s="108">
        <f t="shared" si="3"/>
        <v>-0.0111163735770803</v>
      </c>
      <c r="Q25" s="108">
        <f t="shared" si="4"/>
        <v>0.0262918004161701</v>
      </c>
      <c r="R25" s="108">
        <f t="shared" si="5"/>
        <v>-0.00240205181173506</v>
      </c>
      <c r="S25" s="108">
        <f t="shared" si="6"/>
        <v>-0.0319610897774424</v>
      </c>
      <c r="T25" s="108">
        <f t="shared" si="7"/>
        <v>-0.000177054591660614</v>
      </c>
      <c r="U25" s="108">
        <f t="shared" si="8"/>
        <v>0.0205682603218752</v>
      </c>
      <c r="V25" s="108">
        <f t="shared" si="9"/>
        <v>0.0118311423108033</v>
      </c>
      <c r="W25" s="108">
        <f t="shared" si="10"/>
        <v>-0.00426161156668313</v>
      </c>
    </row>
    <row r="26" spans="1:23">
      <c r="A26" s="223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N26" s="233">
        <f>SUM(N4:N25)</f>
        <v>-0.0514364334731643</v>
      </c>
      <c r="O26" s="233">
        <f t="shared" ref="O26:W26" si="11">SUM(O4:O25)</f>
        <v>0.179427920813195</v>
      </c>
      <c r="P26" s="233">
        <f t="shared" si="11"/>
        <v>-0.88633554892439</v>
      </c>
      <c r="Q26" s="233">
        <f t="shared" si="11"/>
        <v>1.46933086866425</v>
      </c>
      <c r="R26" s="233">
        <f t="shared" si="11"/>
        <v>-0.0551385498403128</v>
      </c>
      <c r="S26" s="233">
        <f t="shared" si="11"/>
        <v>-0.13133542452841</v>
      </c>
      <c r="T26" s="233">
        <f t="shared" si="11"/>
        <v>0.340804660558575</v>
      </c>
      <c r="U26" s="233">
        <f t="shared" si="11"/>
        <v>0.0794655620897451</v>
      </c>
      <c r="V26" s="233">
        <f t="shared" si="11"/>
        <v>0.22899896529266</v>
      </c>
      <c r="W26" s="233">
        <f t="shared" si="11"/>
        <v>0.308804550870408</v>
      </c>
    </row>
    <row r="27" spans="11:23">
      <c r="K27" t="s">
        <v>286</v>
      </c>
      <c r="N27" s="108">
        <f>因子分析—FAC取值!B2</f>
        <v>-0.05144</v>
      </c>
      <c r="O27" s="108">
        <f>因子分析—FAC取值!C2</f>
        <v>0.17943</v>
      </c>
      <c r="P27" s="108">
        <f>因子分析—FAC取值!D2</f>
        <v>-0.88633</v>
      </c>
      <c r="Q27" s="108">
        <f>因子分析—FAC取值!E2</f>
        <v>1.46933</v>
      </c>
      <c r="R27" s="108">
        <f>因子分析—FAC取值!F2</f>
        <v>-0.05514</v>
      </c>
      <c r="S27" s="108">
        <f>因子分析—FAC取值!G2</f>
        <v>-0.13133</v>
      </c>
      <c r="T27" s="108">
        <f>因子分析—FAC取值!H2</f>
        <v>0.34081</v>
      </c>
      <c r="U27" s="108">
        <f>因子分析—FAC取值!I2</f>
        <v>0.07947</v>
      </c>
      <c r="V27" s="108">
        <f>因子分析—FAC取值!J2</f>
        <v>0.229</v>
      </c>
      <c r="W27" s="108">
        <f>因子分析—FAC取值!K2</f>
        <v>0.3088</v>
      </c>
    </row>
    <row r="28" spans="14:23">
      <c r="N28" s="108" t="s">
        <v>287</v>
      </c>
      <c r="O28" s="108" t="s">
        <v>287</v>
      </c>
      <c r="P28" s="108" t="s">
        <v>287</v>
      </c>
      <c r="Q28" s="108" t="s">
        <v>287</v>
      </c>
      <c r="R28" s="108" t="s">
        <v>287</v>
      </c>
      <c r="S28" s="108" t="s">
        <v>287</v>
      </c>
      <c r="T28" s="108" t="s">
        <v>287</v>
      </c>
      <c r="U28" s="108" t="s">
        <v>287</v>
      </c>
      <c r="V28" s="108" t="s">
        <v>287</v>
      </c>
      <c r="W28" s="108" t="s">
        <v>287</v>
      </c>
    </row>
  </sheetData>
  <mergeCells count="3">
    <mergeCell ref="A1:K1"/>
    <mergeCell ref="B2:K2"/>
    <mergeCell ref="A2:A3"/>
  </mergeCell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9"/>
  <sheetViews>
    <sheetView topLeftCell="D107" workbookViewId="0">
      <selection activeCell="R2" sqref="R2:R129"/>
    </sheetView>
  </sheetViews>
  <sheetFormatPr defaultColWidth="9" defaultRowHeight="15"/>
  <cols>
    <col min="1" max="1" width="9" style="54"/>
    <col min="2" max="3" width="9" style="53"/>
    <col min="4" max="4" width="9" style="54"/>
    <col min="5" max="5" width="9" style="55"/>
    <col min="6" max="6" width="9" style="54"/>
    <col min="7" max="7" width="9" style="53"/>
    <col min="8" max="15" width="9" style="54"/>
    <col min="16" max="16" width="13.25" style="54" customWidth="1"/>
    <col min="17" max="17" width="7.25" style="54" customWidth="1"/>
    <col min="18" max="16384" width="9" style="54"/>
  </cols>
  <sheetData>
    <row r="1" spans="1:20">
      <c r="A1" s="52" t="s">
        <v>288</v>
      </c>
      <c r="B1" s="53" t="s">
        <v>274</v>
      </c>
      <c r="C1" s="53" t="s">
        <v>275</v>
      </c>
      <c r="D1" s="54" t="s">
        <v>276</v>
      </c>
      <c r="E1" s="55" t="s">
        <v>277</v>
      </c>
      <c r="F1" s="54" t="s">
        <v>278</v>
      </c>
      <c r="G1" s="53" t="s">
        <v>279</v>
      </c>
      <c r="H1" s="54" t="s">
        <v>280</v>
      </c>
      <c r="I1" s="54" t="s">
        <v>281</v>
      </c>
      <c r="J1" s="54" t="s">
        <v>282</v>
      </c>
      <c r="K1" s="54" t="s">
        <v>283</v>
      </c>
      <c r="M1" s="200">
        <v>0.243017419070904</v>
      </c>
      <c r="N1" s="200">
        <v>0.172753530512094</v>
      </c>
      <c r="O1" s="200">
        <v>0.257540289842711</v>
      </c>
      <c r="P1" s="54" t="s">
        <v>289</v>
      </c>
      <c r="R1" s="54">
        <f>描述性统计表!F3</f>
        <v>0.0110936808110297</v>
      </c>
      <c r="S1" s="54">
        <f>描述性统计表!E3</f>
        <v>0.023821875</v>
      </c>
      <c r="T1" s="202"/>
    </row>
    <row r="2" spans="1:20">
      <c r="A2" s="52">
        <v>1</v>
      </c>
      <c r="B2" s="53">
        <v>-0.05144</v>
      </c>
      <c r="C2" s="53">
        <v>0.17943</v>
      </c>
      <c r="D2" s="54">
        <v>-0.88633</v>
      </c>
      <c r="E2" s="55">
        <v>1.46933</v>
      </c>
      <c r="F2" s="54">
        <v>-0.05514</v>
      </c>
      <c r="G2" s="53">
        <v>-0.13133</v>
      </c>
      <c r="H2" s="54">
        <v>0.34081</v>
      </c>
      <c r="I2" s="54">
        <v>0.07947</v>
      </c>
      <c r="J2" s="54">
        <v>0.229</v>
      </c>
      <c r="K2" s="54">
        <v>0.3088</v>
      </c>
      <c r="M2" s="54">
        <f>$M$1*B2</f>
        <v>-0.0125008160370073</v>
      </c>
      <c r="N2" s="54">
        <f>$N$1*C2</f>
        <v>0.0309971659797851</v>
      </c>
      <c r="O2" s="54">
        <f t="shared" ref="O2:O33" si="0">$O$1*G2</f>
        <v>-0.0338227662650432</v>
      </c>
      <c r="P2" s="201">
        <f t="shared" ref="P2:P33" si="1">SUM(M2:O2)</f>
        <v>-0.0153264163222654</v>
      </c>
      <c r="Q2" s="203">
        <v>1</v>
      </c>
      <c r="R2" s="57">
        <f>$R$1*P2+$S$1</f>
        <v>0.0236518486293438</v>
      </c>
      <c r="S2" s="204">
        <f>'3最终实证数据（1上剔除异常）'!D2</f>
        <v>0.02</v>
      </c>
      <c r="T2" s="57">
        <f>R2-S2</f>
        <v>0.00365184862934383</v>
      </c>
    </row>
    <row r="3" spans="1:20">
      <c r="A3" s="52">
        <v>2</v>
      </c>
      <c r="B3" s="53">
        <v>-0.03753</v>
      </c>
      <c r="C3" s="53">
        <v>-0.22121</v>
      </c>
      <c r="D3" s="54">
        <v>-0.49602</v>
      </c>
      <c r="E3" s="55">
        <v>-0.27264</v>
      </c>
      <c r="F3" s="54">
        <v>-0.41088</v>
      </c>
      <c r="G3" s="53">
        <v>0.24319</v>
      </c>
      <c r="H3" s="54">
        <v>-0.20073</v>
      </c>
      <c r="I3" s="54">
        <v>-0.03492</v>
      </c>
      <c r="J3" s="54">
        <v>-0.40597</v>
      </c>
      <c r="K3" s="54">
        <v>-0.02798</v>
      </c>
      <c r="M3" s="54">
        <f t="shared" ref="M3:M66" si="2">$M$1*B3</f>
        <v>-0.00912044373773102</v>
      </c>
      <c r="N3" s="54">
        <f t="shared" ref="N3:N66" si="3">$N$1*C3</f>
        <v>-0.0382148084845804</v>
      </c>
      <c r="O3" s="54">
        <f t="shared" si="0"/>
        <v>0.0626312230868488</v>
      </c>
      <c r="P3" s="201">
        <f t="shared" si="1"/>
        <v>0.0152959708645374</v>
      </c>
      <c r="Q3" s="203">
        <v>2</v>
      </c>
      <c r="R3" s="57">
        <f t="shared" ref="R3:R66" si="4">$R$1*P3+$S$1</f>
        <v>0.023991563618466</v>
      </c>
      <c r="S3" s="204">
        <f>'3最终实证数据（1上剔除异常）'!D3</f>
        <v>0.02</v>
      </c>
      <c r="T3" s="57">
        <f t="shared" ref="T3:T66" si="5">R3-S3</f>
        <v>0.00399156361846598</v>
      </c>
    </row>
    <row r="4" spans="1:20">
      <c r="A4" s="52">
        <v>3</v>
      </c>
      <c r="B4" s="53">
        <v>-0.43312</v>
      </c>
      <c r="C4" s="53">
        <v>-0.08123</v>
      </c>
      <c r="D4" s="54">
        <v>-0.47774</v>
      </c>
      <c r="E4" s="55">
        <v>-1.69683</v>
      </c>
      <c r="F4" s="54">
        <v>-0.27867</v>
      </c>
      <c r="G4" s="53">
        <v>0.27514</v>
      </c>
      <c r="H4" s="54">
        <v>0.25156</v>
      </c>
      <c r="I4" s="54">
        <v>-0.60382</v>
      </c>
      <c r="J4" s="54">
        <v>-1.15911</v>
      </c>
      <c r="K4" s="54">
        <v>0.38186</v>
      </c>
      <c r="M4" s="54">
        <f t="shared" si="2"/>
        <v>-0.10525570454799</v>
      </c>
      <c r="N4" s="54">
        <f t="shared" si="3"/>
        <v>-0.0140327692834974</v>
      </c>
      <c r="O4" s="54">
        <f t="shared" si="0"/>
        <v>0.0708596353473234</v>
      </c>
      <c r="P4" s="201">
        <f t="shared" si="1"/>
        <v>-0.0484288384841639</v>
      </c>
      <c r="Q4" s="203">
        <v>3</v>
      </c>
      <c r="R4" s="57">
        <f t="shared" si="4"/>
        <v>0.0232846209238078</v>
      </c>
      <c r="S4" s="204">
        <f>'3最终实证数据（1上剔除异常）'!D4</f>
        <v>0.045</v>
      </c>
      <c r="T4" s="57">
        <f t="shared" si="5"/>
        <v>-0.0217153790761922</v>
      </c>
    </row>
    <row r="5" spans="1:20">
      <c r="A5" s="52">
        <v>4</v>
      </c>
      <c r="B5" s="53">
        <v>0.09729</v>
      </c>
      <c r="C5" s="53">
        <v>0.025</v>
      </c>
      <c r="D5" s="54">
        <v>-0.76308</v>
      </c>
      <c r="E5" s="55">
        <v>1.36547</v>
      </c>
      <c r="F5" s="54">
        <v>0.08803</v>
      </c>
      <c r="G5" s="53">
        <v>-0.15061</v>
      </c>
      <c r="H5" s="54">
        <v>0.45849</v>
      </c>
      <c r="I5" s="54">
        <v>0.16684</v>
      </c>
      <c r="J5" s="54">
        <v>-0.10744</v>
      </c>
      <c r="K5" s="54">
        <v>0.05738</v>
      </c>
      <c r="M5" s="54">
        <f t="shared" si="2"/>
        <v>0.0236431647014082</v>
      </c>
      <c r="N5" s="54">
        <f t="shared" si="3"/>
        <v>0.00431883826280236</v>
      </c>
      <c r="O5" s="54">
        <f t="shared" si="0"/>
        <v>-0.0387881430532106</v>
      </c>
      <c r="P5" s="201">
        <f t="shared" si="1"/>
        <v>-0.0108261400890001</v>
      </c>
      <c r="Q5" s="203">
        <v>4</v>
      </c>
      <c r="R5" s="57">
        <f t="shared" si="4"/>
        <v>0.0237017732574371</v>
      </c>
      <c r="S5" s="204">
        <f>'3最终实证数据（1上剔除异常）'!D5</f>
        <v>0.01</v>
      </c>
      <c r="T5" s="57">
        <f t="shared" si="5"/>
        <v>0.0137017732574371</v>
      </c>
    </row>
    <row r="6" spans="1:20">
      <c r="A6" s="52">
        <v>5</v>
      </c>
      <c r="B6" s="53">
        <v>-0.09738</v>
      </c>
      <c r="C6" s="53">
        <v>-0.13108</v>
      </c>
      <c r="D6" s="54">
        <v>-0.74225</v>
      </c>
      <c r="E6" s="55">
        <v>1.04355</v>
      </c>
      <c r="F6" s="54">
        <v>-0.27514</v>
      </c>
      <c r="G6" s="53">
        <v>-0.47202</v>
      </c>
      <c r="H6" s="54">
        <v>-0.27078</v>
      </c>
      <c r="I6" s="54">
        <v>0.13605</v>
      </c>
      <c r="J6" s="54">
        <v>0.34707</v>
      </c>
      <c r="K6" s="54">
        <v>0.02293</v>
      </c>
      <c r="M6" s="54">
        <f t="shared" si="2"/>
        <v>-0.0236650362691246</v>
      </c>
      <c r="N6" s="54">
        <f t="shared" si="3"/>
        <v>-0.0226445327795253</v>
      </c>
      <c r="O6" s="54">
        <f t="shared" si="0"/>
        <v>-0.121564167611556</v>
      </c>
      <c r="P6" s="201">
        <f t="shared" si="1"/>
        <v>-0.167873736660206</v>
      </c>
      <c r="Q6" s="203">
        <v>5</v>
      </c>
      <c r="R6" s="57">
        <f t="shared" si="4"/>
        <v>0.0219595373489368</v>
      </c>
      <c r="S6" s="204">
        <f>'3最终实证数据（1上剔除异常）'!D6</f>
        <v>0.005</v>
      </c>
      <c r="T6" s="57">
        <f t="shared" si="5"/>
        <v>0.0169595373489368</v>
      </c>
    </row>
    <row r="7" spans="1:20">
      <c r="A7" s="52">
        <v>6</v>
      </c>
      <c r="B7" s="53">
        <v>0.05034</v>
      </c>
      <c r="C7" s="53">
        <v>-0.13554</v>
      </c>
      <c r="D7" s="54">
        <v>-0.90181</v>
      </c>
      <c r="E7" s="55">
        <v>1.25567</v>
      </c>
      <c r="F7" s="54">
        <v>-0.25443</v>
      </c>
      <c r="G7" s="53">
        <v>-0.02946</v>
      </c>
      <c r="H7" s="54">
        <v>-0.04331</v>
      </c>
      <c r="I7" s="54">
        <v>0.14534</v>
      </c>
      <c r="J7" s="54">
        <v>0.1277</v>
      </c>
      <c r="K7" s="54">
        <v>0.01993</v>
      </c>
      <c r="M7" s="54">
        <f t="shared" si="2"/>
        <v>0.0122334968760293</v>
      </c>
      <c r="N7" s="54">
        <f t="shared" si="3"/>
        <v>-0.0234150135256093</v>
      </c>
      <c r="O7" s="54">
        <f t="shared" si="0"/>
        <v>-0.00758713693876626</v>
      </c>
      <c r="P7" s="201">
        <f t="shared" si="1"/>
        <v>-0.0187686535883462</v>
      </c>
      <c r="Q7" s="203">
        <v>6</v>
      </c>
      <c r="R7" s="57">
        <f t="shared" si="4"/>
        <v>0.0236136615478381</v>
      </c>
      <c r="S7" s="204">
        <f>'3最终实证数据（1上剔除异常）'!D7</f>
        <v>0.005</v>
      </c>
      <c r="T7" s="57">
        <f t="shared" si="5"/>
        <v>0.0186136615478381</v>
      </c>
    </row>
    <row r="8" spans="1:20">
      <c r="A8" s="52">
        <v>7</v>
      </c>
      <c r="B8" s="53">
        <v>-0.23409</v>
      </c>
      <c r="C8" s="53">
        <v>-0.4059</v>
      </c>
      <c r="D8" s="54">
        <v>0.94729</v>
      </c>
      <c r="E8" s="55">
        <v>-0.36951</v>
      </c>
      <c r="F8" s="54">
        <v>-0.64288</v>
      </c>
      <c r="G8" s="53">
        <v>-1.38893</v>
      </c>
      <c r="H8" s="54">
        <v>-0.11635</v>
      </c>
      <c r="I8" s="54">
        <v>-0.45302</v>
      </c>
      <c r="J8" s="54">
        <v>-0.33757</v>
      </c>
      <c r="K8" s="54">
        <v>0.24502</v>
      </c>
      <c r="M8" s="54">
        <f t="shared" si="2"/>
        <v>-0.0568879476303079</v>
      </c>
      <c r="N8" s="54">
        <f t="shared" si="3"/>
        <v>-0.0701206580348591</v>
      </c>
      <c r="O8" s="54">
        <f t="shared" si="0"/>
        <v>-0.357705434771236</v>
      </c>
      <c r="P8" s="201">
        <f t="shared" si="1"/>
        <v>-0.484714040436403</v>
      </c>
      <c r="Q8" s="203">
        <v>7</v>
      </c>
      <c r="R8" s="57">
        <f t="shared" si="4"/>
        <v>0.018444612150774</v>
      </c>
      <c r="S8" s="204">
        <f>'3最终实证数据（1上剔除异常）'!D8</f>
        <v>0.025</v>
      </c>
      <c r="T8" s="57">
        <f t="shared" si="5"/>
        <v>-0.00655538784922599</v>
      </c>
    </row>
    <row r="9" spans="1:20">
      <c r="A9" s="52">
        <v>8</v>
      </c>
      <c r="B9" s="53">
        <v>-0.25447</v>
      </c>
      <c r="C9" s="53">
        <v>0.33423</v>
      </c>
      <c r="D9" s="54">
        <v>-0.67571</v>
      </c>
      <c r="E9" s="55">
        <v>-0.28204</v>
      </c>
      <c r="F9" s="54">
        <v>0.03683</v>
      </c>
      <c r="G9" s="53">
        <v>0.31398</v>
      </c>
      <c r="H9" s="54">
        <v>-0.22113</v>
      </c>
      <c r="I9" s="54">
        <v>0.4002</v>
      </c>
      <c r="J9" s="54">
        <v>-0.22925</v>
      </c>
      <c r="K9" s="54">
        <v>-0.0536</v>
      </c>
      <c r="M9" s="54">
        <f t="shared" si="2"/>
        <v>-0.0618406426309729</v>
      </c>
      <c r="N9" s="54">
        <f t="shared" si="3"/>
        <v>0.0577394125030573</v>
      </c>
      <c r="O9" s="54">
        <f t="shared" si="0"/>
        <v>0.0808625002048143</v>
      </c>
      <c r="P9" s="201">
        <f t="shared" si="1"/>
        <v>0.0767612700768987</v>
      </c>
      <c r="Q9" s="203">
        <v>8</v>
      </c>
      <c r="R9" s="57">
        <f t="shared" si="4"/>
        <v>0.0246734400288823</v>
      </c>
      <c r="S9" s="204">
        <f>'3最终实证数据（1上剔除异常）'!D9</f>
        <v>0.03</v>
      </c>
      <c r="T9" s="57">
        <f t="shared" si="5"/>
        <v>-0.00532655997111765</v>
      </c>
    </row>
    <row r="10" spans="1:20">
      <c r="A10" s="52">
        <v>9</v>
      </c>
      <c r="B10" s="53">
        <v>-0.03409</v>
      </c>
      <c r="C10" s="53">
        <v>1.65886</v>
      </c>
      <c r="D10" s="54">
        <v>-0.80132</v>
      </c>
      <c r="E10" s="55">
        <v>0.20161</v>
      </c>
      <c r="F10" s="54">
        <v>0.13367</v>
      </c>
      <c r="G10" s="53">
        <v>-0.02462</v>
      </c>
      <c r="H10" s="54">
        <v>-0.58877</v>
      </c>
      <c r="I10" s="54">
        <v>-0.72713</v>
      </c>
      <c r="J10" s="54">
        <v>0.22966</v>
      </c>
      <c r="K10" s="54">
        <v>-0.63132</v>
      </c>
      <c r="M10" s="54">
        <f t="shared" si="2"/>
        <v>-0.00828446381612711</v>
      </c>
      <c r="N10" s="54">
        <f t="shared" si="3"/>
        <v>0.286573921625293</v>
      </c>
      <c r="O10" s="54">
        <f t="shared" si="0"/>
        <v>-0.00634064193592754</v>
      </c>
      <c r="P10" s="201">
        <f t="shared" si="1"/>
        <v>0.271948815873238</v>
      </c>
      <c r="Q10" s="203">
        <v>9</v>
      </c>
      <c r="R10" s="57">
        <f t="shared" si="4"/>
        <v>0.0268387883602352</v>
      </c>
      <c r="S10" s="204">
        <f>'3最终实证数据（1上剔除异常）'!D10</f>
        <v>0.03</v>
      </c>
      <c r="T10" s="57">
        <f t="shared" si="5"/>
        <v>-0.00316121163976482</v>
      </c>
    </row>
    <row r="11" spans="1:20">
      <c r="A11" s="52">
        <v>10</v>
      </c>
      <c r="B11" s="53">
        <v>-0.19923</v>
      </c>
      <c r="C11" s="53">
        <v>0.20549</v>
      </c>
      <c r="D11" s="54">
        <v>1.16354</v>
      </c>
      <c r="E11" s="55">
        <v>-0.57446</v>
      </c>
      <c r="F11" s="54">
        <v>0.56894</v>
      </c>
      <c r="G11" s="53">
        <v>-1.10834</v>
      </c>
      <c r="H11" s="54">
        <v>-0.2538</v>
      </c>
      <c r="I11" s="54">
        <v>-0.24003</v>
      </c>
      <c r="J11" s="54">
        <v>0.49743</v>
      </c>
      <c r="K11" s="54">
        <v>-1.07402</v>
      </c>
      <c r="M11" s="54">
        <f t="shared" si="2"/>
        <v>-0.0484163604014962</v>
      </c>
      <c r="N11" s="54">
        <f t="shared" si="3"/>
        <v>0.0354991229849303</v>
      </c>
      <c r="O11" s="54">
        <f t="shared" si="0"/>
        <v>-0.28544220484427</v>
      </c>
      <c r="P11" s="201">
        <f t="shared" si="1"/>
        <v>-0.298359442260836</v>
      </c>
      <c r="Q11" s="203">
        <v>10</v>
      </c>
      <c r="R11" s="57">
        <f t="shared" si="4"/>
        <v>0.0205119705806014</v>
      </c>
      <c r="S11" s="204">
        <f>'3最终实证数据（1上剔除异常）'!D11</f>
        <v>0.016</v>
      </c>
      <c r="T11" s="57">
        <f t="shared" si="5"/>
        <v>0.00451197058060144</v>
      </c>
    </row>
    <row r="12" spans="1:20">
      <c r="A12" s="52">
        <v>11</v>
      </c>
      <c r="B12" s="53">
        <v>0.14036</v>
      </c>
      <c r="C12" s="53">
        <v>0.42379</v>
      </c>
      <c r="D12" s="54">
        <v>-0.5646</v>
      </c>
      <c r="E12" s="55">
        <v>-0.12776</v>
      </c>
      <c r="F12" s="54">
        <v>-0.21118</v>
      </c>
      <c r="G12" s="53">
        <v>-0.07568</v>
      </c>
      <c r="H12" s="54">
        <v>0.03166</v>
      </c>
      <c r="I12" s="54">
        <v>-0.18509</v>
      </c>
      <c r="J12" s="54">
        <v>0.00168</v>
      </c>
      <c r="K12" s="54">
        <v>-0.40404</v>
      </c>
      <c r="M12" s="54">
        <f t="shared" si="2"/>
        <v>0.0341099249407921</v>
      </c>
      <c r="N12" s="54">
        <f t="shared" si="3"/>
        <v>0.0732112186957205</v>
      </c>
      <c r="O12" s="54">
        <f t="shared" si="0"/>
        <v>-0.0194906491352963</v>
      </c>
      <c r="P12" s="201">
        <f t="shared" si="1"/>
        <v>0.0878304945012162</v>
      </c>
      <c r="Q12" s="203">
        <v>11</v>
      </c>
      <c r="R12" s="57">
        <f t="shared" si="4"/>
        <v>0.0247962384714714</v>
      </c>
      <c r="S12" s="204">
        <f>'3最终实证数据（1上剔除异常）'!D12</f>
        <v>0.02</v>
      </c>
      <c r="T12" s="57">
        <f t="shared" si="5"/>
        <v>0.00479623847147138</v>
      </c>
    </row>
    <row r="13" spans="1:20">
      <c r="A13" s="52">
        <v>12</v>
      </c>
      <c r="B13" s="53">
        <v>-0.03895</v>
      </c>
      <c r="C13" s="53">
        <v>0.21513</v>
      </c>
      <c r="D13" s="54">
        <v>-0.65565</v>
      </c>
      <c r="E13" s="55">
        <v>-0.14961</v>
      </c>
      <c r="F13" s="54">
        <v>-0.32752</v>
      </c>
      <c r="G13" s="53">
        <v>0.26457</v>
      </c>
      <c r="H13" s="54">
        <v>-0.03073</v>
      </c>
      <c r="I13" s="54">
        <v>0.15067</v>
      </c>
      <c r="J13" s="54">
        <v>-0.59712</v>
      </c>
      <c r="K13" s="54">
        <v>0.12427</v>
      </c>
      <c r="M13" s="54">
        <f t="shared" si="2"/>
        <v>-0.0094655284728117</v>
      </c>
      <c r="N13" s="54">
        <f t="shared" si="3"/>
        <v>0.0371644670190669</v>
      </c>
      <c r="O13" s="54">
        <f t="shared" si="0"/>
        <v>0.068137434483686</v>
      </c>
      <c r="P13" s="201">
        <f t="shared" si="1"/>
        <v>0.0958363730299411</v>
      </c>
      <c r="Q13" s="203">
        <v>12</v>
      </c>
      <c r="R13" s="57">
        <f t="shared" si="4"/>
        <v>0.0248850531324809</v>
      </c>
      <c r="S13" s="204">
        <f>'3最终实证数据（1上剔除异常）'!D13</f>
        <v>0.02</v>
      </c>
      <c r="T13" s="57">
        <f t="shared" si="5"/>
        <v>0.00488505313248093</v>
      </c>
    </row>
    <row r="14" spans="1:20">
      <c r="A14" s="52">
        <v>13</v>
      </c>
      <c r="B14" s="53">
        <v>10.55084</v>
      </c>
      <c r="C14" s="53">
        <v>-0.17124</v>
      </c>
      <c r="D14" s="54">
        <v>0.22226</v>
      </c>
      <c r="E14" s="55">
        <v>-1.51876</v>
      </c>
      <c r="F14" s="54">
        <v>0.22881</v>
      </c>
      <c r="G14" s="53">
        <v>1.18064</v>
      </c>
      <c r="H14" s="54">
        <v>-0.07764</v>
      </c>
      <c r="I14" s="54">
        <v>-0.58389</v>
      </c>
      <c r="J14" s="54">
        <v>-0.45936</v>
      </c>
      <c r="K14" s="54">
        <v>0.1587</v>
      </c>
      <c r="M14" s="54">
        <f t="shared" si="2"/>
        <v>2.56403790583005</v>
      </c>
      <c r="N14" s="54">
        <f t="shared" si="3"/>
        <v>-0.0295823145648911</v>
      </c>
      <c r="O14" s="54">
        <f t="shared" si="0"/>
        <v>0.304062367799898</v>
      </c>
      <c r="P14" s="201">
        <f t="shared" si="1"/>
        <v>2.83851795906506</v>
      </c>
      <c r="Q14" s="203">
        <v>13</v>
      </c>
      <c r="R14" s="57">
        <f t="shared" si="4"/>
        <v>0.0553114872142432</v>
      </c>
      <c r="S14" s="204">
        <f>'3最终实证数据（1上剔除异常）'!D14</f>
        <v>0.05</v>
      </c>
      <c r="T14" s="57">
        <f t="shared" si="5"/>
        <v>0.00531148721424315</v>
      </c>
    </row>
    <row r="15" spans="1:20">
      <c r="A15" s="52">
        <v>14</v>
      </c>
      <c r="B15" s="53">
        <v>0.19345</v>
      </c>
      <c r="C15" s="53">
        <v>0.65933</v>
      </c>
      <c r="D15" s="54">
        <v>-0.12878</v>
      </c>
      <c r="E15" s="55">
        <v>0.00283</v>
      </c>
      <c r="F15" s="54">
        <v>-0.15832</v>
      </c>
      <c r="G15" s="53">
        <v>0.34622</v>
      </c>
      <c r="H15" s="54">
        <v>-0.40517</v>
      </c>
      <c r="I15" s="54">
        <v>10.51752</v>
      </c>
      <c r="J15" s="54">
        <v>0.07656</v>
      </c>
      <c r="K15" s="54">
        <v>-0.31134</v>
      </c>
      <c r="M15" s="54">
        <f t="shared" si="2"/>
        <v>0.0470117197192663</v>
      </c>
      <c r="N15" s="54">
        <f t="shared" si="3"/>
        <v>0.113901585272539</v>
      </c>
      <c r="O15" s="54">
        <f t="shared" si="0"/>
        <v>0.0891655991493433</v>
      </c>
      <c r="P15" s="201">
        <f t="shared" si="1"/>
        <v>0.250078904141149</v>
      </c>
      <c r="Q15" s="203">
        <v>14</v>
      </c>
      <c r="R15" s="57">
        <f t="shared" si="4"/>
        <v>0.026596170540114</v>
      </c>
      <c r="S15" s="204">
        <f>'3最终实证数据（1上剔除异常）'!D15</f>
        <v>0.035</v>
      </c>
      <c r="T15" s="57">
        <f t="shared" si="5"/>
        <v>-0.00840382945988602</v>
      </c>
    </row>
    <row r="16" spans="1:20">
      <c r="A16" s="52">
        <v>15</v>
      </c>
      <c r="B16" s="53">
        <v>0.14616</v>
      </c>
      <c r="C16" s="53">
        <v>-0.25186</v>
      </c>
      <c r="D16" s="54">
        <v>1.47393</v>
      </c>
      <c r="E16" s="55">
        <v>-0.84648</v>
      </c>
      <c r="F16" s="54">
        <v>0.12021</v>
      </c>
      <c r="G16" s="53">
        <v>0.04446</v>
      </c>
      <c r="H16" s="54">
        <v>0.49206</v>
      </c>
      <c r="I16" s="54">
        <v>-0.02461</v>
      </c>
      <c r="J16" s="54">
        <v>-0.49782</v>
      </c>
      <c r="K16" s="54">
        <v>0.05124</v>
      </c>
      <c r="M16" s="54">
        <f t="shared" si="2"/>
        <v>0.0355194259714033</v>
      </c>
      <c r="N16" s="54">
        <f t="shared" si="3"/>
        <v>-0.0435097041947761</v>
      </c>
      <c r="O16" s="54">
        <f t="shared" si="0"/>
        <v>0.0114502412864069</v>
      </c>
      <c r="P16" s="201">
        <f t="shared" si="1"/>
        <v>0.00345996306303411</v>
      </c>
      <c r="Q16" s="203">
        <v>15</v>
      </c>
      <c r="R16" s="57">
        <f t="shared" si="4"/>
        <v>0.0238602587258392</v>
      </c>
      <c r="S16" s="204">
        <f>'3最终实证数据（1上剔除异常）'!D16</f>
        <v>0.014</v>
      </c>
      <c r="T16" s="57">
        <f t="shared" si="5"/>
        <v>0.00986025872583924</v>
      </c>
    </row>
    <row r="17" spans="1:20">
      <c r="A17" s="52">
        <v>16</v>
      </c>
      <c r="B17" s="53">
        <v>0.17557</v>
      </c>
      <c r="C17" s="53">
        <v>0.31353</v>
      </c>
      <c r="D17" s="54">
        <v>0.52221</v>
      </c>
      <c r="E17" s="55">
        <v>1.31962</v>
      </c>
      <c r="F17" s="54">
        <v>-0.62436</v>
      </c>
      <c r="G17" s="53">
        <v>3.34831</v>
      </c>
      <c r="H17" s="54">
        <v>-1.05814</v>
      </c>
      <c r="I17" s="54">
        <v>-0.1056</v>
      </c>
      <c r="J17" s="54">
        <v>0.76394</v>
      </c>
      <c r="K17" s="54">
        <v>-0.10036</v>
      </c>
      <c r="M17" s="54">
        <f t="shared" si="2"/>
        <v>0.0426665682662786</v>
      </c>
      <c r="N17" s="54">
        <f t="shared" si="3"/>
        <v>0.054163414421457</v>
      </c>
      <c r="O17" s="54">
        <f t="shared" si="0"/>
        <v>0.862324727883247</v>
      </c>
      <c r="P17" s="201">
        <f t="shared" si="1"/>
        <v>0.959154710570982</v>
      </c>
      <c r="Q17" s="203">
        <v>16</v>
      </c>
      <c r="R17" s="57">
        <f t="shared" si="4"/>
        <v>0.03446243120747</v>
      </c>
      <c r="S17" s="204">
        <f>'3最终实证数据（1上剔除异常）'!D17</f>
        <v>0.045</v>
      </c>
      <c r="T17" s="57">
        <f t="shared" si="5"/>
        <v>-0.01053756879253</v>
      </c>
    </row>
    <row r="18" spans="1:20">
      <c r="A18" s="52">
        <v>17</v>
      </c>
      <c r="B18" s="53">
        <v>-0.38727</v>
      </c>
      <c r="C18" s="53">
        <v>-0.32084</v>
      </c>
      <c r="D18" s="54">
        <v>-0.74728</v>
      </c>
      <c r="E18" s="55">
        <v>-0.03429</v>
      </c>
      <c r="F18" s="54">
        <v>-0.50925</v>
      </c>
      <c r="G18" s="53">
        <v>-0.19726</v>
      </c>
      <c r="H18" s="54">
        <v>-0.47051</v>
      </c>
      <c r="I18" s="54">
        <v>-0.10174</v>
      </c>
      <c r="J18" s="54">
        <v>0.26883</v>
      </c>
      <c r="K18" s="54">
        <v>-0.15413</v>
      </c>
      <c r="M18" s="54">
        <f t="shared" si="2"/>
        <v>-0.0941133558835889</v>
      </c>
      <c r="N18" s="54">
        <f t="shared" si="3"/>
        <v>-0.0554262427295004</v>
      </c>
      <c r="O18" s="54">
        <f t="shared" si="0"/>
        <v>-0.0508023975743731</v>
      </c>
      <c r="P18" s="201">
        <f t="shared" si="1"/>
        <v>-0.200341996187462</v>
      </c>
      <c r="Q18" s="203">
        <v>17</v>
      </c>
      <c r="R18" s="57">
        <f t="shared" si="4"/>
        <v>0.0215993448412518</v>
      </c>
      <c r="S18" s="204">
        <f>'3最终实证数据（1上剔除异常）'!D18</f>
        <v>0.03</v>
      </c>
      <c r="T18" s="57">
        <f t="shared" si="5"/>
        <v>-0.00840065515874824</v>
      </c>
    </row>
    <row r="19" spans="1:20">
      <c r="A19" s="52">
        <v>18</v>
      </c>
      <c r="B19" s="53">
        <v>-0.14497</v>
      </c>
      <c r="C19" s="53">
        <v>-0.32667</v>
      </c>
      <c r="D19" s="54">
        <v>-0.06978</v>
      </c>
      <c r="E19" s="55">
        <v>-0.56468</v>
      </c>
      <c r="F19" s="54">
        <v>-0.29767</v>
      </c>
      <c r="G19" s="53">
        <v>-0.02189</v>
      </c>
      <c r="H19" s="54">
        <v>-0.50844</v>
      </c>
      <c r="I19" s="54">
        <v>-0.24277</v>
      </c>
      <c r="J19" s="54">
        <v>0.00555</v>
      </c>
      <c r="K19" s="54">
        <v>-0.17322</v>
      </c>
      <c r="M19" s="54">
        <f t="shared" si="2"/>
        <v>-0.0352302352427089</v>
      </c>
      <c r="N19" s="54">
        <f t="shared" si="3"/>
        <v>-0.0564333958123859</v>
      </c>
      <c r="O19" s="54">
        <f t="shared" si="0"/>
        <v>-0.00563755694465694</v>
      </c>
      <c r="P19" s="201">
        <f t="shared" si="1"/>
        <v>-0.0973011879997518</v>
      </c>
      <c r="Q19" s="203">
        <v>18</v>
      </c>
      <c r="R19" s="57">
        <f t="shared" si="4"/>
        <v>0.0227424466777968</v>
      </c>
      <c r="S19" s="204">
        <f>'3最终实证数据（1上剔除异常）'!D19</f>
        <v>0.02</v>
      </c>
      <c r="T19" s="57">
        <f t="shared" si="5"/>
        <v>0.00274244667779676</v>
      </c>
    </row>
    <row r="20" spans="1:20">
      <c r="A20" s="52">
        <v>19</v>
      </c>
      <c r="B20" s="53">
        <v>0.58244</v>
      </c>
      <c r="C20" s="53">
        <v>-0.3895</v>
      </c>
      <c r="D20" s="54">
        <v>0.03299</v>
      </c>
      <c r="E20" s="55">
        <v>-0.40016</v>
      </c>
      <c r="F20" s="54">
        <v>0.07426</v>
      </c>
      <c r="G20" s="53">
        <v>0.33482</v>
      </c>
      <c r="H20" s="54">
        <v>-0.28144</v>
      </c>
      <c r="I20" s="54">
        <v>-0.03088</v>
      </c>
      <c r="J20" s="54">
        <v>0.16916</v>
      </c>
      <c r="K20" s="54">
        <v>-0.35045</v>
      </c>
      <c r="M20" s="54">
        <f t="shared" si="2"/>
        <v>0.141543065563657</v>
      </c>
      <c r="N20" s="54">
        <f t="shared" si="3"/>
        <v>-0.0672875001344608</v>
      </c>
      <c r="O20" s="54">
        <f t="shared" si="0"/>
        <v>0.0862296398451364</v>
      </c>
      <c r="P20" s="201">
        <f t="shared" si="1"/>
        <v>0.160485205274333</v>
      </c>
      <c r="Q20" s="203">
        <v>19</v>
      </c>
      <c r="R20" s="57">
        <f t="shared" si="4"/>
        <v>0.025602246642206</v>
      </c>
      <c r="S20" s="204">
        <f>'3最终实证数据（1上剔除异常）'!D20</f>
        <v>0.02</v>
      </c>
      <c r="T20" s="57">
        <f t="shared" si="5"/>
        <v>0.00560224664220602</v>
      </c>
    </row>
    <row r="21" spans="1:20">
      <c r="A21" s="52">
        <v>20</v>
      </c>
      <c r="B21" s="53">
        <v>-0.14523</v>
      </c>
      <c r="C21" s="53">
        <v>-0.41999</v>
      </c>
      <c r="D21" s="54">
        <v>0.00104</v>
      </c>
      <c r="E21" s="55">
        <v>0.8447</v>
      </c>
      <c r="F21" s="54">
        <v>-0.60405</v>
      </c>
      <c r="G21" s="53">
        <v>-0.99973</v>
      </c>
      <c r="H21" s="54">
        <v>-0.96335</v>
      </c>
      <c r="I21" s="54">
        <v>-0.28195</v>
      </c>
      <c r="J21" s="54">
        <v>0.14298</v>
      </c>
      <c r="K21" s="54">
        <v>-0.07567</v>
      </c>
      <c r="M21" s="54">
        <f t="shared" si="2"/>
        <v>-0.0352934197716674</v>
      </c>
      <c r="N21" s="54">
        <f t="shared" si="3"/>
        <v>-0.0725547552797745</v>
      </c>
      <c r="O21" s="54">
        <f t="shared" si="0"/>
        <v>-0.257470753964453</v>
      </c>
      <c r="P21" s="201">
        <f t="shared" si="1"/>
        <v>-0.365318929015895</v>
      </c>
      <c r="Q21" s="203">
        <v>20</v>
      </c>
      <c r="R21" s="57">
        <f t="shared" si="4"/>
        <v>0.0197691434072704</v>
      </c>
      <c r="S21" s="204">
        <f>'3最终实证数据（1上剔除异常）'!D21</f>
        <v>0.01</v>
      </c>
      <c r="T21" s="57">
        <f t="shared" si="5"/>
        <v>0.00976914340727045</v>
      </c>
    </row>
    <row r="22" spans="1:20">
      <c r="A22" s="52">
        <v>21</v>
      </c>
      <c r="B22" s="53">
        <v>-0.01967</v>
      </c>
      <c r="C22" s="53">
        <v>-0.38853</v>
      </c>
      <c r="D22" s="54">
        <v>-0.20866</v>
      </c>
      <c r="E22" s="55">
        <v>1.89415</v>
      </c>
      <c r="F22" s="54">
        <v>-0.84021</v>
      </c>
      <c r="G22" s="53">
        <v>-0.76743</v>
      </c>
      <c r="H22" s="54">
        <v>-0.83907</v>
      </c>
      <c r="I22" s="54">
        <v>-0.37809</v>
      </c>
      <c r="J22" s="54">
        <v>-0.24593</v>
      </c>
      <c r="K22" s="54">
        <v>0.18141</v>
      </c>
      <c r="M22" s="54">
        <f t="shared" si="2"/>
        <v>-0.00478015263312468</v>
      </c>
      <c r="N22" s="54">
        <f t="shared" si="3"/>
        <v>-0.0671199292098641</v>
      </c>
      <c r="O22" s="54">
        <f t="shared" si="0"/>
        <v>-0.197644144633991</v>
      </c>
      <c r="P22" s="201">
        <f t="shared" si="1"/>
        <v>-0.26954422647698</v>
      </c>
      <c r="Q22" s="203">
        <v>21</v>
      </c>
      <c r="R22" s="57">
        <f t="shared" si="4"/>
        <v>0.0208316373870085</v>
      </c>
      <c r="S22" s="204">
        <f>'3最终实证数据（1上剔除异常）'!D22</f>
        <v>0.03</v>
      </c>
      <c r="T22" s="57">
        <f t="shared" si="5"/>
        <v>-0.00916836261299152</v>
      </c>
    </row>
    <row r="23" spans="1:20">
      <c r="A23" s="52">
        <v>22</v>
      </c>
      <c r="B23" s="53">
        <v>0.15942</v>
      </c>
      <c r="C23" s="53">
        <v>-0.26166</v>
      </c>
      <c r="D23" s="54">
        <v>0.32942</v>
      </c>
      <c r="E23" s="55">
        <v>0.91998</v>
      </c>
      <c r="F23" s="54">
        <v>0.07534</v>
      </c>
      <c r="G23" s="53">
        <v>0.07955</v>
      </c>
      <c r="H23" s="54">
        <v>-0.28857</v>
      </c>
      <c r="I23" s="54">
        <v>-0.12554</v>
      </c>
      <c r="J23" s="54">
        <v>-0.2432</v>
      </c>
      <c r="K23" s="54">
        <v>-0.26158</v>
      </c>
      <c r="M23" s="54">
        <f t="shared" si="2"/>
        <v>0.0387418369482835</v>
      </c>
      <c r="N23" s="54">
        <f t="shared" si="3"/>
        <v>-0.0452026887937946</v>
      </c>
      <c r="O23" s="54">
        <f t="shared" si="0"/>
        <v>0.0204873300569876</v>
      </c>
      <c r="P23" s="201">
        <f t="shared" si="1"/>
        <v>0.0140264782114765</v>
      </c>
      <c r="Q23" s="203">
        <v>22</v>
      </c>
      <c r="R23" s="57">
        <f t="shared" si="4"/>
        <v>0.023977480272181</v>
      </c>
      <c r="S23" s="204">
        <f>'3最终实证数据（1上剔除异常）'!D23</f>
        <v>0.05</v>
      </c>
      <c r="T23" s="57">
        <f t="shared" si="5"/>
        <v>-0.026022519727819</v>
      </c>
    </row>
    <row r="24" spans="1:20">
      <c r="A24" s="52">
        <v>23</v>
      </c>
      <c r="B24" s="53">
        <v>0.15831</v>
      </c>
      <c r="C24" s="53">
        <v>-0.45213</v>
      </c>
      <c r="D24" s="54">
        <v>-0.2253</v>
      </c>
      <c r="E24" s="55">
        <v>-0.14661</v>
      </c>
      <c r="F24" s="54">
        <v>-0.20968</v>
      </c>
      <c r="G24" s="53">
        <v>-0.82527</v>
      </c>
      <c r="H24" s="54">
        <v>-0.04219</v>
      </c>
      <c r="I24" s="54">
        <v>-0.08528</v>
      </c>
      <c r="J24" s="54">
        <v>-0.20803</v>
      </c>
      <c r="K24" s="54">
        <v>-0.08266</v>
      </c>
      <c r="M24" s="54">
        <f t="shared" si="2"/>
        <v>0.0384720876131148</v>
      </c>
      <c r="N24" s="54">
        <f t="shared" si="3"/>
        <v>-0.0781070537504333</v>
      </c>
      <c r="O24" s="54">
        <f t="shared" si="0"/>
        <v>-0.212540274998494</v>
      </c>
      <c r="P24" s="201">
        <f t="shared" si="1"/>
        <v>-0.252175241135812</v>
      </c>
      <c r="Q24" s="203">
        <v>23</v>
      </c>
      <c r="R24" s="57">
        <f t="shared" si="4"/>
        <v>0.0210243233663949</v>
      </c>
      <c r="S24" s="204">
        <f>'3最终实证数据（1上剔除异常）'!D24</f>
        <v>0.03</v>
      </c>
      <c r="T24" s="57">
        <f t="shared" si="5"/>
        <v>-0.00897567663360515</v>
      </c>
    </row>
    <row r="25" spans="1:20">
      <c r="A25" s="52">
        <v>24</v>
      </c>
      <c r="B25" s="53">
        <v>-0.35412</v>
      </c>
      <c r="C25" s="53">
        <v>-0.53951</v>
      </c>
      <c r="D25" s="54">
        <v>0.11396</v>
      </c>
      <c r="E25" s="55">
        <v>-0.42971</v>
      </c>
      <c r="F25" s="54">
        <v>-0.58369</v>
      </c>
      <c r="G25" s="53">
        <v>-0.40021</v>
      </c>
      <c r="H25" s="54">
        <v>-0.58927</v>
      </c>
      <c r="I25" s="54">
        <v>-0.27122</v>
      </c>
      <c r="J25" s="54">
        <v>0.06746</v>
      </c>
      <c r="K25" s="54">
        <v>-0.27176</v>
      </c>
      <c r="M25" s="54">
        <f t="shared" si="2"/>
        <v>-0.0860573284413884</v>
      </c>
      <c r="N25" s="54">
        <f t="shared" si="3"/>
        <v>-0.0932022572465801</v>
      </c>
      <c r="O25" s="54">
        <f t="shared" si="0"/>
        <v>-0.103070199397951</v>
      </c>
      <c r="P25" s="201">
        <f t="shared" si="1"/>
        <v>-0.28232978508592</v>
      </c>
      <c r="Q25" s="203">
        <v>24</v>
      </c>
      <c r="R25" s="57">
        <f t="shared" si="4"/>
        <v>0.0206897984808102</v>
      </c>
      <c r="S25" s="204">
        <f>'3最终实证数据（1上剔除异常）'!D25</f>
        <v>0.0294</v>
      </c>
      <c r="T25" s="57">
        <f t="shared" si="5"/>
        <v>-0.00871020151918981</v>
      </c>
    </row>
    <row r="26" spans="1:20">
      <c r="A26" s="52">
        <v>25</v>
      </c>
      <c r="B26" s="53">
        <v>0.05058</v>
      </c>
      <c r="C26" s="53">
        <v>-0.3864</v>
      </c>
      <c r="D26" s="54">
        <v>0.44213</v>
      </c>
      <c r="E26" s="55">
        <v>-0.57381</v>
      </c>
      <c r="F26" s="54">
        <v>-0.30513</v>
      </c>
      <c r="G26" s="53">
        <v>-0.36718</v>
      </c>
      <c r="H26" s="54">
        <v>0.17152</v>
      </c>
      <c r="I26" s="54">
        <v>0.11026</v>
      </c>
      <c r="J26" s="54">
        <v>-0.2825</v>
      </c>
      <c r="K26" s="54">
        <v>0.23091</v>
      </c>
      <c r="M26" s="54">
        <f t="shared" si="2"/>
        <v>0.0122918210566063</v>
      </c>
      <c r="N26" s="54">
        <f t="shared" si="3"/>
        <v>-0.0667519641898733</v>
      </c>
      <c r="O26" s="54">
        <f t="shared" si="0"/>
        <v>-0.0945636436244465</v>
      </c>
      <c r="P26" s="201">
        <f t="shared" si="1"/>
        <v>-0.149023786757713</v>
      </c>
      <c r="Q26" s="203">
        <v>25</v>
      </c>
      <c r="R26" s="57">
        <f t="shared" si="4"/>
        <v>0.022168652676459</v>
      </c>
      <c r="S26" s="204">
        <f>'3最终实证数据（1上剔除异常）'!D26</f>
        <v>0.01</v>
      </c>
      <c r="T26" s="57">
        <f t="shared" si="5"/>
        <v>0.012168652676459</v>
      </c>
    </row>
    <row r="27" spans="1:20">
      <c r="A27" s="52">
        <v>26</v>
      </c>
      <c r="B27" s="53">
        <v>-0.37488</v>
      </c>
      <c r="C27" s="53">
        <v>0.02229</v>
      </c>
      <c r="D27" s="54">
        <v>-0.3069</v>
      </c>
      <c r="E27" s="55">
        <v>-1.16011</v>
      </c>
      <c r="F27" s="54">
        <v>0.18263</v>
      </c>
      <c r="G27" s="53">
        <v>-0.11794</v>
      </c>
      <c r="H27" s="54">
        <v>-0.0898</v>
      </c>
      <c r="I27" s="54">
        <v>-0.30591</v>
      </c>
      <c r="J27" s="54">
        <v>-0.506</v>
      </c>
      <c r="K27" s="54">
        <v>-0.11315</v>
      </c>
      <c r="M27" s="54">
        <f t="shared" si="2"/>
        <v>-0.0911023700613004</v>
      </c>
      <c r="N27" s="54">
        <f t="shared" si="3"/>
        <v>0.00385067619511459</v>
      </c>
      <c r="O27" s="54">
        <f t="shared" si="0"/>
        <v>-0.0303743017840493</v>
      </c>
      <c r="P27" s="201">
        <f t="shared" si="1"/>
        <v>-0.117625995650235</v>
      </c>
      <c r="Q27" s="203">
        <v>26</v>
      </c>
      <c r="R27" s="57">
        <f t="shared" si="4"/>
        <v>0.0225169697491767</v>
      </c>
      <c r="S27" s="204">
        <f>'3最终实证数据（1上剔除异常）'!D27</f>
        <v>0.035</v>
      </c>
      <c r="T27" s="57">
        <f t="shared" si="5"/>
        <v>-0.0124830302508233</v>
      </c>
    </row>
    <row r="28" spans="1:20">
      <c r="A28" s="52">
        <v>27</v>
      </c>
      <c r="B28" s="53">
        <v>-0.19221</v>
      </c>
      <c r="C28" s="53">
        <v>-0.16789</v>
      </c>
      <c r="D28" s="54">
        <v>-0.7093</v>
      </c>
      <c r="E28" s="55">
        <v>0.41787</v>
      </c>
      <c r="F28" s="54">
        <v>-0.35088</v>
      </c>
      <c r="G28" s="53">
        <v>-0.13168</v>
      </c>
      <c r="H28" s="54">
        <v>-0.65405</v>
      </c>
      <c r="I28" s="54">
        <v>0.10672</v>
      </c>
      <c r="J28" s="54">
        <v>0.69442</v>
      </c>
      <c r="K28" s="54">
        <v>-0.09286</v>
      </c>
      <c r="M28" s="54">
        <f t="shared" si="2"/>
        <v>-0.0467103781196184</v>
      </c>
      <c r="N28" s="54">
        <f t="shared" si="3"/>
        <v>-0.0290035902376755</v>
      </c>
      <c r="O28" s="54">
        <f t="shared" si="0"/>
        <v>-0.0339129053664881</v>
      </c>
      <c r="P28" s="201">
        <f t="shared" si="1"/>
        <v>-0.109626873723782</v>
      </c>
      <c r="Q28" s="203">
        <v>27</v>
      </c>
      <c r="R28" s="57">
        <f t="shared" si="4"/>
        <v>0.0226057094545973</v>
      </c>
      <c r="S28" s="204">
        <f>'3最终实证数据（1上剔除异常）'!D28</f>
        <v>0.025</v>
      </c>
      <c r="T28" s="57">
        <f t="shared" si="5"/>
        <v>-0.0023942905454027</v>
      </c>
    </row>
    <row r="29" spans="1:20">
      <c r="A29" s="52">
        <v>28</v>
      </c>
      <c r="B29" s="53">
        <v>-0.09153</v>
      </c>
      <c r="C29" s="53">
        <v>-0.00013</v>
      </c>
      <c r="D29" s="54">
        <v>1.12345</v>
      </c>
      <c r="E29" s="55">
        <v>0.57573</v>
      </c>
      <c r="F29" s="54">
        <v>1.23116</v>
      </c>
      <c r="G29" s="53">
        <v>-0.03679</v>
      </c>
      <c r="H29" s="54">
        <v>-1.32701</v>
      </c>
      <c r="I29" s="54">
        <v>-0.46777</v>
      </c>
      <c r="J29" s="54">
        <v>0.78324</v>
      </c>
      <c r="K29" s="54">
        <v>-1.63994</v>
      </c>
      <c r="M29" s="54">
        <f t="shared" si="2"/>
        <v>-0.0222433843675598</v>
      </c>
      <c r="N29" s="54">
        <f t="shared" si="3"/>
        <v>-2.24579589665723e-5</v>
      </c>
      <c r="O29" s="54">
        <f t="shared" si="0"/>
        <v>-0.00947490726331333</v>
      </c>
      <c r="P29" s="201">
        <f t="shared" si="1"/>
        <v>-0.0317407495898397</v>
      </c>
      <c r="Q29" s="203">
        <v>28</v>
      </c>
      <c r="R29" s="57">
        <f t="shared" si="4"/>
        <v>0.0234697532553475</v>
      </c>
      <c r="S29" s="204">
        <f>'3最终实证数据（1上剔除异常）'!D29</f>
        <v>0.01</v>
      </c>
      <c r="T29" s="57">
        <f t="shared" si="5"/>
        <v>0.0134697532553475</v>
      </c>
    </row>
    <row r="30" spans="1:20">
      <c r="A30" s="52">
        <v>29</v>
      </c>
      <c r="B30" s="53">
        <v>-0.30593</v>
      </c>
      <c r="C30" s="53">
        <v>-0.27984</v>
      </c>
      <c r="D30" s="54">
        <v>-0.7097</v>
      </c>
      <c r="E30" s="55">
        <v>-0.58445</v>
      </c>
      <c r="F30" s="54">
        <v>-0.07462</v>
      </c>
      <c r="G30" s="53">
        <v>0.2312</v>
      </c>
      <c r="H30" s="54">
        <v>0.20994</v>
      </c>
      <c r="I30" s="54">
        <v>0.01968</v>
      </c>
      <c r="J30" s="54">
        <v>-0.25373</v>
      </c>
      <c r="K30" s="54">
        <v>0.07859</v>
      </c>
      <c r="M30" s="54">
        <f t="shared" si="2"/>
        <v>-0.0743463190163616</v>
      </c>
      <c r="N30" s="54">
        <f t="shared" si="3"/>
        <v>-0.0483433479785045</v>
      </c>
      <c r="O30" s="54">
        <f t="shared" si="0"/>
        <v>0.0595433150116347</v>
      </c>
      <c r="P30" s="201">
        <f t="shared" si="1"/>
        <v>-0.0631463519832314</v>
      </c>
      <c r="Q30" s="203">
        <v>29</v>
      </c>
      <c r="R30" s="57">
        <f t="shared" si="4"/>
        <v>0.0231213495267171</v>
      </c>
      <c r="S30" s="204">
        <f>'3最终实证数据（1上剔除异常）'!D30</f>
        <v>0.025</v>
      </c>
      <c r="T30" s="57">
        <f t="shared" si="5"/>
        <v>-0.00187865047328291</v>
      </c>
    </row>
    <row r="31" spans="1:20">
      <c r="A31" s="52">
        <v>30</v>
      </c>
      <c r="B31" s="53">
        <v>-0.4021</v>
      </c>
      <c r="C31" s="53">
        <v>0.0636</v>
      </c>
      <c r="D31" s="54">
        <v>-0.96534</v>
      </c>
      <c r="E31" s="55">
        <v>-0.56754</v>
      </c>
      <c r="F31" s="54">
        <v>-0.24369</v>
      </c>
      <c r="G31" s="53">
        <v>0.89118</v>
      </c>
      <c r="H31" s="54">
        <v>0.34686</v>
      </c>
      <c r="I31" s="54">
        <v>-0.04134</v>
      </c>
      <c r="J31" s="54">
        <v>-0.59445</v>
      </c>
      <c r="K31" s="54">
        <v>0.33737</v>
      </c>
      <c r="M31" s="54">
        <f t="shared" si="2"/>
        <v>-0.0977173042084104</v>
      </c>
      <c r="N31" s="54">
        <f t="shared" si="3"/>
        <v>0.0109871245405692</v>
      </c>
      <c r="O31" s="54">
        <f t="shared" si="0"/>
        <v>0.229514755502027</v>
      </c>
      <c r="P31" s="201">
        <f t="shared" si="1"/>
        <v>0.142784575834186</v>
      </c>
      <c r="Q31" s="203">
        <v>30</v>
      </c>
      <c r="R31" s="57">
        <f t="shared" si="4"/>
        <v>0.0254058815090427</v>
      </c>
      <c r="S31" s="204">
        <f>'3最终实证数据（1上剔除异常）'!D31</f>
        <v>0.03</v>
      </c>
      <c r="T31" s="57">
        <f t="shared" si="5"/>
        <v>-0.00459411849095729</v>
      </c>
    </row>
    <row r="32" spans="1:20">
      <c r="A32" s="52">
        <v>31</v>
      </c>
      <c r="B32" s="53">
        <v>-0.191</v>
      </c>
      <c r="C32" s="53">
        <v>1.11621</v>
      </c>
      <c r="D32" s="54">
        <v>-0.35149</v>
      </c>
      <c r="E32" s="55">
        <v>-1.284</v>
      </c>
      <c r="F32" s="54">
        <v>0.95349</v>
      </c>
      <c r="G32" s="53">
        <v>-0.07404</v>
      </c>
      <c r="H32" s="54">
        <v>0.13125</v>
      </c>
      <c r="I32" s="54">
        <v>-0.993</v>
      </c>
      <c r="J32" s="54">
        <v>-0.77682</v>
      </c>
      <c r="K32" s="54">
        <v>0.17499</v>
      </c>
      <c r="M32" s="54">
        <f t="shared" si="2"/>
        <v>-0.0464163270425426</v>
      </c>
      <c r="N32" s="54">
        <f t="shared" si="3"/>
        <v>0.192829218292905</v>
      </c>
      <c r="O32" s="54">
        <f t="shared" si="0"/>
        <v>-0.0190682830599543</v>
      </c>
      <c r="P32" s="201">
        <f t="shared" si="1"/>
        <v>0.127344608190408</v>
      </c>
      <c r="Q32" s="203">
        <v>31</v>
      </c>
      <c r="R32" s="57">
        <f t="shared" si="4"/>
        <v>0.02523459543627</v>
      </c>
      <c r="S32" s="204">
        <f>'3最终实证数据（1上剔除异常）'!D32</f>
        <v>0.01</v>
      </c>
      <c r="T32" s="57">
        <f t="shared" si="5"/>
        <v>0.01523459543627</v>
      </c>
    </row>
    <row r="33" spans="1:20">
      <c r="A33" s="52">
        <v>32</v>
      </c>
      <c r="B33" s="53">
        <v>-0.05279</v>
      </c>
      <c r="C33" s="53">
        <v>-0.17459</v>
      </c>
      <c r="D33" s="54">
        <v>-0.28371</v>
      </c>
      <c r="E33" s="55">
        <v>-0.82891</v>
      </c>
      <c r="F33" s="54">
        <v>-0.14721</v>
      </c>
      <c r="G33" s="53">
        <v>-0.44571</v>
      </c>
      <c r="H33" s="54">
        <v>-0.08008</v>
      </c>
      <c r="I33" s="54">
        <v>-0.05706</v>
      </c>
      <c r="J33" s="54">
        <v>-0.2527</v>
      </c>
      <c r="K33" s="54">
        <v>-0.05102</v>
      </c>
      <c r="M33" s="54">
        <f t="shared" si="2"/>
        <v>-0.012828889552753</v>
      </c>
      <c r="N33" s="54">
        <f t="shared" si="3"/>
        <v>-0.0301610388921066</v>
      </c>
      <c r="O33" s="54">
        <f t="shared" si="0"/>
        <v>-0.114788282585795</v>
      </c>
      <c r="P33" s="201">
        <f t="shared" si="1"/>
        <v>-0.157778211030654</v>
      </c>
      <c r="Q33" s="203">
        <v>32</v>
      </c>
      <c r="R33" s="57">
        <f t="shared" si="4"/>
        <v>0.0220715338878906</v>
      </c>
      <c r="S33" s="204">
        <f>'3最终实证数据（1上剔除异常）'!D33</f>
        <v>0.02</v>
      </c>
      <c r="T33" s="57">
        <f t="shared" si="5"/>
        <v>0.00207153388789063</v>
      </c>
    </row>
    <row r="34" spans="1:20">
      <c r="A34" s="52">
        <v>33</v>
      </c>
      <c r="B34" s="53">
        <v>-0.1302</v>
      </c>
      <c r="C34" s="53">
        <v>-0.21082</v>
      </c>
      <c r="D34" s="54">
        <v>0.05736</v>
      </c>
      <c r="E34" s="55">
        <v>-1.0696</v>
      </c>
      <c r="F34" s="54">
        <v>0.13108</v>
      </c>
      <c r="G34" s="53">
        <v>-0.16043</v>
      </c>
      <c r="H34" s="54">
        <v>0.78551</v>
      </c>
      <c r="I34" s="54">
        <v>-0.09662</v>
      </c>
      <c r="J34" s="54">
        <v>-0.61344</v>
      </c>
      <c r="K34" s="54">
        <v>0.16686</v>
      </c>
      <c r="M34" s="54">
        <f t="shared" si="2"/>
        <v>-0.0316408679630317</v>
      </c>
      <c r="N34" s="54">
        <f t="shared" si="3"/>
        <v>-0.0364198993025598</v>
      </c>
      <c r="O34" s="54">
        <f t="shared" ref="O34:O65" si="6">$O$1*G34</f>
        <v>-0.0413171886994661</v>
      </c>
      <c r="P34" s="201">
        <f t="shared" ref="P34:P65" si="7">SUM(M34:O34)</f>
        <v>-0.109377955965058</v>
      </c>
      <c r="Q34" s="203">
        <v>33</v>
      </c>
      <c r="R34" s="57">
        <f t="shared" si="4"/>
        <v>0.0226084708687608</v>
      </c>
      <c r="S34" s="204">
        <f>'3最终实证数据（1上剔除异常）'!D34</f>
        <v>0.01</v>
      </c>
      <c r="T34" s="57">
        <f t="shared" si="5"/>
        <v>0.0126084708687608</v>
      </c>
    </row>
    <row r="35" spans="1:20">
      <c r="A35" s="52">
        <v>34</v>
      </c>
      <c r="B35" s="53">
        <v>-0.65552</v>
      </c>
      <c r="C35" s="53">
        <v>-0.28419</v>
      </c>
      <c r="D35" s="54">
        <v>-0.22368</v>
      </c>
      <c r="E35" s="55">
        <v>-0.87376</v>
      </c>
      <c r="F35" s="54">
        <v>-0.55566</v>
      </c>
      <c r="G35" s="53">
        <v>-0.67558</v>
      </c>
      <c r="H35" s="54">
        <v>0.08171</v>
      </c>
      <c r="I35" s="54">
        <v>-0.31608</v>
      </c>
      <c r="J35" s="54">
        <v>-0.44081</v>
      </c>
      <c r="K35" s="54">
        <v>0.11761</v>
      </c>
      <c r="M35" s="54">
        <f t="shared" si="2"/>
        <v>-0.159302778549359</v>
      </c>
      <c r="N35" s="54">
        <f t="shared" si="3"/>
        <v>-0.0490948258362321</v>
      </c>
      <c r="O35" s="54">
        <f t="shared" si="6"/>
        <v>-0.173989069011938</v>
      </c>
      <c r="P35" s="201">
        <f t="shared" si="7"/>
        <v>-0.382386673397529</v>
      </c>
      <c r="Q35" s="203">
        <v>34</v>
      </c>
      <c r="R35" s="57">
        <f t="shared" si="4"/>
        <v>0.0195797992989363</v>
      </c>
      <c r="S35" s="204">
        <f>'3最终实证数据（1上剔除异常）'!D35</f>
        <v>0.025</v>
      </c>
      <c r="T35" s="57">
        <f t="shared" si="5"/>
        <v>-0.00542020070106365</v>
      </c>
    </row>
    <row r="36" spans="1:20">
      <c r="A36" s="52">
        <v>35</v>
      </c>
      <c r="B36" s="53">
        <v>0.0107</v>
      </c>
      <c r="C36" s="53">
        <v>-0.40536</v>
      </c>
      <c r="D36" s="54">
        <v>-0.39013</v>
      </c>
      <c r="E36" s="55">
        <v>-0.99817</v>
      </c>
      <c r="F36" s="54">
        <v>-0.28202</v>
      </c>
      <c r="G36" s="53">
        <v>-0.34274</v>
      </c>
      <c r="H36" s="54">
        <v>0.25077</v>
      </c>
      <c r="I36" s="54">
        <v>-0.10057</v>
      </c>
      <c r="J36" s="54">
        <v>-0.49522</v>
      </c>
      <c r="K36" s="54">
        <v>0.14488</v>
      </c>
      <c r="M36" s="54">
        <f t="shared" si="2"/>
        <v>0.00260028638405867</v>
      </c>
      <c r="N36" s="54">
        <f t="shared" si="3"/>
        <v>-0.0700273711283826</v>
      </c>
      <c r="O36" s="54">
        <f t="shared" si="6"/>
        <v>-0.0882693589406906</v>
      </c>
      <c r="P36" s="201">
        <f t="shared" si="7"/>
        <v>-0.155696443685015</v>
      </c>
      <c r="Q36" s="203">
        <v>35</v>
      </c>
      <c r="R36" s="57">
        <f t="shared" si="4"/>
        <v>0.022094628350346</v>
      </c>
      <c r="S36" s="204">
        <f>'3最终实证数据（1上剔除异常）'!D36</f>
        <v>0.03</v>
      </c>
      <c r="T36" s="57">
        <f t="shared" si="5"/>
        <v>-0.00790537164965402</v>
      </c>
    </row>
    <row r="37" spans="1:20">
      <c r="A37" s="52">
        <v>36</v>
      </c>
      <c r="B37" s="53">
        <v>0.0041</v>
      </c>
      <c r="C37" s="53">
        <v>-0.31072</v>
      </c>
      <c r="D37" s="54">
        <v>-0.40336</v>
      </c>
      <c r="E37" s="55">
        <v>-0.79123</v>
      </c>
      <c r="F37" s="54">
        <v>-0.24124</v>
      </c>
      <c r="G37" s="53">
        <v>-0.19656</v>
      </c>
      <c r="H37" s="54">
        <v>0.16216</v>
      </c>
      <c r="I37" s="54">
        <v>-0.08163</v>
      </c>
      <c r="J37" s="54">
        <v>-0.29008</v>
      </c>
      <c r="K37" s="54">
        <v>0.16573</v>
      </c>
      <c r="M37" s="54">
        <f t="shared" si="2"/>
        <v>0.000996371418190706</v>
      </c>
      <c r="N37" s="54">
        <f t="shared" si="3"/>
        <v>-0.053677977000718</v>
      </c>
      <c r="O37" s="54">
        <f t="shared" si="6"/>
        <v>-0.0506221193714832</v>
      </c>
      <c r="P37" s="201">
        <f t="shared" si="7"/>
        <v>-0.10330372495401</v>
      </c>
      <c r="Q37" s="203">
        <v>36</v>
      </c>
      <c r="R37" s="57">
        <f t="shared" si="4"/>
        <v>0.0226758564487698</v>
      </c>
      <c r="S37" s="204">
        <f>'3最终实证数据（1上剔除异常）'!D37</f>
        <v>0.025</v>
      </c>
      <c r="T37" s="57">
        <f t="shared" si="5"/>
        <v>-0.0023241435512302</v>
      </c>
    </row>
    <row r="38" spans="1:20">
      <c r="A38" s="52">
        <v>37</v>
      </c>
      <c r="B38" s="53">
        <v>-0.12157</v>
      </c>
      <c r="C38" s="53">
        <v>-0.11079</v>
      </c>
      <c r="D38" s="54">
        <v>0.33607</v>
      </c>
      <c r="E38" s="55">
        <v>0.33681</v>
      </c>
      <c r="F38" s="54">
        <v>-0.17267</v>
      </c>
      <c r="G38" s="53">
        <v>-0.86993</v>
      </c>
      <c r="H38" s="54">
        <v>-0.27532</v>
      </c>
      <c r="I38" s="54">
        <v>-0.1435</v>
      </c>
      <c r="J38" s="54">
        <v>0.29225</v>
      </c>
      <c r="K38" s="54">
        <v>-0.3853</v>
      </c>
      <c r="M38" s="54">
        <f t="shared" si="2"/>
        <v>-0.0295436276364498</v>
      </c>
      <c r="N38" s="54">
        <f t="shared" si="3"/>
        <v>-0.0191393636454349</v>
      </c>
      <c r="O38" s="54">
        <f t="shared" si="6"/>
        <v>-0.224042024342869</v>
      </c>
      <c r="P38" s="201">
        <f t="shared" si="7"/>
        <v>-0.272725015624754</v>
      </c>
      <c r="Q38" s="203">
        <v>37</v>
      </c>
      <c r="R38" s="57">
        <f t="shared" si="4"/>
        <v>0.0207963507274759</v>
      </c>
      <c r="S38" s="204">
        <f>'3最终实证数据（1上剔除异常）'!D38</f>
        <v>0.01</v>
      </c>
      <c r="T38" s="57">
        <f t="shared" si="5"/>
        <v>0.0107963507274759</v>
      </c>
    </row>
    <row r="39" spans="1:20">
      <c r="A39" s="52">
        <v>38</v>
      </c>
      <c r="B39" s="53">
        <v>0.21858</v>
      </c>
      <c r="C39" s="53">
        <v>-0.20211</v>
      </c>
      <c r="D39" s="54">
        <v>-0.98474</v>
      </c>
      <c r="E39" s="55">
        <v>0.90599</v>
      </c>
      <c r="F39" s="54">
        <v>7.82319</v>
      </c>
      <c r="G39" s="53">
        <v>-0.3835</v>
      </c>
      <c r="H39" s="54">
        <v>-0.47014</v>
      </c>
      <c r="I39" s="54">
        <v>0.93163</v>
      </c>
      <c r="J39" s="54">
        <v>0.45779</v>
      </c>
      <c r="K39" s="54">
        <v>0.57563</v>
      </c>
      <c r="M39" s="54">
        <f t="shared" si="2"/>
        <v>0.0531187474605181</v>
      </c>
      <c r="N39" s="54">
        <f t="shared" si="3"/>
        <v>-0.0349152160517994</v>
      </c>
      <c r="O39" s="54">
        <f t="shared" si="6"/>
        <v>-0.0987667011546795</v>
      </c>
      <c r="P39" s="201">
        <f t="shared" si="7"/>
        <v>-0.0805631697459608</v>
      </c>
      <c r="Q39" s="203">
        <v>38</v>
      </c>
      <c r="R39" s="57">
        <f t="shared" si="4"/>
        <v>0.0229281329097135</v>
      </c>
      <c r="S39" s="204">
        <f>'3最终实证数据（1上剔除异常）'!D39</f>
        <v>0.03</v>
      </c>
      <c r="T39" s="57">
        <f t="shared" si="5"/>
        <v>-0.0070718670902865</v>
      </c>
    </row>
    <row r="40" spans="1:20">
      <c r="A40" s="52">
        <v>39</v>
      </c>
      <c r="B40" s="53">
        <v>0.02973</v>
      </c>
      <c r="C40" s="53">
        <v>-0.38615</v>
      </c>
      <c r="D40" s="54">
        <v>0.06362</v>
      </c>
      <c r="E40" s="55">
        <v>1.68329</v>
      </c>
      <c r="F40" s="54">
        <v>-0.51026</v>
      </c>
      <c r="G40" s="53">
        <v>-0.2047</v>
      </c>
      <c r="H40" s="54">
        <v>-0.33429</v>
      </c>
      <c r="I40" s="54">
        <v>-0.00348</v>
      </c>
      <c r="J40" s="54">
        <v>0.36102</v>
      </c>
      <c r="K40" s="54">
        <v>0.10358</v>
      </c>
      <c r="M40" s="54">
        <f t="shared" si="2"/>
        <v>0.00722490786897797</v>
      </c>
      <c r="N40" s="54">
        <f t="shared" si="3"/>
        <v>-0.0667087758072453</v>
      </c>
      <c r="O40" s="54">
        <f t="shared" si="6"/>
        <v>-0.0527184973308029</v>
      </c>
      <c r="P40" s="201">
        <f t="shared" si="7"/>
        <v>-0.11220236526907</v>
      </c>
      <c r="Q40" s="203">
        <v>39</v>
      </c>
      <c r="R40" s="57">
        <f t="shared" si="4"/>
        <v>0.0225771377734624</v>
      </c>
      <c r="S40" s="204">
        <f>'3最终实证数据（1上剔除异常）'!D40</f>
        <v>0.02</v>
      </c>
      <c r="T40" s="57">
        <f t="shared" si="5"/>
        <v>0.00257713777346237</v>
      </c>
    </row>
    <row r="41" spans="1:20">
      <c r="A41" s="52">
        <v>40</v>
      </c>
      <c r="B41" s="53">
        <v>-0.31474</v>
      </c>
      <c r="C41" s="53">
        <v>0.11874</v>
      </c>
      <c r="D41" s="54">
        <v>0.85791</v>
      </c>
      <c r="E41" s="55">
        <v>-0.57416</v>
      </c>
      <c r="F41" s="54">
        <v>0.80326</v>
      </c>
      <c r="G41" s="53">
        <v>-0.07731</v>
      </c>
      <c r="H41" s="54">
        <v>-0.32647</v>
      </c>
      <c r="I41" s="54">
        <v>-0.14595</v>
      </c>
      <c r="J41" s="54">
        <v>0.04362</v>
      </c>
      <c r="K41" s="54">
        <v>-0.92951</v>
      </c>
      <c r="M41" s="54">
        <f t="shared" si="2"/>
        <v>-0.0764873024783763</v>
      </c>
      <c r="N41" s="54">
        <f t="shared" si="3"/>
        <v>0.0205127542130061</v>
      </c>
      <c r="O41" s="54">
        <f t="shared" si="6"/>
        <v>-0.01991043980774</v>
      </c>
      <c r="P41" s="201">
        <f t="shared" si="7"/>
        <v>-0.0758849880731101</v>
      </c>
      <c r="Q41" s="203">
        <v>40</v>
      </c>
      <c r="R41" s="57">
        <f t="shared" si="4"/>
        <v>0.0229800311639681</v>
      </c>
      <c r="S41" s="204">
        <f>'3最终实证数据（1上剔除异常）'!D41</f>
        <v>0.02</v>
      </c>
      <c r="T41" s="57">
        <f t="shared" si="5"/>
        <v>0.00298003116396811</v>
      </c>
    </row>
    <row r="42" spans="1:20">
      <c r="A42" s="52">
        <v>41</v>
      </c>
      <c r="B42" s="53">
        <v>-0.01047</v>
      </c>
      <c r="C42" s="53">
        <v>0.03863</v>
      </c>
      <c r="D42" s="54">
        <v>1.34919</v>
      </c>
      <c r="E42" s="55">
        <v>0.39034</v>
      </c>
      <c r="F42" s="54">
        <v>1.39733</v>
      </c>
      <c r="G42" s="53">
        <v>-0.14942</v>
      </c>
      <c r="H42" s="54">
        <v>-0.82565</v>
      </c>
      <c r="I42" s="54">
        <v>-0.35118</v>
      </c>
      <c r="J42" s="54">
        <v>0.6196</v>
      </c>
      <c r="K42" s="54">
        <v>-1.63347</v>
      </c>
      <c r="M42" s="54">
        <f t="shared" si="2"/>
        <v>-0.00254439237767236</v>
      </c>
      <c r="N42" s="54">
        <f t="shared" si="3"/>
        <v>0.00667346888368221</v>
      </c>
      <c r="O42" s="54">
        <f t="shared" si="6"/>
        <v>-0.0384816701082978</v>
      </c>
      <c r="P42" s="201">
        <f t="shared" si="7"/>
        <v>-0.034352593602288</v>
      </c>
      <c r="Q42" s="203">
        <v>41</v>
      </c>
      <c r="R42" s="57">
        <f t="shared" si="4"/>
        <v>0.0234407782915452</v>
      </c>
      <c r="S42" s="204">
        <f>'3最终实证数据（1上剔除异常）'!D42</f>
        <v>0.03</v>
      </c>
      <c r="T42" s="57">
        <f t="shared" si="5"/>
        <v>-0.00655922170845481</v>
      </c>
    </row>
    <row r="43" spans="1:20">
      <c r="A43" s="52">
        <v>42</v>
      </c>
      <c r="B43" s="53">
        <v>0.11261</v>
      </c>
      <c r="C43" s="53">
        <v>-0.18758</v>
      </c>
      <c r="D43" s="54">
        <v>-0.86791</v>
      </c>
      <c r="E43" s="55">
        <v>0.14716</v>
      </c>
      <c r="F43" s="54">
        <v>-0.58725</v>
      </c>
      <c r="G43" s="53">
        <v>-0.18329</v>
      </c>
      <c r="H43" s="54">
        <v>-0.80166</v>
      </c>
      <c r="I43" s="54">
        <v>0.4423</v>
      </c>
      <c r="J43" s="54">
        <v>0.08031</v>
      </c>
      <c r="K43" s="54">
        <v>-0.26472</v>
      </c>
      <c r="M43" s="54">
        <f t="shared" si="2"/>
        <v>0.0273661915615745</v>
      </c>
      <c r="N43" s="54">
        <f t="shared" si="3"/>
        <v>-0.0324051072534587</v>
      </c>
      <c r="O43" s="54">
        <f t="shared" si="6"/>
        <v>-0.0472045597252704</v>
      </c>
      <c r="P43" s="201">
        <f t="shared" si="7"/>
        <v>-0.0522434754171546</v>
      </c>
      <c r="Q43" s="203">
        <v>42</v>
      </c>
      <c r="R43" s="57">
        <f t="shared" si="4"/>
        <v>0.0232423025592632</v>
      </c>
      <c r="S43" s="204">
        <f>'3最终实证数据（1上剔除异常）'!D43</f>
        <v>0.04</v>
      </c>
      <c r="T43" s="57">
        <f t="shared" si="5"/>
        <v>-0.0167576974407368</v>
      </c>
    </row>
    <row r="44" spans="1:20">
      <c r="A44" s="52">
        <v>43</v>
      </c>
      <c r="B44" s="53">
        <v>0.21568</v>
      </c>
      <c r="C44" s="53">
        <v>0.02691</v>
      </c>
      <c r="D44" s="54">
        <v>-0.66525</v>
      </c>
      <c r="E44" s="55">
        <v>0.74539</v>
      </c>
      <c r="F44" s="54">
        <v>-0.75098</v>
      </c>
      <c r="G44" s="53">
        <v>-0.38369</v>
      </c>
      <c r="H44" s="54">
        <v>-0.42231</v>
      </c>
      <c r="I44" s="54">
        <v>-0.41567</v>
      </c>
      <c r="J44" s="54">
        <v>-0.13532</v>
      </c>
      <c r="K44" s="54">
        <v>-0.1073</v>
      </c>
      <c r="M44" s="54">
        <f t="shared" si="2"/>
        <v>0.0524139969452125</v>
      </c>
      <c r="N44" s="54">
        <f t="shared" si="3"/>
        <v>0.00464879750608046</v>
      </c>
      <c r="O44" s="54">
        <f t="shared" si="6"/>
        <v>-0.0988156338097496</v>
      </c>
      <c r="P44" s="201">
        <f t="shared" si="7"/>
        <v>-0.0417528393584567</v>
      </c>
      <c r="Q44" s="203">
        <v>43</v>
      </c>
      <c r="R44" s="57">
        <f t="shared" si="4"/>
        <v>0.0233586823272031</v>
      </c>
      <c r="S44" s="204">
        <f>'3最终实证数据（1上剔除异常）'!D44</f>
        <v>0.02</v>
      </c>
      <c r="T44" s="57">
        <f t="shared" si="5"/>
        <v>0.00335868232720308</v>
      </c>
    </row>
    <row r="45" spans="1:20">
      <c r="A45" s="52">
        <v>44</v>
      </c>
      <c r="B45" s="53">
        <v>0.12283</v>
      </c>
      <c r="C45" s="53">
        <v>-0.23347</v>
      </c>
      <c r="D45" s="54">
        <v>-0.51399</v>
      </c>
      <c r="E45" s="55">
        <v>0.20705</v>
      </c>
      <c r="F45" s="54">
        <v>-0.58391</v>
      </c>
      <c r="G45" s="53">
        <v>-0.19779</v>
      </c>
      <c r="H45" s="54">
        <v>-0.20562</v>
      </c>
      <c r="I45" s="54">
        <v>-0.25477</v>
      </c>
      <c r="J45" s="54">
        <v>-0.56942</v>
      </c>
      <c r="K45" s="54">
        <v>0.23201</v>
      </c>
      <c r="M45" s="54">
        <f t="shared" si="2"/>
        <v>0.0298498295844791</v>
      </c>
      <c r="N45" s="54">
        <f t="shared" si="3"/>
        <v>-0.0403327667686587</v>
      </c>
      <c r="O45" s="54">
        <f t="shared" si="6"/>
        <v>-0.0509388939279897</v>
      </c>
      <c r="P45" s="201">
        <f t="shared" si="7"/>
        <v>-0.0614218311121693</v>
      </c>
      <c r="Q45" s="203">
        <v>44</v>
      </c>
      <c r="R45" s="57">
        <f t="shared" si="4"/>
        <v>0.0231404808108126</v>
      </c>
      <c r="S45" s="204">
        <f>'3最终实证数据（1上剔除异常）'!D45</f>
        <v>0.02</v>
      </c>
      <c r="T45" s="57">
        <f t="shared" si="5"/>
        <v>0.00314048081081261</v>
      </c>
    </row>
    <row r="46" spans="1:20">
      <c r="A46" s="52">
        <v>45</v>
      </c>
      <c r="B46" s="53">
        <v>0.26027</v>
      </c>
      <c r="C46" s="53">
        <v>0.03639</v>
      </c>
      <c r="D46" s="54">
        <v>0.49486</v>
      </c>
      <c r="E46" s="55">
        <v>1.07516</v>
      </c>
      <c r="F46" s="54">
        <v>0.18226</v>
      </c>
      <c r="G46" s="53">
        <v>0.09278</v>
      </c>
      <c r="H46" s="54">
        <v>-0.61421</v>
      </c>
      <c r="I46" s="54">
        <v>0.05582</v>
      </c>
      <c r="J46" s="54">
        <v>0.26076</v>
      </c>
      <c r="K46" s="54">
        <v>-0.6617</v>
      </c>
      <c r="M46" s="54">
        <f t="shared" si="2"/>
        <v>0.0632501436615841</v>
      </c>
      <c r="N46" s="54">
        <f t="shared" si="3"/>
        <v>0.00628650097533512</v>
      </c>
      <c r="O46" s="54">
        <f t="shared" si="6"/>
        <v>0.0238945880916067</v>
      </c>
      <c r="P46" s="201">
        <f t="shared" si="7"/>
        <v>0.0934312327285259</v>
      </c>
      <c r="Q46" s="203">
        <v>45</v>
      </c>
      <c r="R46" s="57">
        <f t="shared" si="4"/>
        <v>0.0248583712736713</v>
      </c>
      <c r="S46" s="204">
        <f>'3最终实证数据（1上剔除异常）'!D46</f>
        <v>0.028</v>
      </c>
      <c r="T46" s="57">
        <f t="shared" si="5"/>
        <v>-0.00314162872632871</v>
      </c>
    </row>
    <row r="47" spans="1:20">
      <c r="A47" s="52">
        <v>46</v>
      </c>
      <c r="B47" s="53">
        <v>-0.28108</v>
      </c>
      <c r="C47" s="53">
        <v>-0.56238</v>
      </c>
      <c r="D47" s="54">
        <v>-1.02407</v>
      </c>
      <c r="E47" s="55">
        <v>-0.90789</v>
      </c>
      <c r="F47" s="54">
        <v>-0.28652</v>
      </c>
      <c r="G47" s="53">
        <v>0.28188</v>
      </c>
      <c r="H47" s="54">
        <v>-0.25849</v>
      </c>
      <c r="I47" s="54">
        <v>-0.07078</v>
      </c>
      <c r="J47" s="54">
        <v>-0.56634</v>
      </c>
      <c r="K47" s="54">
        <v>0.18692</v>
      </c>
      <c r="M47" s="54">
        <f t="shared" si="2"/>
        <v>-0.0683073361524496</v>
      </c>
      <c r="N47" s="54">
        <f t="shared" si="3"/>
        <v>-0.0971531304893917</v>
      </c>
      <c r="O47" s="54">
        <f t="shared" si="6"/>
        <v>0.0725954569008633</v>
      </c>
      <c r="P47" s="201">
        <f t="shared" si="7"/>
        <v>-0.092865009740978</v>
      </c>
      <c r="Q47" s="203">
        <v>46</v>
      </c>
      <c r="R47" s="57">
        <f t="shared" si="4"/>
        <v>0.0227916602234204</v>
      </c>
      <c r="S47" s="204">
        <f>'3最终实证数据（1上剔除异常）'!D47</f>
        <v>0.015</v>
      </c>
      <c r="T47" s="57">
        <f t="shared" si="5"/>
        <v>0.00779166022342042</v>
      </c>
    </row>
    <row r="48" spans="1:20">
      <c r="A48" s="52">
        <v>47</v>
      </c>
      <c r="B48" s="53">
        <v>-0.06406</v>
      </c>
      <c r="C48" s="53">
        <v>0.07076</v>
      </c>
      <c r="D48" s="54">
        <v>-0.06287</v>
      </c>
      <c r="E48" s="55">
        <v>0.20462</v>
      </c>
      <c r="F48" s="54">
        <v>-0.37792</v>
      </c>
      <c r="G48" s="53">
        <v>0.70117</v>
      </c>
      <c r="H48" s="54">
        <v>-0.65152</v>
      </c>
      <c r="I48" s="54">
        <v>-0.03118</v>
      </c>
      <c r="J48" s="54">
        <v>0.18138</v>
      </c>
      <c r="K48" s="54">
        <v>-0.22288</v>
      </c>
      <c r="M48" s="54">
        <f t="shared" si="2"/>
        <v>-0.0155676958656821</v>
      </c>
      <c r="N48" s="54">
        <f t="shared" si="3"/>
        <v>0.0122240398190358</v>
      </c>
      <c r="O48" s="54">
        <f t="shared" si="6"/>
        <v>0.180579525029013</v>
      </c>
      <c r="P48" s="201">
        <f t="shared" si="7"/>
        <v>0.177235868982367</v>
      </c>
      <c r="Q48" s="203">
        <v>47</v>
      </c>
      <c r="R48" s="57">
        <f t="shared" si="4"/>
        <v>0.0257880731587558</v>
      </c>
      <c r="S48" s="204">
        <f>'3最终实证数据（1上剔除异常）'!D48</f>
        <v>0.045</v>
      </c>
      <c r="T48" s="57">
        <f t="shared" si="5"/>
        <v>-0.0192119268412442</v>
      </c>
    </row>
    <row r="49" spans="1:20">
      <c r="A49" s="52">
        <v>48</v>
      </c>
      <c r="B49" s="53">
        <v>0.40639</v>
      </c>
      <c r="C49" s="53">
        <v>-0.06203</v>
      </c>
      <c r="D49" s="54">
        <v>0.35709</v>
      </c>
      <c r="E49" s="55">
        <v>6.17913</v>
      </c>
      <c r="F49" s="54">
        <v>2.11861</v>
      </c>
      <c r="G49" s="53">
        <v>1.03805</v>
      </c>
      <c r="H49" s="54">
        <v>3.98134</v>
      </c>
      <c r="I49" s="54">
        <v>-0.79312</v>
      </c>
      <c r="J49" s="54">
        <v>-2.69528</v>
      </c>
      <c r="K49" s="54">
        <v>1.02125</v>
      </c>
      <c r="M49" s="54">
        <f t="shared" si="2"/>
        <v>0.0987598489362246</v>
      </c>
      <c r="N49" s="54">
        <f t="shared" si="3"/>
        <v>-0.0107159014976652</v>
      </c>
      <c r="O49" s="54">
        <f t="shared" si="6"/>
        <v>0.267339697871226</v>
      </c>
      <c r="P49" s="201">
        <f t="shared" si="7"/>
        <v>0.355383645309785</v>
      </c>
      <c r="Q49" s="203">
        <v>48</v>
      </c>
      <c r="R49" s="57">
        <f t="shared" si="4"/>
        <v>0.0277643877265269</v>
      </c>
      <c r="S49" s="204">
        <f>'3最终实证数据（1上剔除异常）'!D49</f>
        <v>0.05</v>
      </c>
      <c r="T49" s="57">
        <f t="shared" si="5"/>
        <v>-0.0222356122734731</v>
      </c>
    </row>
    <row r="50" spans="1:20">
      <c r="A50" s="52">
        <v>49</v>
      </c>
      <c r="B50" s="53">
        <v>-0.37096</v>
      </c>
      <c r="C50" s="53">
        <v>-0.09523</v>
      </c>
      <c r="D50" s="54">
        <v>0.0325</v>
      </c>
      <c r="E50" s="55">
        <v>-0.28129</v>
      </c>
      <c r="F50" s="54">
        <v>0.05735</v>
      </c>
      <c r="G50" s="53">
        <v>0.21463</v>
      </c>
      <c r="H50" s="54">
        <v>-0.42136</v>
      </c>
      <c r="I50" s="54">
        <v>-0.1668</v>
      </c>
      <c r="J50" s="54">
        <v>0.18316</v>
      </c>
      <c r="K50" s="54">
        <v>-0.3176</v>
      </c>
      <c r="M50" s="54">
        <f t="shared" si="2"/>
        <v>-0.0901497417785425</v>
      </c>
      <c r="N50" s="54">
        <f t="shared" si="3"/>
        <v>-0.0164513187106668</v>
      </c>
      <c r="O50" s="54">
        <f t="shared" si="6"/>
        <v>0.055275872408941</v>
      </c>
      <c r="P50" s="201">
        <f t="shared" si="7"/>
        <v>-0.0513251880802682</v>
      </c>
      <c r="Q50" s="203">
        <v>49</v>
      </c>
      <c r="R50" s="57">
        <f t="shared" si="4"/>
        <v>0.0232524897458714</v>
      </c>
      <c r="S50" s="204">
        <f>'3最终实证数据（1上剔除异常）'!D50</f>
        <v>0.015</v>
      </c>
      <c r="T50" s="57">
        <f t="shared" si="5"/>
        <v>0.00825248974587143</v>
      </c>
    </row>
    <row r="51" spans="1:20">
      <c r="A51" s="52">
        <v>50</v>
      </c>
      <c r="B51" s="53">
        <v>0.12798</v>
      </c>
      <c r="C51" s="53">
        <v>-0.21454</v>
      </c>
      <c r="D51" s="54">
        <v>-0.13852</v>
      </c>
      <c r="E51" s="55">
        <v>0.60353</v>
      </c>
      <c r="F51" s="54">
        <v>-0.12797</v>
      </c>
      <c r="G51" s="53">
        <v>-0.92348</v>
      </c>
      <c r="H51" s="54">
        <v>-0.43686</v>
      </c>
      <c r="I51" s="54">
        <v>-0.05147</v>
      </c>
      <c r="J51" s="54">
        <v>0.54154</v>
      </c>
      <c r="K51" s="54">
        <v>-0.33975</v>
      </c>
      <c r="M51" s="54">
        <f t="shared" si="2"/>
        <v>0.0311013692926943</v>
      </c>
      <c r="N51" s="54">
        <f t="shared" si="3"/>
        <v>-0.0370625424360648</v>
      </c>
      <c r="O51" s="54">
        <f t="shared" si="6"/>
        <v>-0.237833306863946</v>
      </c>
      <c r="P51" s="201">
        <f t="shared" si="7"/>
        <v>-0.243794480007317</v>
      </c>
      <c r="Q51" s="203">
        <v>50</v>
      </c>
      <c r="R51" s="57">
        <f t="shared" si="4"/>
        <v>0.0211172968553079</v>
      </c>
      <c r="S51" s="204">
        <f>'3最终实证数据（1上剔除异常）'!D51</f>
        <v>0.015</v>
      </c>
      <c r="T51" s="57">
        <f t="shared" si="5"/>
        <v>0.00611729685530786</v>
      </c>
    </row>
    <row r="52" spans="1:20">
      <c r="A52" s="52">
        <v>51</v>
      </c>
      <c r="B52" s="53">
        <v>-0.02543</v>
      </c>
      <c r="C52" s="53">
        <v>-0.24314</v>
      </c>
      <c r="D52" s="54">
        <v>-0.96327</v>
      </c>
      <c r="E52" s="55">
        <v>0.70624</v>
      </c>
      <c r="F52" s="54">
        <v>-0.27199</v>
      </c>
      <c r="G52" s="53">
        <v>-0.27417</v>
      </c>
      <c r="H52" s="54">
        <v>-0.38658</v>
      </c>
      <c r="I52" s="54">
        <v>0.10152</v>
      </c>
      <c r="J52" s="54">
        <v>0.08204</v>
      </c>
      <c r="K52" s="54">
        <v>0.07976</v>
      </c>
      <c r="M52" s="54">
        <f t="shared" si="2"/>
        <v>-0.00617993296697308</v>
      </c>
      <c r="N52" s="54">
        <f t="shared" si="3"/>
        <v>-0.0420032934087106</v>
      </c>
      <c r="O52" s="54">
        <f t="shared" si="6"/>
        <v>-0.070609821266176</v>
      </c>
      <c r="P52" s="201">
        <f t="shared" si="7"/>
        <v>-0.11879304764186</v>
      </c>
      <c r="Q52" s="203">
        <v>51</v>
      </c>
      <c r="R52" s="57">
        <f t="shared" si="4"/>
        <v>0.0225040228468918</v>
      </c>
      <c r="S52" s="204">
        <f>'3最终实证数据（1上剔除异常）'!D52</f>
        <v>0.02</v>
      </c>
      <c r="T52" s="57">
        <f t="shared" si="5"/>
        <v>0.00250402284689176</v>
      </c>
    </row>
    <row r="53" spans="1:20">
      <c r="A53" s="52">
        <v>52</v>
      </c>
      <c r="B53" s="53">
        <v>-0.52419</v>
      </c>
      <c r="C53" s="53">
        <v>0.06069</v>
      </c>
      <c r="D53" s="54">
        <v>1.20889</v>
      </c>
      <c r="E53" s="55">
        <v>-0.81081</v>
      </c>
      <c r="F53" s="54">
        <v>1.40923</v>
      </c>
      <c r="G53" s="53">
        <v>1.04577</v>
      </c>
      <c r="H53" s="54">
        <v>-1.1416</v>
      </c>
      <c r="I53" s="54">
        <v>-0.48161</v>
      </c>
      <c r="J53" s="54">
        <v>0.66612</v>
      </c>
      <c r="K53" s="54">
        <v>-1.80275</v>
      </c>
      <c r="M53" s="54">
        <f t="shared" si="2"/>
        <v>-0.127387300902777</v>
      </c>
      <c r="N53" s="54">
        <f t="shared" si="3"/>
        <v>0.010484411766779</v>
      </c>
      <c r="O53" s="54">
        <f t="shared" si="6"/>
        <v>0.269327908908812</v>
      </c>
      <c r="P53" s="201">
        <f t="shared" si="7"/>
        <v>0.152425019772813</v>
      </c>
      <c r="Q53" s="203">
        <v>52</v>
      </c>
      <c r="R53" s="57">
        <f t="shared" si="4"/>
        <v>0.0255128295169745</v>
      </c>
      <c r="S53" s="204">
        <f>'3最终实证数据（1上剔除异常）'!D53</f>
        <v>0.03</v>
      </c>
      <c r="T53" s="57">
        <f t="shared" si="5"/>
        <v>-0.00448717048302553</v>
      </c>
    </row>
    <row r="54" spans="1:20">
      <c r="A54" s="52">
        <v>53</v>
      </c>
      <c r="B54" s="53">
        <v>0.06218</v>
      </c>
      <c r="C54" s="53">
        <v>1.86311</v>
      </c>
      <c r="D54" s="54">
        <v>0.00586</v>
      </c>
      <c r="E54" s="55">
        <v>-1.06813</v>
      </c>
      <c r="F54" s="54">
        <v>-0.08465</v>
      </c>
      <c r="G54" s="53">
        <v>0.48398</v>
      </c>
      <c r="H54" s="54">
        <v>-0.06729</v>
      </c>
      <c r="I54" s="54">
        <v>0.03653</v>
      </c>
      <c r="J54" s="54">
        <v>-0.26858</v>
      </c>
      <c r="K54" s="54">
        <v>-0.00298</v>
      </c>
      <c r="M54" s="54">
        <f t="shared" si="2"/>
        <v>0.0151108231178288</v>
      </c>
      <c r="N54" s="54">
        <f t="shared" si="3"/>
        <v>0.321858830232388</v>
      </c>
      <c r="O54" s="54">
        <f t="shared" si="6"/>
        <v>0.124644349478075</v>
      </c>
      <c r="P54" s="201">
        <f t="shared" si="7"/>
        <v>0.461614002828292</v>
      </c>
      <c r="Q54" s="203">
        <v>53</v>
      </c>
      <c r="R54" s="57">
        <f t="shared" si="4"/>
        <v>0.0289428734052788</v>
      </c>
      <c r="S54" s="204">
        <f>'3最终实证数据（1上剔除异常）'!D54</f>
        <v>0.03</v>
      </c>
      <c r="T54" s="57">
        <f t="shared" si="5"/>
        <v>-0.00105712659472119</v>
      </c>
    </row>
    <row r="55" spans="1:20">
      <c r="A55" s="52">
        <v>54</v>
      </c>
      <c r="B55" s="53">
        <v>-0.18221</v>
      </c>
      <c r="C55" s="53">
        <v>-0.31589</v>
      </c>
      <c r="D55" s="54">
        <v>0.21177</v>
      </c>
      <c r="E55" s="55">
        <v>-1.2313</v>
      </c>
      <c r="F55" s="54">
        <v>-0.04083</v>
      </c>
      <c r="G55" s="53">
        <v>-0.40137</v>
      </c>
      <c r="H55" s="54">
        <v>0.73162</v>
      </c>
      <c r="I55" s="54">
        <v>-0.13544</v>
      </c>
      <c r="J55" s="54">
        <v>-0.53048</v>
      </c>
      <c r="K55" s="54">
        <v>0.26677</v>
      </c>
      <c r="M55" s="54">
        <f t="shared" si="2"/>
        <v>-0.0442802039289094</v>
      </c>
      <c r="N55" s="54">
        <f t="shared" si="3"/>
        <v>-0.0545711127534655</v>
      </c>
      <c r="O55" s="54">
        <f t="shared" si="6"/>
        <v>-0.103368946134169</v>
      </c>
      <c r="P55" s="201">
        <f t="shared" si="7"/>
        <v>-0.202220262816544</v>
      </c>
      <c r="Q55" s="203">
        <v>54</v>
      </c>
      <c r="R55" s="57">
        <f t="shared" si="4"/>
        <v>0.0215785079507907</v>
      </c>
      <c r="S55" s="204">
        <f>'3最终实证数据（1上剔除异常）'!D55</f>
        <v>0.01</v>
      </c>
      <c r="T55" s="57">
        <f t="shared" si="5"/>
        <v>0.0115785079507907</v>
      </c>
    </row>
    <row r="56" spans="1:20">
      <c r="A56" s="52">
        <v>55</v>
      </c>
      <c r="B56" s="53">
        <v>-0.14907</v>
      </c>
      <c r="C56" s="53">
        <v>0.46369</v>
      </c>
      <c r="D56" s="54">
        <v>1.43084</v>
      </c>
      <c r="E56" s="55">
        <v>-1.36346</v>
      </c>
      <c r="F56" s="54">
        <v>-0.09184</v>
      </c>
      <c r="G56" s="53">
        <v>-0.42791</v>
      </c>
      <c r="H56" s="54">
        <v>1.23418</v>
      </c>
      <c r="I56" s="54">
        <v>0.01326</v>
      </c>
      <c r="J56" s="54">
        <v>-0.31923</v>
      </c>
      <c r="K56" s="54">
        <v>0.01643</v>
      </c>
      <c r="M56" s="54">
        <f t="shared" si="2"/>
        <v>-0.0362266066608996</v>
      </c>
      <c r="N56" s="54">
        <f t="shared" si="3"/>
        <v>0.0801040845631531</v>
      </c>
      <c r="O56" s="54">
        <f t="shared" si="6"/>
        <v>-0.110204065426594</v>
      </c>
      <c r="P56" s="201">
        <f t="shared" si="7"/>
        <v>-0.0663265875243409</v>
      </c>
      <c r="Q56" s="203">
        <v>55</v>
      </c>
      <c r="R56" s="57">
        <f t="shared" si="4"/>
        <v>0.0230860690087201</v>
      </c>
      <c r="S56" s="204">
        <f>'3最终实证数据（1上剔除异常）'!D56</f>
        <v>0.01</v>
      </c>
      <c r="T56" s="57">
        <f t="shared" si="5"/>
        <v>0.0130860690087201</v>
      </c>
    </row>
    <row r="57" spans="1:20">
      <c r="A57" s="52">
        <v>56</v>
      </c>
      <c r="B57" s="53">
        <v>-0.08675</v>
      </c>
      <c r="C57" s="53">
        <v>-0.53376</v>
      </c>
      <c r="D57" s="54">
        <v>-0.25142</v>
      </c>
      <c r="E57" s="55">
        <v>0.78202</v>
      </c>
      <c r="F57" s="54">
        <v>-0.26292</v>
      </c>
      <c r="G57" s="53">
        <v>-0.16689</v>
      </c>
      <c r="H57" s="54">
        <v>-0.41049</v>
      </c>
      <c r="I57" s="54">
        <v>-0.03922</v>
      </c>
      <c r="J57" s="54">
        <v>-0.27337</v>
      </c>
      <c r="K57" s="54">
        <v>0.00129</v>
      </c>
      <c r="M57" s="54">
        <f t="shared" si="2"/>
        <v>-0.0210817611044009</v>
      </c>
      <c r="N57" s="54">
        <f t="shared" si="3"/>
        <v>-0.0922089244461355</v>
      </c>
      <c r="O57" s="54">
        <f t="shared" si="6"/>
        <v>-0.04298089897185</v>
      </c>
      <c r="P57" s="201">
        <f t="shared" si="7"/>
        <v>-0.156271584522386</v>
      </c>
      <c r="Q57" s="203">
        <v>56</v>
      </c>
      <c r="R57" s="57">
        <f t="shared" si="4"/>
        <v>0.0220882479214748</v>
      </c>
      <c r="S57" s="204">
        <f>'3最终实证数据（1上剔除异常）'!D57</f>
        <v>0.022</v>
      </c>
      <c r="T57" s="57">
        <f t="shared" si="5"/>
        <v>8.82479214747954e-5</v>
      </c>
    </row>
    <row r="58" spans="1:20">
      <c r="A58" s="52">
        <v>57</v>
      </c>
      <c r="B58" s="53">
        <v>0.00836</v>
      </c>
      <c r="C58" s="53">
        <v>-0.55101</v>
      </c>
      <c r="D58" s="54">
        <v>0.21176</v>
      </c>
      <c r="E58" s="55">
        <v>-0.86233</v>
      </c>
      <c r="F58" s="54">
        <v>-0.18323</v>
      </c>
      <c r="G58" s="53">
        <v>-0.53904</v>
      </c>
      <c r="H58" s="54">
        <v>0.10708</v>
      </c>
      <c r="I58" s="54">
        <v>-0.17913</v>
      </c>
      <c r="J58" s="54">
        <v>-0.40634</v>
      </c>
      <c r="K58" s="54">
        <v>-0.03672</v>
      </c>
      <c r="M58" s="54">
        <f t="shared" si="2"/>
        <v>0.00203162562343276</v>
      </c>
      <c r="N58" s="54">
        <f t="shared" si="3"/>
        <v>-0.0951889228474692</v>
      </c>
      <c r="O58" s="54">
        <f t="shared" si="6"/>
        <v>-0.138824517836815</v>
      </c>
      <c r="P58" s="201">
        <f t="shared" si="7"/>
        <v>-0.231981815060851</v>
      </c>
      <c r="Q58" s="203">
        <v>57</v>
      </c>
      <c r="R58" s="57">
        <f t="shared" si="4"/>
        <v>0.0212483427897516</v>
      </c>
      <c r="S58" s="204">
        <f>'3最终实证数据（1上剔除异常）'!D58</f>
        <v>0.01</v>
      </c>
      <c r="T58" s="57">
        <f t="shared" si="5"/>
        <v>0.0112483427897516</v>
      </c>
    </row>
    <row r="59" spans="1:20">
      <c r="A59" s="52">
        <v>58</v>
      </c>
      <c r="B59" s="53">
        <v>-0.33877</v>
      </c>
      <c r="C59" s="53">
        <v>-0.49287</v>
      </c>
      <c r="D59" s="54">
        <v>-0.70205</v>
      </c>
      <c r="E59" s="55">
        <v>-0.75049</v>
      </c>
      <c r="F59" s="54">
        <v>-0.22536</v>
      </c>
      <c r="G59" s="53">
        <v>-0.27001</v>
      </c>
      <c r="H59" s="54">
        <v>-0.27539</v>
      </c>
      <c r="I59" s="54">
        <v>-0.20661</v>
      </c>
      <c r="J59" s="54">
        <v>-0.48647</v>
      </c>
      <c r="K59" s="54">
        <v>0.12222</v>
      </c>
      <c r="M59" s="54">
        <f t="shared" si="2"/>
        <v>-0.0823270110586501</v>
      </c>
      <c r="N59" s="54">
        <f t="shared" si="3"/>
        <v>-0.085145032583496</v>
      </c>
      <c r="O59" s="54">
        <f t="shared" si="6"/>
        <v>-0.0695384536604303</v>
      </c>
      <c r="P59" s="201">
        <f t="shared" si="7"/>
        <v>-0.237010497302576</v>
      </c>
      <c r="Q59" s="203">
        <v>58</v>
      </c>
      <c r="R59" s="57">
        <f t="shared" si="4"/>
        <v>0.0211925561940618</v>
      </c>
      <c r="S59" s="204">
        <f>'3最终实证数据（1上剔除异常）'!D59</f>
        <v>0.02</v>
      </c>
      <c r="T59" s="57">
        <f t="shared" si="5"/>
        <v>0.0011925561940618</v>
      </c>
    </row>
    <row r="60" spans="1:20">
      <c r="A60" s="52">
        <v>59</v>
      </c>
      <c r="B60" s="53">
        <v>0.04249</v>
      </c>
      <c r="C60" s="53">
        <v>0.27992</v>
      </c>
      <c r="D60" s="54">
        <v>-0.71253</v>
      </c>
      <c r="E60" s="55">
        <v>1.85565</v>
      </c>
      <c r="F60" s="54">
        <v>-0.1549</v>
      </c>
      <c r="G60" s="53">
        <v>0.25786</v>
      </c>
      <c r="H60" s="54">
        <v>0.62195</v>
      </c>
      <c r="I60" s="54">
        <v>-0.27095</v>
      </c>
      <c r="J60" s="54">
        <v>-0.51258</v>
      </c>
      <c r="K60" s="54">
        <v>-0.069</v>
      </c>
      <c r="M60" s="54">
        <f t="shared" si="2"/>
        <v>0.0103258101363227</v>
      </c>
      <c r="N60" s="54">
        <f t="shared" si="3"/>
        <v>0.0483571682609455</v>
      </c>
      <c r="O60" s="54">
        <f t="shared" si="6"/>
        <v>0.0664093391388414</v>
      </c>
      <c r="P60" s="201">
        <f t="shared" si="7"/>
        <v>0.12509231753611</v>
      </c>
      <c r="Q60" s="203">
        <v>59</v>
      </c>
      <c r="R60" s="57">
        <f t="shared" si="4"/>
        <v>0.0252096092426576</v>
      </c>
      <c r="S60" s="204">
        <f>'3最终实证数据（1上剔除异常）'!D60</f>
        <v>0.03</v>
      </c>
      <c r="T60" s="57">
        <f t="shared" si="5"/>
        <v>-0.00479039075734244</v>
      </c>
    </row>
    <row r="61" spans="1:20">
      <c r="A61" s="52">
        <v>60</v>
      </c>
      <c r="B61" s="53">
        <v>-0.20646</v>
      </c>
      <c r="C61" s="53">
        <v>-0.418</v>
      </c>
      <c r="D61" s="54">
        <v>0.16116</v>
      </c>
      <c r="E61" s="55">
        <v>0.0837</v>
      </c>
      <c r="F61" s="54">
        <v>-0.24438</v>
      </c>
      <c r="G61" s="53">
        <v>0.05096</v>
      </c>
      <c r="H61" s="54">
        <v>-0.36443</v>
      </c>
      <c r="I61" s="54">
        <v>0.02271</v>
      </c>
      <c r="J61" s="54">
        <v>0.04551</v>
      </c>
      <c r="K61" s="54">
        <v>-0.03342</v>
      </c>
      <c r="M61" s="54">
        <f t="shared" si="2"/>
        <v>-0.0501733763413788</v>
      </c>
      <c r="N61" s="54">
        <f t="shared" si="3"/>
        <v>-0.0722109757540555</v>
      </c>
      <c r="O61" s="54">
        <f t="shared" si="6"/>
        <v>0.0131242531703845</v>
      </c>
      <c r="P61" s="201">
        <f t="shared" si="7"/>
        <v>-0.10926009892505</v>
      </c>
      <c r="Q61" s="203">
        <v>60</v>
      </c>
      <c r="R61" s="57">
        <f t="shared" si="4"/>
        <v>0.022609778337144</v>
      </c>
      <c r="S61" s="204">
        <f>'3最终实证数据（1上剔除异常）'!D61</f>
        <v>0.0194</v>
      </c>
      <c r="T61" s="57">
        <f t="shared" si="5"/>
        <v>0.00320977833714397</v>
      </c>
    </row>
    <row r="62" spans="1:20">
      <c r="A62" s="52">
        <v>61</v>
      </c>
      <c r="B62" s="53">
        <v>-0.11832</v>
      </c>
      <c r="C62" s="53">
        <v>-0.27508</v>
      </c>
      <c r="D62" s="54">
        <v>0.29326</v>
      </c>
      <c r="E62" s="55">
        <v>-0.2118</v>
      </c>
      <c r="F62" s="54">
        <v>-0.06241</v>
      </c>
      <c r="G62" s="53">
        <v>-0.28628</v>
      </c>
      <c r="H62" s="54">
        <v>-0.25527</v>
      </c>
      <c r="I62" s="54">
        <v>-0.09901</v>
      </c>
      <c r="J62" s="54">
        <v>-0.00629</v>
      </c>
      <c r="K62" s="54">
        <v>-0.37477</v>
      </c>
      <c r="M62" s="54">
        <f t="shared" si="2"/>
        <v>-0.0287538210244693</v>
      </c>
      <c r="N62" s="54">
        <f t="shared" si="3"/>
        <v>-0.0475210411732669</v>
      </c>
      <c r="O62" s="54">
        <f t="shared" si="6"/>
        <v>-0.0737286341761712</v>
      </c>
      <c r="P62" s="201">
        <f t="shared" si="7"/>
        <v>-0.150003496373907</v>
      </c>
      <c r="Q62" s="203">
        <v>61</v>
      </c>
      <c r="R62" s="57">
        <f t="shared" si="4"/>
        <v>0.0221577840906894</v>
      </c>
      <c r="S62" s="204">
        <f>'3最终实证数据（1上剔除异常）'!D62</f>
        <v>0.03</v>
      </c>
      <c r="T62" s="57">
        <f t="shared" si="5"/>
        <v>-0.00784221590931058</v>
      </c>
    </row>
    <row r="63" spans="1:20">
      <c r="A63" s="52">
        <v>62</v>
      </c>
      <c r="B63" s="53">
        <v>-0.06461</v>
      </c>
      <c r="C63" s="53">
        <v>0.98316</v>
      </c>
      <c r="D63" s="54">
        <v>0.06168</v>
      </c>
      <c r="E63" s="55">
        <v>0.30553</v>
      </c>
      <c r="F63" s="54">
        <v>0.28871</v>
      </c>
      <c r="G63" s="53">
        <v>0.53703</v>
      </c>
      <c r="H63" s="54">
        <v>-0.47627</v>
      </c>
      <c r="I63" s="54">
        <v>-0.49436</v>
      </c>
      <c r="J63" s="54">
        <v>0.66081</v>
      </c>
      <c r="K63" s="54">
        <v>-0.92657</v>
      </c>
      <c r="M63" s="54">
        <f t="shared" si="2"/>
        <v>-0.0157013554461711</v>
      </c>
      <c r="N63" s="54">
        <f t="shared" si="3"/>
        <v>0.169844361058271</v>
      </c>
      <c r="O63" s="54">
        <f t="shared" si="6"/>
        <v>0.138306861854231</v>
      </c>
      <c r="P63" s="201">
        <f t="shared" si="7"/>
        <v>0.292449867466331</v>
      </c>
      <c r="Q63" s="203">
        <v>62</v>
      </c>
      <c r="R63" s="57">
        <f t="shared" si="4"/>
        <v>0.0270662204828994</v>
      </c>
      <c r="S63" s="204">
        <f>'3最终实证数据（1上剔除异常）'!D63</f>
        <v>0.01</v>
      </c>
      <c r="T63" s="57">
        <f t="shared" si="5"/>
        <v>0.0170662204828994</v>
      </c>
    </row>
    <row r="64" spans="1:20">
      <c r="A64" s="52">
        <v>63</v>
      </c>
      <c r="B64" s="53">
        <v>0.16575</v>
      </c>
      <c r="C64" s="53">
        <v>-0.33018</v>
      </c>
      <c r="D64" s="54">
        <v>0.43628</v>
      </c>
      <c r="E64" s="55">
        <v>-0.10092</v>
      </c>
      <c r="F64" s="54">
        <v>0.2975</v>
      </c>
      <c r="G64" s="53">
        <v>1.31467</v>
      </c>
      <c r="H64" s="54">
        <v>-0.29837</v>
      </c>
      <c r="I64" s="54">
        <v>-0.04685</v>
      </c>
      <c r="J64" s="54">
        <v>0.39124</v>
      </c>
      <c r="K64" s="54">
        <v>-0.55517</v>
      </c>
      <c r="M64" s="54">
        <f t="shared" si="2"/>
        <v>0.0402801372110023</v>
      </c>
      <c r="N64" s="54">
        <f t="shared" si="3"/>
        <v>-0.0570397607044833</v>
      </c>
      <c r="O64" s="54">
        <f t="shared" si="6"/>
        <v>0.338580492847516</v>
      </c>
      <c r="P64" s="201">
        <f t="shared" si="7"/>
        <v>0.321820869354035</v>
      </c>
      <c r="Q64" s="203">
        <v>63</v>
      </c>
      <c r="R64" s="57">
        <f t="shared" si="4"/>
        <v>0.0273920530029417</v>
      </c>
      <c r="S64" s="204">
        <f>'3最终实证数据（1上剔除异常）'!D64</f>
        <v>0.01</v>
      </c>
      <c r="T64" s="57">
        <f t="shared" si="5"/>
        <v>0.0173920530029417</v>
      </c>
    </row>
    <row r="65" spans="1:20">
      <c r="A65" s="52">
        <v>64</v>
      </c>
      <c r="B65" s="53">
        <v>-0.51161</v>
      </c>
      <c r="C65" s="53">
        <v>0.00727</v>
      </c>
      <c r="D65" s="54">
        <v>-0.06133</v>
      </c>
      <c r="E65" s="55">
        <v>-0.7653</v>
      </c>
      <c r="F65" s="54">
        <v>0.11055</v>
      </c>
      <c r="G65" s="53">
        <v>-0.14489</v>
      </c>
      <c r="H65" s="54">
        <v>-0.31843</v>
      </c>
      <c r="I65" s="54">
        <v>-0.31851</v>
      </c>
      <c r="J65" s="54">
        <v>-0.25373</v>
      </c>
      <c r="K65" s="54">
        <v>-0.05303</v>
      </c>
      <c r="M65" s="54">
        <f t="shared" si="2"/>
        <v>-0.124330141770865</v>
      </c>
      <c r="N65" s="54">
        <f t="shared" si="3"/>
        <v>0.00125591816682293</v>
      </c>
      <c r="O65" s="54">
        <f t="shared" si="6"/>
        <v>-0.0373150125953103</v>
      </c>
      <c r="P65" s="201">
        <f t="shared" si="7"/>
        <v>-0.160389236199352</v>
      </c>
      <c r="Q65" s="203">
        <v>64</v>
      </c>
      <c r="R65" s="57">
        <f t="shared" si="4"/>
        <v>0.0220425680080795</v>
      </c>
      <c r="S65" s="204">
        <f>'3最终实证数据（1上剔除异常）'!D65</f>
        <v>0.015</v>
      </c>
      <c r="T65" s="57">
        <f t="shared" si="5"/>
        <v>0.00704256800807953</v>
      </c>
    </row>
    <row r="66" spans="1:20">
      <c r="A66" s="52">
        <v>65</v>
      </c>
      <c r="B66" s="53">
        <v>0.53595</v>
      </c>
      <c r="C66" s="53">
        <v>1.48282</v>
      </c>
      <c r="D66" s="54">
        <v>-0.77946</v>
      </c>
      <c r="E66" s="55">
        <v>1.06909</v>
      </c>
      <c r="F66" s="54">
        <v>-1.21254</v>
      </c>
      <c r="G66" s="53">
        <v>-0.20571</v>
      </c>
      <c r="H66" s="54">
        <v>-0.85151</v>
      </c>
      <c r="I66" s="54">
        <v>-1.54094</v>
      </c>
      <c r="J66" s="54">
        <v>-0.13817</v>
      </c>
      <c r="K66" s="54">
        <v>-0.90918</v>
      </c>
      <c r="M66" s="54">
        <f t="shared" si="2"/>
        <v>0.130245185751051</v>
      </c>
      <c r="N66" s="54">
        <f t="shared" si="3"/>
        <v>0.256162390113944</v>
      </c>
      <c r="O66" s="54">
        <f t="shared" ref="O66:O97" si="8">$O$1*G66</f>
        <v>-0.052978613023544</v>
      </c>
      <c r="P66" s="201">
        <f t="shared" ref="P66:P97" si="9">SUM(M66:O66)</f>
        <v>0.333428962841451</v>
      </c>
      <c r="Q66" s="203">
        <v>65</v>
      </c>
      <c r="R66" s="57">
        <f t="shared" si="4"/>
        <v>0.0275208294869157</v>
      </c>
      <c r="S66" s="204">
        <f>'3最终实证数据（1上剔除异常）'!D66</f>
        <v>0.03</v>
      </c>
      <c r="T66" s="57">
        <f t="shared" si="5"/>
        <v>-0.00247917051308428</v>
      </c>
    </row>
    <row r="67" spans="1:20">
      <c r="A67" s="52">
        <v>66</v>
      </c>
      <c r="B67" s="53">
        <v>-0.08215</v>
      </c>
      <c r="C67" s="53">
        <v>-0.47405</v>
      </c>
      <c r="D67" s="54">
        <v>-0.72444</v>
      </c>
      <c r="E67" s="55">
        <v>-0.31505</v>
      </c>
      <c r="F67" s="54">
        <v>0.25277</v>
      </c>
      <c r="G67" s="53">
        <v>0.56831</v>
      </c>
      <c r="H67" s="54">
        <v>-0.46083</v>
      </c>
      <c r="I67" s="54">
        <v>0.234</v>
      </c>
      <c r="J67" s="54">
        <v>0.14326</v>
      </c>
      <c r="K67" s="54">
        <v>-0.44347</v>
      </c>
      <c r="M67" s="54">
        <f t="shared" ref="M67:M129" si="10">$M$1*B67</f>
        <v>-0.0199638809766747</v>
      </c>
      <c r="N67" s="54">
        <f t="shared" ref="N67:N129" si="11">$N$1*C67</f>
        <v>-0.0818938111392584</v>
      </c>
      <c r="O67" s="54">
        <f t="shared" si="8"/>
        <v>0.146362722120511</v>
      </c>
      <c r="P67" s="201">
        <f t="shared" si="9"/>
        <v>0.0445050300045777</v>
      </c>
      <c r="Q67" s="203">
        <v>66</v>
      </c>
      <c r="R67" s="57">
        <f t="shared" ref="R67:R129" si="12">$R$1*P67+$S$1</f>
        <v>0.0243155995973561</v>
      </c>
      <c r="S67" s="204">
        <f>'3最终实证数据（1上剔除异常）'!D67</f>
        <v>0.02</v>
      </c>
      <c r="T67" s="57">
        <f t="shared" ref="T67:T129" si="13">R67-S67</f>
        <v>0.00431559959735607</v>
      </c>
    </row>
    <row r="68" spans="1:20">
      <c r="A68" s="52">
        <v>67</v>
      </c>
      <c r="B68" s="53">
        <v>-0.23298</v>
      </c>
      <c r="C68" s="53">
        <v>-0.30548</v>
      </c>
      <c r="D68" s="54">
        <v>0.37386</v>
      </c>
      <c r="E68" s="55">
        <v>-0.68717</v>
      </c>
      <c r="F68" s="54">
        <v>0.19093</v>
      </c>
      <c r="G68" s="53">
        <v>0.32143</v>
      </c>
      <c r="H68" s="54">
        <v>0.40182</v>
      </c>
      <c r="I68" s="54">
        <v>0.01237</v>
      </c>
      <c r="J68" s="54">
        <v>0.01802</v>
      </c>
      <c r="K68" s="54">
        <v>-0.2449</v>
      </c>
      <c r="M68" s="54">
        <f t="shared" si="10"/>
        <v>-0.0566181982951392</v>
      </c>
      <c r="N68" s="54">
        <f t="shared" si="11"/>
        <v>-0.0527727485008346</v>
      </c>
      <c r="O68" s="54">
        <f t="shared" si="8"/>
        <v>0.0827811753641425</v>
      </c>
      <c r="P68" s="201">
        <f t="shared" si="9"/>
        <v>-0.0266097714318313</v>
      </c>
      <c r="Q68" s="203">
        <v>67</v>
      </c>
      <c r="R68" s="57">
        <f t="shared" si="12"/>
        <v>0.0235266746892808</v>
      </c>
      <c r="S68" s="204">
        <f>'3最终实证数据（1上剔除异常）'!D68</f>
        <v>0.04</v>
      </c>
      <c r="T68" s="57">
        <f t="shared" si="13"/>
        <v>-0.0164733253107192</v>
      </c>
    </row>
    <row r="69" spans="1:20">
      <c r="A69" s="52">
        <v>68</v>
      </c>
      <c r="B69" s="53">
        <v>0.01019</v>
      </c>
      <c r="C69" s="53">
        <v>0.12118</v>
      </c>
      <c r="D69" s="54">
        <v>-0.68812</v>
      </c>
      <c r="E69" s="55">
        <v>0.5573</v>
      </c>
      <c r="F69" s="54">
        <v>0.07963</v>
      </c>
      <c r="G69" s="53">
        <v>-0.54008</v>
      </c>
      <c r="H69" s="54">
        <v>0.00876</v>
      </c>
      <c r="I69" s="54">
        <v>0.07876</v>
      </c>
      <c r="J69" s="54">
        <v>0.13326</v>
      </c>
      <c r="K69" s="54">
        <v>-0.13871</v>
      </c>
      <c r="M69" s="54">
        <f t="shared" si="10"/>
        <v>0.00247634750033251</v>
      </c>
      <c r="N69" s="54">
        <f t="shared" si="11"/>
        <v>0.0209342728274556</v>
      </c>
      <c r="O69" s="54">
        <f t="shared" si="8"/>
        <v>-0.139092359738251</v>
      </c>
      <c r="P69" s="201">
        <f t="shared" si="9"/>
        <v>-0.115681739410463</v>
      </c>
      <c r="Q69" s="203">
        <v>68</v>
      </c>
      <c r="R69" s="57">
        <f t="shared" si="12"/>
        <v>0.0225385387073156</v>
      </c>
      <c r="S69" s="204">
        <f>'3最终实证数据（1上剔除异常）'!D69</f>
        <v>0.025</v>
      </c>
      <c r="T69" s="57">
        <f t="shared" si="13"/>
        <v>-0.0024614612926844</v>
      </c>
    </row>
    <row r="70" spans="1:20">
      <c r="A70" s="52">
        <v>69</v>
      </c>
      <c r="B70" s="53">
        <v>0.09286</v>
      </c>
      <c r="C70" s="53">
        <v>0.0474</v>
      </c>
      <c r="D70" s="54">
        <v>-0.91254</v>
      </c>
      <c r="E70" s="55">
        <v>0.4639</v>
      </c>
      <c r="F70" s="54">
        <v>-0.2925</v>
      </c>
      <c r="G70" s="53">
        <v>0.19535</v>
      </c>
      <c r="H70" s="54">
        <v>-0.07448</v>
      </c>
      <c r="I70" s="54">
        <v>0.07754</v>
      </c>
      <c r="J70" s="54">
        <v>-0.14423</v>
      </c>
      <c r="K70" s="54">
        <v>-0.2063</v>
      </c>
      <c r="M70" s="54">
        <f t="shared" si="10"/>
        <v>0.0225665975349241</v>
      </c>
      <c r="N70" s="54">
        <f t="shared" si="11"/>
        <v>0.00818851734627328</v>
      </c>
      <c r="O70" s="54">
        <f t="shared" si="8"/>
        <v>0.0503104956207735</v>
      </c>
      <c r="P70" s="201">
        <f t="shared" si="9"/>
        <v>0.0810656105019709</v>
      </c>
      <c r="Q70" s="203">
        <v>69</v>
      </c>
      <c r="R70" s="57">
        <f t="shared" si="12"/>
        <v>0.0247211910076601</v>
      </c>
      <c r="S70" s="204">
        <f>'3最终实证数据（1上剔除异常）'!D70</f>
        <v>0.02</v>
      </c>
      <c r="T70" s="57">
        <f t="shared" si="13"/>
        <v>0.00472119100766011</v>
      </c>
    </row>
    <row r="71" spans="1:20">
      <c r="A71" s="52">
        <v>70</v>
      </c>
      <c r="B71" s="53">
        <v>0.0147</v>
      </c>
      <c r="C71" s="53">
        <v>9.76846</v>
      </c>
      <c r="D71" s="54">
        <v>0.47427</v>
      </c>
      <c r="E71" s="55">
        <v>-0.04103</v>
      </c>
      <c r="F71" s="54">
        <v>-0.07718</v>
      </c>
      <c r="G71" s="53">
        <v>-0.84587</v>
      </c>
      <c r="H71" s="54">
        <v>-0.1004</v>
      </c>
      <c r="I71" s="54">
        <v>-0.08455</v>
      </c>
      <c r="J71" s="54">
        <v>0.19457</v>
      </c>
      <c r="K71" s="54">
        <v>-0.15113</v>
      </c>
      <c r="M71" s="54">
        <f t="shared" si="10"/>
        <v>0.00357235606034229</v>
      </c>
      <c r="N71" s="54">
        <f t="shared" si="11"/>
        <v>1.68753595266617</v>
      </c>
      <c r="O71" s="54">
        <f t="shared" si="8"/>
        <v>-0.217845604969254</v>
      </c>
      <c r="P71" s="201">
        <f t="shared" si="9"/>
        <v>1.47326270375726</v>
      </c>
      <c r="Q71" s="203">
        <v>70</v>
      </c>
      <c r="R71" s="57">
        <f t="shared" si="12"/>
        <v>0.0401657811862776</v>
      </c>
      <c r="S71" s="204">
        <f>'3最终实证数据（1上剔除异常）'!D71</f>
        <v>0.04</v>
      </c>
      <c r="T71" s="57">
        <f t="shared" si="13"/>
        <v>0.000165781186277629</v>
      </c>
    </row>
    <row r="72" spans="1:20">
      <c r="A72" s="52">
        <v>71</v>
      </c>
      <c r="B72" s="53">
        <v>0.11553</v>
      </c>
      <c r="C72" s="53">
        <v>0.00979</v>
      </c>
      <c r="D72" s="54">
        <v>-0.00678</v>
      </c>
      <c r="E72" s="55">
        <v>-0.40414</v>
      </c>
      <c r="F72" s="54">
        <v>-0.33161</v>
      </c>
      <c r="G72" s="53">
        <v>0.74145</v>
      </c>
      <c r="H72" s="54">
        <v>-0.00533</v>
      </c>
      <c r="I72" s="54">
        <v>0.25711</v>
      </c>
      <c r="J72" s="54">
        <v>0.08352</v>
      </c>
      <c r="K72" s="54">
        <v>-0.19486</v>
      </c>
      <c r="M72" s="54">
        <f t="shared" si="10"/>
        <v>0.0280758024252615</v>
      </c>
      <c r="N72" s="54">
        <f t="shared" si="11"/>
        <v>0.0016912570637134</v>
      </c>
      <c r="O72" s="54">
        <f t="shared" si="8"/>
        <v>0.190953247903878</v>
      </c>
      <c r="P72" s="201">
        <f t="shared" si="9"/>
        <v>0.220720307392853</v>
      </c>
      <c r="Q72" s="203">
        <v>71</v>
      </c>
      <c r="R72" s="57">
        <f t="shared" si="12"/>
        <v>0.0262704756387287</v>
      </c>
      <c r="S72" s="204">
        <f>'3最终实证数据（1上剔除异常）'!D72</f>
        <v>0.027</v>
      </c>
      <c r="T72" s="57">
        <f t="shared" si="13"/>
        <v>-0.000729524361271345</v>
      </c>
    </row>
    <row r="73" spans="1:20">
      <c r="A73" s="52">
        <v>72</v>
      </c>
      <c r="B73" s="53">
        <v>0.16037</v>
      </c>
      <c r="C73" s="53">
        <v>-0.37514</v>
      </c>
      <c r="D73" s="54">
        <v>2.23415</v>
      </c>
      <c r="E73" s="55">
        <v>0.68151</v>
      </c>
      <c r="F73" s="54">
        <v>-1.64344</v>
      </c>
      <c r="G73" s="53">
        <v>-2.63111</v>
      </c>
      <c r="H73" s="54">
        <v>0.19553</v>
      </c>
      <c r="I73" s="54">
        <v>0.16966</v>
      </c>
      <c r="J73" s="54">
        <v>0.13471</v>
      </c>
      <c r="K73" s="54">
        <v>0.91683</v>
      </c>
      <c r="M73" s="54">
        <f t="shared" si="10"/>
        <v>0.0389727034964008</v>
      </c>
      <c r="N73" s="54">
        <f t="shared" si="11"/>
        <v>-0.0648067594363071</v>
      </c>
      <c r="O73" s="54">
        <f t="shared" si="8"/>
        <v>-0.677616832008054</v>
      </c>
      <c r="P73" s="201">
        <f t="shared" si="9"/>
        <v>-0.703450887947961</v>
      </c>
      <c r="Q73" s="203">
        <v>72</v>
      </c>
      <c r="R73" s="57">
        <f t="shared" si="12"/>
        <v>0.0160180153828699</v>
      </c>
      <c r="S73" s="204">
        <f>'3最终实证数据（1上剔除异常）'!D73</f>
        <v>0.015</v>
      </c>
      <c r="T73" s="57">
        <f t="shared" si="13"/>
        <v>0.00101801538286992</v>
      </c>
    </row>
    <row r="74" spans="1:20">
      <c r="A74" s="52">
        <v>73</v>
      </c>
      <c r="B74" s="53">
        <v>-0.43302</v>
      </c>
      <c r="C74" s="53">
        <v>-0.29855</v>
      </c>
      <c r="D74" s="54">
        <v>1.18566</v>
      </c>
      <c r="E74" s="55">
        <v>-0.7783</v>
      </c>
      <c r="F74" s="54">
        <v>1.63986</v>
      </c>
      <c r="G74" s="53">
        <v>-0.1255</v>
      </c>
      <c r="H74" s="54">
        <v>-0.08276</v>
      </c>
      <c r="I74" s="54">
        <v>-0.13113</v>
      </c>
      <c r="J74" s="54">
        <v>0.23053</v>
      </c>
      <c r="K74" s="54">
        <v>-1.11289</v>
      </c>
      <c r="M74" s="54">
        <f t="shared" si="10"/>
        <v>-0.105231402806083</v>
      </c>
      <c r="N74" s="54">
        <f t="shared" si="11"/>
        <v>-0.0515755665343858</v>
      </c>
      <c r="O74" s="54">
        <f t="shared" si="8"/>
        <v>-0.0323213063752602</v>
      </c>
      <c r="P74" s="201">
        <f t="shared" si="9"/>
        <v>-0.189128275715729</v>
      </c>
      <c r="Q74" s="203">
        <v>73</v>
      </c>
      <c r="R74" s="57">
        <f t="shared" si="12"/>
        <v>0.0217237462768693</v>
      </c>
      <c r="S74" s="204">
        <f>'3最终实证数据（1上剔除异常）'!D74</f>
        <v>0.01</v>
      </c>
      <c r="T74" s="57">
        <f t="shared" si="13"/>
        <v>0.0117237462768693</v>
      </c>
    </row>
    <row r="75" spans="1:20">
      <c r="A75" s="52">
        <v>74</v>
      </c>
      <c r="B75" s="53">
        <v>-0.14085</v>
      </c>
      <c r="C75" s="53">
        <v>-0.30301</v>
      </c>
      <c r="D75" s="54">
        <v>-0.33486</v>
      </c>
      <c r="E75" s="55">
        <v>-1.06882</v>
      </c>
      <c r="F75" s="54">
        <v>-0.56421</v>
      </c>
      <c r="G75" s="53">
        <v>-0.24196</v>
      </c>
      <c r="H75" s="54">
        <v>0.43859</v>
      </c>
      <c r="I75" s="54">
        <v>-0.22387</v>
      </c>
      <c r="J75" s="54">
        <v>-0.68152</v>
      </c>
      <c r="K75" s="54">
        <v>0.42074</v>
      </c>
      <c r="M75" s="54">
        <f t="shared" si="10"/>
        <v>-0.0342290034761368</v>
      </c>
      <c r="N75" s="54">
        <f t="shared" si="11"/>
        <v>-0.0523460472804697</v>
      </c>
      <c r="O75" s="54">
        <f t="shared" si="8"/>
        <v>-0.0623144485303423</v>
      </c>
      <c r="P75" s="201">
        <f t="shared" si="9"/>
        <v>-0.148889499286949</v>
      </c>
      <c r="Q75" s="203">
        <v>74</v>
      </c>
      <c r="R75" s="57">
        <f t="shared" si="12"/>
        <v>0.0221701424187966</v>
      </c>
      <c r="S75" s="204">
        <f>'3最终实证数据（1上剔除异常）'!D75</f>
        <v>0.02</v>
      </c>
      <c r="T75" s="57">
        <f t="shared" si="13"/>
        <v>0.00217014241879655</v>
      </c>
    </row>
    <row r="76" spans="1:20">
      <c r="A76" s="52">
        <v>75</v>
      </c>
      <c r="B76" s="53">
        <v>-0.26675</v>
      </c>
      <c r="C76" s="53">
        <v>-0.45153</v>
      </c>
      <c r="D76" s="54">
        <v>-0.47167</v>
      </c>
      <c r="E76" s="55">
        <v>-0.61971</v>
      </c>
      <c r="F76" s="54">
        <v>-0.13813</v>
      </c>
      <c r="G76" s="53">
        <v>0.61516</v>
      </c>
      <c r="H76" s="54">
        <v>-0.50324</v>
      </c>
      <c r="I76" s="54">
        <v>-0.0829</v>
      </c>
      <c r="J76" s="54">
        <v>-0.05642</v>
      </c>
      <c r="K76" s="54">
        <v>-0.10752</v>
      </c>
      <c r="M76" s="54">
        <f t="shared" si="10"/>
        <v>-0.0648248965371636</v>
      </c>
      <c r="N76" s="54">
        <f t="shared" si="11"/>
        <v>-0.078003401632126</v>
      </c>
      <c r="O76" s="54">
        <f t="shared" si="8"/>
        <v>0.158428484699642</v>
      </c>
      <c r="P76" s="201">
        <f t="shared" si="9"/>
        <v>0.0156001865303523</v>
      </c>
      <c r="Q76" s="203">
        <v>75</v>
      </c>
      <c r="R76" s="57">
        <f t="shared" si="12"/>
        <v>0.0239949384899602</v>
      </c>
      <c r="S76" s="204">
        <f>'3最终实证数据（1上剔除异常）'!D76</f>
        <v>0.035</v>
      </c>
      <c r="T76" s="57">
        <f t="shared" si="13"/>
        <v>-0.0110050615100398</v>
      </c>
    </row>
    <row r="77" spans="1:20">
      <c r="A77" s="52">
        <v>76</v>
      </c>
      <c r="B77" s="53">
        <v>-0.08545</v>
      </c>
      <c r="C77" s="53">
        <v>0.26586</v>
      </c>
      <c r="D77" s="54">
        <v>-0.77127</v>
      </c>
      <c r="E77" s="55">
        <v>0.32341</v>
      </c>
      <c r="F77" s="54">
        <v>-0.11359</v>
      </c>
      <c r="G77" s="53">
        <v>1.76321</v>
      </c>
      <c r="H77" s="54">
        <v>-0.49736</v>
      </c>
      <c r="I77" s="54">
        <v>0.1688</v>
      </c>
      <c r="J77" s="54">
        <v>0.58569</v>
      </c>
      <c r="K77" s="54">
        <v>-0.21613</v>
      </c>
      <c r="M77" s="54">
        <f t="shared" si="10"/>
        <v>-0.0207658384596087</v>
      </c>
      <c r="N77" s="54">
        <f t="shared" si="11"/>
        <v>0.0459282536219454</v>
      </c>
      <c r="O77" s="54">
        <f t="shared" si="8"/>
        <v>0.454097614453566</v>
      </c>
      <c r="P77" s="201">
        <f t="shared" si="9"/>
        <v>0.479260029615903</v>
      </c>
      <c r="Q77" s="203">
        <v>76</v>
      </c>
      <c r="R77" s="57">
        <f t="shared" si="12"/>
        <v>0.0291386327940434</v>
      </c>
      <c r="S77" s="204">
        <f>'3最终实证数据（1上剔除异常）'!D77</f>
        <v>0.02</v>
      </c>
      <c r="T77" s="57">
        <f t="shared" si="13"/>
        <v>0.00913863279404344</v>
      </c>
    </row>
    <row r="78" spans="1:20">
      <c r="A78" s="52">
        <v>77</v>
      </c>
      <c r="B78" s="53">
        <v>-0.12743</v>
      </c>
      <c r="C78" s="53">
        <v>-0.19301</v>
      </c>
      <c r="D78" s="54">
        <v>0.58521</v>
      </c>
      <c r="E78" s="55">
        <v>0.87319</v>
      </c>
      <c r="F78" s="54">
        <v>0.11321</v>
      </c>
      <c r="G78" s="53">
        <v>-0.0535</v>
      </c>
      <c r="H78" s="54">
        <v>-0.87205</v>
      </c>
      <c r="I78" s="54">
        <v>-0.18936</v>
      </c>
      <c r="J78" s="54">
        <v>0.60998</v>
      </c>
      <c r="K78" s="54">
        <v>-0.87255</v>
      </c>
      <c r="M78" s="54">
        <f t="shared" si="10"/>
        <v>-0.0309677097122053</v>
      </c>
      <c r="N78" s="54">
        <f t="shared" si="11"/>
        <v>-0.0333431589241394</v>
      </c>
      <c r="O78" s="54">
        <f t="shared" si="8"/>
        <v>-0.013778405506585</v>
      </c>
      <c r="P78" s="201">
        <f t="shared" si="9"/>
        <v>-0.0780892741429296</v>
      </c>
      <c r="Q78" s="203">
        <v>77</v>
      </c>
      <c r="R78" s="57">
        <f t="shared" si="12"/>
        <v>0.0229555775178933</v>
      </c>
      <c r="S78" s="204">
        <f>'3最终实证数据（1上剔除异常）'!D78</f>
        <v>0.02</v>
      </c>
      <c r="T78" s="57">
        <f t="shared" si="13"/>
        <v>0.00295557751789334</v>
      </c>
    </row>
    <row r="79" spans="1:20">
      <c r="A79" s="52">
        <v>78</v>
      </c>
      <c r="B79" s="53">
        <v>1.74326</v>
      </c>
      <c r="C79" s="53">
        <v>0.05513</v>
      </c>
      <c r="D79" s="54">
        <v>-2.76867</v>
      </c>
      <c r="E79" s="55">
        <v>-0.28795</v>
      </c>
      <c r="F79" s="54">
        <v>1.22941</v>
      </c>
      <c r="G79" s="53">
        <v>-6.80161</v>
      </c>
      <c r="H79" s="54">
        <v>0.75259</v>
      </c>
      <c r="I79" s="54">
        <v>0.60079</v>
      </c>
      <c r="J79" s="54">
        <v>-0.01869</v>
      </c>
      <c r="K79" s="54">
        <v>-0.37398</v>
      </c>
      <c r="M79" s="54">
        <f t="shared" si="10"/>
        <v>0.423642545969544</v>
      </c>
      <c r="N79" s="54">
        <f t="shared" si="11"/>
        <v>0.00952390213713177</v>
      </c>
      <c r="O79" s="54">
        <f t="shared" si="8"/>
        <v>-1.75168861079708</v>
      </c>
      <c r="P79" s="201">
        <f t="shared" si="9"/>
        <v>-1.3185221626904</v>
      </c>
      <c r="Q79" s="203">
        <v>78</v>
      </c>
      <c r="R79" s="57">
        <f t="shared" si="12"/>
        <v>0.00919461098484412</v>
      </c>
      <c r="S79" s="204">
        <f>'3最终实证数据（1上剔除异常）'!D79</f>
        <v>0.02</v>
      </c>
      <c r="T79" s="57">
        <f t="shared" si="13"/>
        <v>-0.0108053890151559</v>
      </c>
    </row>
    <row r="80" spans="1:20">
      <c r="A80" s="52">
        <v>79</v>
      </c>
      <c r="B80" s="53">
        <v>-0.20737</v>
      </c>
      <c r="C80" s="53">
        <v>-0.17844</v>
      </c>
      <c r="D80" s="54">
        <v>-0.12593</v>
      </c>
      <c r="E80" s="55">
        <v>-0.65316</v>
      </c>
      <c r="F80" s="54">
        <v>0.01121</v>
      </c>
      <c r="G80" s="53">
        <v>-0.53734</v>
      </c>
      <c r="H80" s="54">
        <v>-0.48083</v>
      </c>
      <c r="I80" s="54">
        <v>-0.1212</v>
      </c>
      <c r="J80" s="54">
        <v>-0.12791</v>
      </c>
      <c r="K80" s="54">
        <v>-0.28113</v>
      </c>
      <c r="M80" s="54">
        <f t="shared" si="10"/>
        <v>-0.0503945221927333</v>
      </c>
      <c r="N80" s="54">
        <f t="shared" si="11"/>
        <v>-0.0308261399845781</v>
      </c>
      <c r="O80" s="54">
        <f t="shared" si="8"/>
        <v>-0.138386699344082</v>
      </c>
      <c r="P80" s="201">
        <f t="shared" si="9"/>
        <v>-0.219607361521394</v>
      </c>
      <c r="Q80" s="203">
        <v>79</v>
      </c>
      <c r="R80" s="57">
        <f t="shared" si="12"/>
        <v>0.0213856210275293</v>
      </c>
      <c r="S80" s="204">
        <f>'3最终实证数据（1上剔除异常）'!D80</f>
        <v>0.02</v>
      </c>
      <c r="T80" s="57">
        <f t="shared" si="13"/>
        <v>0.00138562102752925</v>
      </c>
    </row>
    <row r="81" spans="1:20">
      <c r="A81" s="52">
        <v>80</v>
      </c>
      <c r="B81" s="53">
        <v>-0.19148</v>
      </c>
      <c r="C81" s="53">
        <v>-0.13316</v>
      </c>
      <c r="D81" s="54">
        <v>0.52426</v>
      </c>
      <c r="E81" s="55">
        <v>-1.40719</v>
      </c>
      <c r="F81" s="54">
        <v>0.12529</v>
      </c>
      <c r="G81" s="53">
        <v>-0.65796</v>
      </c>
      <c r="H81" s="54">
        <v>0.97981</v>
      </c>
      <c r="I81" s="54">
        <v>-0.13738</v>
      </c>
      <c r="J81" s="54">
        <v>-0.69976</v>
      </c>
      <c r="K81" s="54">
        <v>0.16504</v>
      </c>
      <c r="M81" s="54">
        <f t="shared" si="10"/>
        <v>-0.0465329754036967</v>
      </c>
      <c r="N81" s="54">
        <f t="shared" si="11"/>
        <v>-0.0230038601229905</v>
      </c>
      <c r="O81" s="54">
        <f t="shared" si="8"/>
        <v>-0.16945120910491</v>
      </c>
      <c r="P81" s="201">
        <f t="shared" si="9"/>
        <v>-0.238988044631597</v>
      </c>
      <c r="Q81" s="203">
        <v>80</v>
      </c>
      <c r="R81" s="57">
        <f t="shared" si="12"/>
        <v>0.0211706179152049</v>
      </c>
      <c r="S81" s="204">
        <f>'3最终实证数据（1上剔除异常）'!D81</f>
        <v>0.02</v>
      </c>
      <c r="T81" s="57">
        <f t="shared" si="13"/>
        <v>0.00117061791520494</v>
      </c>
    </row>
    <row r="82" spans="1:20">
      <c r="A82" s="52">
        <v>81</v>
      </c>
      <c r="B82" s="53">
        <v>0.05941</v>
      </c>
      <c r="C82" s="53">
        <v>0.47255</v>
      </c>
      <c r="D82" s="54">
        <v>-0.56895</v>
      </c>
      <c r="E82" s="55">
        <v>0.34991</v>
      </c>
      <c r="F82" s="54">
        <v>-0.70098</v>
      </c>
      <c r="G82" s="53">
        <v>1.07491</v>
      </c>
      <c r="H82" s="54">
        <v>6.02364</v>
      </c>
      <c r="I82" s="54">
        <v>0.04398</v>
      </c>
      <c r="J82" s="54">
        <v>0.4331</v>
      </c>
      <c r="K82" s="54">
        <v>-0.69247</v>
      </c>
      <c r="M82" s="54">
        <f t="shared" si="10"/>
        <v>0.0144376648670024</v>
      </c>
      <c r="N82" s="54">
        <f t="shared" si="11"/>
        <v>0.0816346808434903</v>
      </c>
      <c r="O82" s="54">
        <f t="shared" si="8"/>
        <v>0.276832632954828</v>
      </c>
      <c r="P82" s="201">
        <f t="shared" si="9"/>
        <v>0.372904978665321</v>
      </c>
      <c r="Q82" s="203">
        <v>81</v>
      </c>
      <c r="R82" s="57">
        <f t="shared" si="12"/>
        <v>0.0279587638061569</v>
      </c>
      <c r="S82" s="204">
        <f>'3最终实证数据（1上剔除异常）'!D82</f>
        <v>0.03</v>
      </c>
      <c r="T82" s="57">
        <f t="shared" si="13"/>
        <v>-0.00204123619384311</v>
      </c>
    </row>
    <row r="83" spans="1:20">
      <c r="A83" s="52">
        <v>82</v>
      </c>
      <c r="B83" s="53">
        <v>0.22611</v>
      </c>
      <c r="C83" s="53">
        <v>-0.14807</v>
      </c>
      <c r="D83" s="54">
        <v>-0.3103</v>
      </c>
      <c r="E83" s="55">
        <v>0.90254</v>
      </c>
      <c r="F83" s="54">
        <v>-0.41894</v>
      </c>
      <c r="G83" s="53">
        <v>-0.59696</v>
      </c>
      <c r="H83" s="54">
        <v>-0.40203</v>
      </c>
      <c r="I83" s="54">
        <v>0.23996</v>
      </c>
      <c r="J83" s="54">
        <v>0.23325</v>
      </c>
      <c r="K83" s="54">
        <v>-0.40208</v>
      </c>
      <c r="M83" s="54">
        <f t="shared" si="10"/>
        <v>0.054948668626122</v>
      </c>
      <c r="N83" s="54">
        <f t="shared" si="11"/>
        <v>-0.0255796152629258</v>
      </c>
      <c r="O83" s="54">
        <f t="shared" si="8"/>
        <v>-0.153741251424505</v>
      </c>
      <c r="P83" s="201">
        <f t="shared" si="9"/>
        <v>-0.124372198061308</v>
      </c>
      <c r="Q83" s="203">
        <v>82</v>
      </c>
      <c r="R83" s="57">
        <f t="shared" si="12"/>
        <v>0.0224421295329417</v>
      </c>
      <c r="S83" s="204">
        <f>'3最终实证数据（1上剔除异常）'!D83</f>
        <v>0.025</v>
      </c>
      <c r="T83" s="57">
        <f t="shared" si="13"/>
        <v>-0.00255787046705833</v>
      </c>
    </row>
    <row r="84" spans="1:20">
      <c r="A84" s="52">
        <v>83</v>
      </c>
      <c r="B84" s="53">
        <v>-0.03548</v>
      </c>
      <c r="C84" s="53">
        <v>-0.02531</v>
      </c>
      <c r="D84" s="54">
        <v>0.42445</v>
      </c>
      <c r="E84" s="55">
        <v>0.09747</v>
      </c>
      <c r="F84" s="54">
        <v>0.64677</v>
      </c>
      <c r="G84" s="53">
        <v>0.57727</v>
      </c>
      <c r="H84" s="54">
        <v>-0.98508</v>
      </c>
      <c r="I84" s="54">
        <v>-0.16059</v>
      </c>
      <c r="J84" s="54">
        <v>-0.00832</v>
      </c>
      <c r="K84" s="54">
        <v>-0.9505</v>
      </c>
      <c r="M84" s="54">
        <f t="shared" si="10"/>
        <v>-0.00862225802863567</v>
      </c>
      <c r="N84" s="54">
        <f t="shared" si="11"/>
        <v>-0.00437239185726111</v>
      </c>
      <c r="O84" s="54">
        <f t="shared" si="8"/>
        <v>0.148670283117502</v>
      </c>
      <c r="P84" s="201">
        <f t="shared" si="9"/>
        <v>0.135675633231605</v>
      </c>
      <c r="Q84" s="203">
        <v>83</v>
      </c>
      <c r="R84" s="57">
        <f t="shared" si="12"/>
        <v>0.0253270171689057</v>
      </c>
      <c r="S84" s="204">
        <f>'3最终实证数据（1上剔除异常）'!D84</f>
        <v>0.02</v>
      </c>
      <c r="T84" s="57">
        <f t="shared" si="13"/>
        <v>0.00532701716890575</v>
      </c>
    </row>
    <row r="85" spans="1:20">
      <c r="A85" s="52">
        <v>84</v>
      </c>
      <c r="B85" s="53">
        <v>-0.17015</v>
      </c>
      <c r="C85" s="53">
        <v>-0.30566</v>
      </c>
      <c r="D85" s="54">
        <v>-0.52335</v>
      </c>
      <c r="E85" s="55">
        <v>-0.51571</v>
      </c>
      <c r="F85" s="54">
        <v>-0.30544</v>
      </c>
      <c r="G85" s="53">
        <v>0.4407</v>
      </c>
      <c r="H85" s="54">
        <v>-0.20843</v>
      </c>
      <c r="I85" s="54">
        <v>-0.00596</v>
      </c>
      <c r="J85" s="54">
        <v>0.03673</v>
      </c>
      <c r="K85" s="54">
        <v>-0.05008</v>
      </c>
      <c r="M85" s="54">
        <f t="shared" si="10"/>
        <v>-0.0413494138549143</v>
      </c>
      <c r="N85" s="54">
        <f t="shared" si="11"/>
        <v>-0.0528038441363268</v>
      </c>
      <c r="O85" s="54">
        <f t="shared" si="8"/>
        <v>0.113498005733683</v>
      </c>
      <c r="P85" s="201">
        <f t="shared" si="9"/>
        <v>0.0193447477424415</v>
      </c>
      <c r="Q85" s="203">
        <v>84</v>
      </c>
      <c r="R85" s="57">
        <f t="shared" si="12"/>
        <v>0.0240364794568245</v>
      </c>
      <c r="S85" s="204">
        <f>'3最终实证数据（1上剔除异常）'!D85</f>
        <v>0.015</v>
      </c>
      <c r="T85" s="57">
        <f t="shared" si="13"/>
        <v>0.00903647945682453</v>
      </c>
    </row>
    <row r="86" spans="1:20">
      <c r="A86" s="52">
        <v>85</v>
      </c>
      <c r="B86" s="53">
        <v>0.05486</v>
      </c>
      <c r="C86" s="53">
        <v>-0.33908</v>
      </c>
      <c r="D86" s="54">
        <v>-0.19353</v>
      </c>
      <c r="E86" s="55">
        <v>-0.85928</v>
      </c>
      <c r="F86" s="54">
        <v>-0.05869</v>
      </c>
      <c r="G86" s="53">
        <v>0.24271</v>
      </c>
      <c r="H86" s="54">
        <v>0.22539</v>
      </c>
      <c r="I86" s="54">
        <v>0.07146</v>
      </c>
      <c r="J86" s="54">
        <v>-0.16801</v>
      </c>
      <c r="K86" s="54">
        <v>0.08621</v>
      </c>
      <c r="M86" s="54">
        <f t="shared" si="10"/>
        <v>0.0133319356102298</v>
      </c>
      <c r="N86" s="54">
        <f t="shared" si="11"/>
        <v>-0.058577267126041</v>
      </c>
      <c r="O86" s="54">
        <f t="shared" si="8"/>
        <v>0.0625076037477243</v>
      </c>
      <c r="P86" s="201">
        <f t="shared" si="9"/>
        <v>0.0172622722319131</v>
      </c>
      <c r="Q86" s="203">
        <v>85</v>
      </c>
      <c r="R86" s="57">
        <f t="shared" si="12"/>
        <v>0.0240133771382139</v>
      </c>
      <c r="S86" s="204">
        <f>'3最终实证数据（1上剔除异常）'!D86</f>
        <v>0.01</v>
      </c>
      <c r="T86" s="57">
        <f t="shared" si="13"/>
        <v>0.0140133771382139</v>
      </c>
    </row>
    <row r="87" spans="1:20">
      <c r="A87" s="52">
        <v>86</v>
      </c>
      <c r="B87" s="53">
        <v>0.02362</v>
      </c>
      <c r="C87" s="53">
        <v>-0.02505</v>
      </c>
      <c r="D87" s="54">
        <v>-0.75574</v>
      </c>
      <c r="E87" s="55">
        <v>1.40419</v>
      </c>
      <c r="F87" s="54">
        <v>-1.22966</v>
      </c>
      <c r="G87" s="53">
        <v>-0.8337</v>
      </c>
      <c r="H87" s="54">
        <v>-0.50955</v>
      </c>
      <c r="I87" s="54">
        <v>-0.49449</v>
      </c>
      <c r="J87" s="54">
        <v>-0.1065</v>
      </c>
      <c r="K87" s="54">
        <v>-0.09249</v>
      </c>
      <c r="M87" s="54">
        <f t="shared" si="10"/>
        <v>0.00574007143845475</v>
      </c>
      <c r="N87" s="54">
        <f t="shared" si="11"/>
        <v>-0.00432747593932797</v>
      </c>
      <c r="O87" s="54">
        <f t="shared" si="8"/>
        <v>-0.214711339641868</v>
      </c>
      <c r="P87" s="201">
        <f t="shared" si="9"/>
        <v>-0.213298744142741</v>
      </c>
      <c r="Q87" s="203">
        <v>86</v>
      </c>
      <c r="R87" s="57">
        <f t="shared" si="12"/>
        <v>0.0214556068150869</v>
      </c>
      <c r="S87" s="204">
        <f>'3最终实证数据（1上剔除异常）'!D87</f>
        <v>0.045</v>
      </c>
      <c r="T87" s="57">
        <f t="shared" si="13"/>
        <v>-0.0235443931849131</v>
      </c>
    </row>
    <row r="88" spans="1:20">
      <c r="A88" s="52">
        <v>87</v>
      </c>
      <c r="B88" s="53">
        <v>-0.5531</v>
      </c>
      <c r="C88" s="53">
        <v>-0.64368</v>
      </c>
      <c r="D88" s="54">
        <v>0.36586</v>
      </c>
      <c r="E88" s="55">
        <v>-1.38231</v>
      </c>
      <c r="F88" s="54">
        <v>-0.08285</v>
      </c>
      <c r="G88" s="53">
        <v>-0.54602</v>
      </c>
      <c r="H88" s="54">
        <v>6.08718</v>
      </c>
      <c r="I88" s="54">
        <v>-0.10154</v>
      </c>
      <c r="J88" s="54">
        <v>1.33951</v>
      </c>
      <c r="K88" s="54">
        <v>-1.20156</v>
      </c>
      <c r="M88" s="54">
        <f t="shared" si="10"/>
        <v>-0.134412934488117</v>
      </c>
      <c r="N88" s="54">
        <f t="shared" si="11"/>
        <v>-0.111197992520025</v>
      </c>
      <c r="O88" s="54">
        <f t="shared" si="8"/>
        <v>-0.140622149059917</v>
      </c>
      <c r="P88" s="201">
        <f t="shared" si="9"/>
        <v>-0.386233076068059</v>
      </c>
      <c r="Q88" s="203">
        <v>87</v>
      </c>
      <c r="R88" s="57">
        <f t="shared" si="12"/>
        <v>0.0195371285354388</v>
      </c>
      <c r="S88" s="204">
        <f>'3最终实证数据（1上剔除异常）'!D88</f>
        <v>0.005</v>
      </c>
      <c r="T88" s="57">
        <f t="shared" si="13"/>
        <v>0.0145371285354388</v>
      </c>
    </row>
    <row r="89" spans="1:20">
      <c r="A89" s="52">
        <v>88</v>
      </c>
      <c r="B89" s="53">
        <v>-0.36877</v>
      </c>
      <c r="C89" s="53">
        <v>0.29661</v>
      </c>
      <c r="D89" s="54">
        <v>-0.10581</v>
      </c>
      <c r="E89" s="55">
        <v>-1.0068</v>
      </c>
      <c r="F89" s="54">
        <v>0.11179</v>
      </c>
      <c r="G89" s="53">
        <v>0.40804</v>
      </c>
      <c r="H89" s="54">
        <v>-0.05246</v>
      </c>
      <c r="I89" s="54">
        <v>0.3739</v>
      </c>
      <c r="J89" s="54">
        <v>-0.37301</v>
      </c>
      <c r="K89" s="54">
        <v>-0.22262</v>
      </c>
      <c r="M89" s="54">
        <f t="shared" si="10"/>
        <v>-0.0896175336307772</v>
      </c>
      <c r="N89" s="54">
        <f t="shared" si="11"/>
        <v>0.0512404246851923</v>
      </c>
      <c r="O89" s="54">
        <f t="shared" si="8"/>
        <v>0.10508673986742</v>
      </c>
      <c r="P89" s="201">
        <f t="shared" si="9"/>
        <v>0.0667096309218348</v>
      </c>
      <c r="Q89" s="203">
        <v>88</v>
      </c>
      <c r="R89" s="57">
        <f t="shared" si="12"/>
        <v>0.0245619303524684</v>
      </c>
      <c r="S89" s="204">
        <f>'3最终实证数据（1上剔除异常）'!D89</f>
        <v>0.025</v>
      </c>
      <c r="T89" s="57">
        <f t="shared" si="13"/>
        <v>-0.00043806964753158</v>
      </c>
    </row>
    <row r="90" spans="1:20">
      <c r="A90" s="52">
        <v>89</v>
      </c>
      <c r="B90" s="53">
        <v>0.21643</v>
      </c>
      <c r="C90" s="53">
        <v>-0.14807</v>
      </c>
      <c r="D90" s="54">
        <v>-0.38622</v>
      </c>
      <c r="E90" s="55">
        <v>0.80208</v>
      </c>
      <c r="F90" s="54">
        <v>-0.67073</v>
      </c>
      <c r="G90" s="53">
        <v>-0.08664</v>
      </c>
      <c r="H90" s="54">
        <v>-0.48929</v>
      </c>
      <c r="I90" s="54">
        <v>0.23745</v>
      </c>
      <c r="J90" s="54">
        <v>0.17043</v>
      </c>
      <c r="K90" s="54">
        <v>0.03371</v>
      </c>
      <c r="M90" s="54">
        <f t="shared" si="10"/>
        <v>0.0525962600095157</v>
      </c>
      <c r="N90" s="54">
        <f t="shared" si="11"/>
        <v>-0.0255796152629258</v>
      </c>
      <c r="O90" s="54">
        <f t="shared" si="8"/>
        <v>-0.0223132907119724</v>
      </c>
      <c r="P90" s="201">
        <f t="shared" si="9"/>
        <v>0.00470335403461743</v>
      </c>
      <c r="Q90" s="203">
        <v>89</v>
      </c>
      <c r="R90" s="57">
        <f t="shared" si="12"/>
        <v>0.0238740525084013</v>
      </c>
      <c r="S90" s="204">
        <f>'3最终实证数据（1上剔除异常）'!D90</f>
        <v>0.04</v>
      </c>
      <c r="T90" s="57">
        <f t="shared" si="13"/>
        <v>-0.0161259474915987</v>
      </c>
    </row>
    <row r="91" spans="1:20">
      <c r="A91" s="52">
        <v>90</v>
      </c>
      <c r="B91" s="53">
        <v>0.11462</v>
      </c>
      <c r="C91" s="53">
        <v>-0.00782</v>
      </c>
      <c r="D91" s="54">
        <v>1.06226</v>
      </c>
      <c r="E91" s="55">
        <v>1.26265</v>
      </c>
      <c r="F91" s="54">
        <v>-0.3531</v>
      </c>
      <c r="G91" s="53">
        <v>-0.03565</v>
      </c>
      <c r="H91" s="54">
        <v>-0.56834</v>
      </c>
      <c r="I91" s="54">
        <v>-0.10777</v>
      </c>
      <c r="J91" s="54">
        <v>0.17854</v>
      </c>
      <c r="K91" s="54">
        <v>-0.21167</v>
      </c>
      <c r="M91" s="54">
        <f t="shared" si="10"/>
        <v>0.027854656573907</v>
      </c>
      <c r="N91" s="54">
        <f t="shared" si="11"/>
        <v>-0.00135093260860458</v>
      </c>
      <c r="O91" s="54">
        <f t="shared" si="8"/>
        <v>-0.00918131133289263</v>
      </c>
      <c r="P91" s="201">
        <f t="shared" si="9"/>
        <v>0.0173224126324098</v>
      </c>
      <c r="Q91" s="203">
        <v>90</v>
      </c>
      <c r="R91" s="57">
        <f t="shared" si="12"/>
        <v>0.0240140443166209</v>
      </c>
      <c r="S91" s="204">
        <f>'3最终实证数据（1上剔除异常）'!D91</f>
        <v>0.02</v>
      </c>
      <c r="T91" s="57">
        <f t="shared" si="13"/>
        <v>0.00401404431662089</v>
      </c>
    </row>
    <row r="92" spans="1:20">
      <c r="A92" s="52">
        <v>91</v>
      </c>
      <c r="B92" s="53">
        <v>-0.53339</v>
      </c>
      <c r="C92" s="53">
        <v>-0.16224</v>
      </c>
      <c r="D92" s="54">
        <v>-0.09494</v>
      </c>
      <c r="E92" s="55">
        <v>-0.37853</v>
      </c>
      <c r="F92" s="54">
        <v>-0.09435</v>
      </c>
      <c r="G92" s="53">
        <v>-0.41278</v>
      </c>
      <c r="H92" s="54">
        <v>0.15035</v>
      </c>
      <c r="I92" s="54">
        <v>-0.07244</v>
      </c>
      <c r="J92" s="54">
        <v>-0.32073</v>
      </c>
      <c r="K92" s="54">
        <v>-0.08488</v>
      </c>
      <c r="M92" s="54">
        <f t="shared" si="10"/>
        <v>-0.129623061158229</v>
      </c>
      <c r="N92" s="54">
        <f t="shared" si="11"/>
        <v>-0.0280275327902822</v>
      </c>
      <c r="O92" s="54">
        <f t="shared" si="8"/>
        <v>-0.106307480841274</v>
      </c>
      <c r="P92" s="201">
        <f t="shared" si="9"/>
        <v>-0.263958074789786</v>
      </c>
      <c r="Q92" s="203">
        <v>91</v>
      </c>
      <c r="R92" s="57">
        <f t="shared" si="12"/>
        <v>0.0208936083707882</v>
      </c>
      <c r="S92" s="204">
        <f>'3最终实证数据（1上剔除异常）'!D92</f>
        <v>0.015</v>
      </c>
      <c r="T92" s="57">
        <f t="shared" si="13"/>
        <v>0.00589360837078821</v>
      </c>
    </row>
    <row r="93" spans="1:20">
      <c r="A93" s="52">
        <v>92</v>
      </c>
      <c r="B93" s="53">
        <v>0.10439</v>
      </c>
      <c r="C93" s="53">
        <v>0.62167</v>
      </c>
      <c r="D93" s="54">
        <v>-0.87752</v>
      </c>
      <c r="E93" s="55">
        <v>-0.06685</v>
      </c>
      <c r="F93" s="54">
        <v>0.01983</v>
      </c>
      <c r="G93" s="53">
        <v>0.5647</v>
      </c>
      <c r="H93" s="54">
        <v>0.26615</v>
      </c>
      <c r="I93" s="54">
        <v>0.46493</v>
      </c>
      <c r="J93" s="54">
        <v>-0.21954</v>
      </c>
      <c r="K93" s="54">
        <v>-0.03311</v>
      </c>
      <c r="M93" s="54">
        <f t="shared" si="10"/>
        <v>0.0253685883768116</v>
      </c>
      <c r="N93" s="54">
        <f t="shared" si="11"/>
        <v>0.107395687313454</v>
      </c>
      <c r="O93" s="54">
        <f t="shared" si="8"/>
        <v>0.145433001674179</v>
      </c>
      <c r="P93" s="201">
        <f t="shared" si="9"/>
        <v>0.278197277364444</v>
      </c>
      <c r="Q93" s="203">
        <v>92</v>
      </c>
      <c r="R93" s="57">
        <f t="shared" si="12"/>
        <v>0.0269081067975786</v>
      </c>
      <c r="S93" s="204">
        <f>'3最终实证数据（1上剔除异常）'!D93</f>
        <v>0.03</v>
      </c>
      <c r="T93" s="57">
        <f t="shared" si="13"/>
        <v>-0.00309189320242137</v>
      </c>
    </row>
    <row r="94" spans="1:20">
      <c r="A94" s="52">
        <v>93</v>
      </c>
      <c r="B94" s="53">
        <v>-0.30277</v>
      </c>
      <c r="C94" s="53">
        <v>-0.15866</v>
      </c>
      <c r="D94" s="54">
        <v>-0.78632</v>
      </c>
      <c r="E94" s="55">
        <v>0.44016</v>
      </c>
      <c r="F94" s="54">
        <v>-0.36246</v>
      </c>
      <c r="G94" s="53">
        <v>-0.65665</v>
      </c>
      <c r="H94" s="54">
        <v>-0.20978</v>
      </c>
      <c r="I94" s="54">
        <v>0.04536</v>
      </c>
      <c r="J94" s="54">
        <v>0.39378</v>
      </c>
      <c r="K94" s="54">
        <v>0.08884</v>
      </c>
      <c r="M94" s="54">
        <f t="shared" si="10"/>
        <v>-0.0735783839720975</v>
      </c>
      <c r="N94" s="54">
        <f t="shared" si="11"/>
        <v>-0.0274090751510489</v>
      </c>
      <c r="O94" s="54">
        <f t="shared" si="8"/>
        <v>-0.169113831325216</v>
      </c>
      <c r="P94" s="201">
        <f t="shared" si="9"/>
        <v>-0.270101290448362</v>
      </c>
      <c r="Q94" s="203">
        <v>93</v>
      </c>
      <c r="R94" s="57">
        <f t="shared" si="12"/>
        <v>0.0208254574971186</v>
      </c>
      <c r="S94" s="204">
        <f>'3最终实证数据（1上剔除异常）'!D94</f>
        <v>0.005</v>
      </c>
      <c r="T94" s="57">
        <f t="shared" si="13"/>
        <v>0.0158254574971186</v>
      </c>
    </row>
    <row r="95" spans="1:20">
      <c r="A95" s="52">
        <v>94</v>
      </c>
      <c r="B95" s="53">
        <v>-1.17895</v>
      </c>
      <c r="C95" s="53">
        <v>-0.55271</v>
      </c>
      <c r="D95" s="54">
        <v>-0.0834</v>
      </c>
      <c r="E95" s="55">
        <v>-0.52078</v>
      </c>
      <c r="F95" s="54">
        <v>-0.26903</v>
      </c>
      <c r="G95" s="53">
        <v>-1.23099</v>
      </c>
      <c r="H95" s="54">
        <v>-0.17957</v>
      </c>
      <c r="I95" s="54">
        <v>-0.32293</v>
      </c>
      <c r="J95" s="54">
        <v>-0.13815</v>
      </c>
      <c r="K95" s="54">
        <v>-0.12595</v>
      </c>
      <c r="M95" s="54">
        <f t="shared" si="10"/>
        <v>-0.286505386213642</v>
      </c>
      <c r="N95" s="54">
        <f t="shared" si="11"/>
        <v>-0.0954826038493397</v>
      </c>
      <c r="O95" s="54">
        <f t="shared" si="8"/>
        <v>-0.317029521393478</v>
      </c>
      <c r="P95" s="201">
        <f t="shared" si="9"/>
        <v>-0.69901751145646</v>
      </c>
      <c r="Q95" s="203">
        <v>94</v>
      </c>
      <c r="R95" s="57">
        <f t="shared" si="12"/>
        <v>0.0160671978465818</v>
      </c>
      <c r="S95" s="204">
        <f>'3最终实证数据（1上剔除异常）'!D95</f>
        <v>0.01</v>
      </c>
      <c r="T95" s="57">
        <f t="shared" si="13"/>
        <v>0.00606719784658175</v>
      </c>
    </row>
    <row r="96" spans="1:20">
      <c r="A96" s="52">
        <v>95</v>
      </c>
      <c r="B96" s="53">
        <v>-0.33621</v>
      </c>
      <c r="C96" s="53">
        <v>-0.32303</v>
      </c>
      <c r="D96" s="54">
        <v>1.90222</v>
      </c>
      <c r="E96" s="55">
        <v>0.21781</v>
      </c>
      <c r="F96" s="54">
        <v>0.15028</v>
      </c>
      <c r="G96" s="53">
        <v>-0.24492</v>
      </c>
      <c r="H96" s="54">
        <v>-0.41713</v>
      </c>
      <c r="I96" s="54">
        <v>-0.58741</v>
      </c>
      <c r="J96" s="54">
        <v>-1.09214</v>
      </c>
      <c r="K96" s="54">
        <v>0.12358</v>
      </c>
      <c r="M96" s="54">
        <f t="shared" si="10"/>
        <v>-0.0817048864658286</v>
      </c>
      <c r="N96" s="54">
        <f t="shared" si="11"/>
        <v>-0.0558045729613219</v>
      </c>
      <c r="O96" s="54">
        <f t="shared" si="8"/>
        <v>-0.0630767677882767</v>
      </c>
      <c r="P96" s="201">
        <f t="shared" si="9"/>
        <v>-0.200586227215427</v>
      </c>
      <c r="Q96" s="203">
        <v>95</v>
      </c>
      <c r="R96" s="57">
        <f t="shared" si="12"/>
        <v>0.0215966354201834</v>
      </c>
      <c r="S96" s="204">
        <f>'3最终实证数据（1上剔除异常）'!D96</f>
        <v>0.015</v>
      </c>
      <c r="T96" s="57">
        <f t="shared" si="13"/>
        <v>0.00659663542018337</v>
      </c>
    </row>
    <row r="97" spans="1:20">
      <c r="A97" s="52">
        <v>96</v>
      </c>
      <c r="B97" s="53">
        <v>-0.10476</v>
      </c>
      <c r="C97" s="53">
        <v>0.15065</v>
      </c>
      <c r="D97" s="54">
        <v>0.31255</v>
      </c>
      <c r="E97" s="55">
        <v>-0.80418</v>
      </c>
      <c r="F97" s="54">
        <v>-0.18808</v>
      </c>
      <c r="G97" s="53">
        <v>0.66837</v>
      </c>
      <c r="H97" s="54">
        <v>-0.25164</v>
      </c>
      <c r="I97" s="54">
        <v>-0.08054</v>
      </c>
      <c r="J97" s="54">
        <v>-0.39235</v>
      </c>
      <c r="K97" s="54">
        <v>0.09205</v>
      </c>
      <c r="M97" s="54">
        <f t="shared" si="10"/>
        <v>-0.0254585048218679</v>
      </c>
      <c r="N97" s="54">
        <f t="shared" si="11"/>
        <v>0.026025319371647</v>
      </c>
      <c r="O97" s="54">
        <f t="shared" si="8"/>
        <v>0.172132203522173</v>
      </c>
      <c r="P97" s="201">
        <f t="shared" si="9"/>
        <v>0.172699018071952</v>
      </c>
      <c r="Q97" s="203">
        <v>96</v>
      </c>
      <c r="R97" s="57">
        <f t="shared" si="12"/>
        <v>0.0257377427828685</v>
      </c>
      <c r="S97" s="204">
        <f>'3最终实证数据（1上剔除异常）'!D97</f>
        <v>0.025</v>
      </c>
      <c r="T97" s="57">
        <f t="shared" si="13"/>
        <v>0.000737742782868468</v>
      </c>
    </row>
    <row r="98" spans="1:20">
      <c r="A98" s="52">
        <v>97</v>
      </c>
      <c r="B98" s="53">
        <v>-0.14353</v>
      </c>
      <c r="C98" s="53">
        <v>-0.65259</v>
      </c>
      <c r="D98" s="54">
        <v>-0.3498</v>
      </c>
      <c r="E98" s="55">
        <v>-0.20116</v>
      </c>
      <c r="F98" s="54">
        <v>-0.16368</v>
      </c>
      <c r="G98" s="53">
        <v>1.61463</v>
      </c>
      <c r="H98" s="54">
        <v>-0.50365</v>
      </c>
      <c r="I98" s="54">
        <v>0.1494</v>
      </c>
      <c r="J98" s="54">
        <v>0.14174</v>
      </c>
      <c r="K98" s="54">
        <v>0.00733</v>
      </c>
      <c r="M98" s="54">
        <f t="shared" si="10"/>
        <v>-0.0348802901592468</v>
      </c>
      <c r="N98" s="54">
        <f t="shared" si="11"/>
        <v>-0.112737226476888</v>
      </c>
      <c r="O98" s="54">
        <f t="shared" ref="O98:O129" si="14">$O$1*G98</f>
        <v>0.415832278188736</v>
      </c>
      <c r="P98" s="201">
        <f t="shared" ref="P98:P129" si="15">SUM(M98:O98)</f>
        <v>0.268214761552601</v>
      </c>
      <c r="Q98" s="203">
        <v>97</v>
      </c>
      <c r="R98" s="57">
        <f t="shared" si="12"/>
        <v>0.026797363953471</v>
      </c>
      <c r="S98" s="204">
        <f>'3最终实证数据（1上剔除异常）'!D98</f>
        <v>0.045</v>
      </c>
      <c r="T98" s="57">
        <f t="shared" si="13"/>
        <v>-0.018202636046529</v>
      </c>
    </row>
    <row r="99" spans="1:20">
      <c r="A99" s="52">
        <v>98</v>
      </c>
      <c r="B99" s="53">
        <v>-0.24194</v>
      </c>
      <c r="C99" s="53">
        <v>0.11809</v>
      </c>
      <c r="D99" s="54">
        <v>-0.80046</v>
      </c>
      <c r="E99" s="55">
        <v>0.08589</v>
      </c>
      <c r="F99" s="54">
        <v>0.31552</v>
      </c>
      <c r="G99" s="53">
        <v>0.33781</v>
      </c>
      <c r="H99" s="54">
        <v>1.98692</v>
      </c>
      <c r="I99" s="54">
        <v>0.0997</v>
      </c>
      <c r="J99" s="54">
        <v>0.33569</v>
      </c>
      <c r="K99" s="54">
        <v>-0.40824</v>
      </c>
      <c r="M99" s="54">
        <f t="shared" si="10"/>
        <v>-0.0587956343700145</v>
      </c>
      <c r="N99" s="54">
        <f t="shared" si="11"/>
        <v>0.0204004644181732</v>
      </c>
      <c r="O99" s="54">
        <f t="shared" si="14"/>
        <v>0.0869996853117661</v>
      </c>
      <c r="P99" s="201">
        <f t="shared" si="15"/>
        <v>0.0486045153599249</v>
      </c>
      <c r="Q99" s="203">
        <v>98</v>
      </c>
      <c r="R99" s="57">
        <f t="shared" si="12"/>
        <v>0.0243610779793778</v>
      </c>
      <c r="S99" s="204">
        <f>'3最终实证数据（1上剔除异常）'!D99</f>
        <v>0.0378</v>
      </c>
      <c r="T99" s="57">
        <f t="shared" si="13"/>
        <v>-0.0134389220206222</v>
      </c>
    </row>
    <row r="100" spans="1:20">
      <c r="A100" s="52">
        <v>99</v>
      </c>
      <c r="B100" s="53">
        <v>-0.52159</v>
      </c>
      <c r="C100" s="53">
        <v>1.80526</v>
      </c>
      <c r="D100" s="54">
        <v>-0.02257</v>
      </c>
      <c r="E100" s="55">
        <v>-1.66793</v>
      </c>
      <c r="F100" s="54">
        <v>0.44661</v>
      </c>
      <c r="G100" s="53">
        <v>0.76915</v>
      </c>
      <c r="H100" s="54">
        <v>0.06512</v>
      </c>
      <c r="I100" s="54">
        <v>-0.8367</v>
      </c>
      <c r="J100" s="54">
        <v>-0.34984</v>
      </c>
      <c r="K100" s="54">
        <v>4.58199</v>
      </c>
      <c r="M100" s="54">
        <f t="shared" si="10"/>
        <v>-0.126755455613193</v>
      </c>
      <c r="N100" s="54">
        <f t="shared" si="11"/>
        <v>0.311865038492264</v>
      </c>
      <c r="O100" s="54">
        <f t="shared" si="14"/>
        <v>0.198087113932521</v>
      </c>
      <c r="P100" s="201">
        <f t="shared" si="15"/>
        <v>0.383196696811592</v>
      </c>
      <c r="Q100" s="203">
        <v>99</v>
      </c>
      <c r="R100" s="57">
        <f t="shared" si="12"/>
        <v>0.0280729368422687</v>
      </c>
      <c r="S100" s="204">
        <f>'3最终实证数据（1上剔除异常）'!D100</f>
        <v>0.03</v>
      </c>
      <c r="T100" s="57">
        <f t="shared" si="13"/>
        <v>-0.0019270631577313</v>
      </c>
    </row>
    <row r="101" spans="1:20">
      <c r="A101" s="52">
        <v>100</v>
      </c>
      <c r="B101" s="53">
        <v>0.47735</v>
      </c>
      <c r="C101" s="53">
        <v>-0.27843</v>
      </c>
      <c r="D101" s="54">
        <v>-0.02792</v>
      </c>
      <c r="E101" s="55">
        <v>-0.07659</v>
      </c>
      <c r="F101" s="54">
        <v>-0.31118</v>
      </c>
      <c r="G101" s="53">
        <v>0.10841</v>
      </c>
      <c r="H101" s="54">
        <v>1.42567</v>
      </c>
      <c r="I101" s="54">
        <v>-0.41998</v>
      </c>
      <c r="J101" s="54">
        <v>9.70131</v>
      </c>
      <c r="K101" s="54">
        <v>0.86917</v>
      </c>
      <c r="M101" s="54">
        <f t="shared" si="10"/>
        <v>0.116004364993496</v>
      </c>
      <c r="N101" s="54">
        <f t="shared" si="11"/>
        <v>-0.0480997655004825</v>
      </c>
      <c r="O101" s="54">
        <f t="shared" si="14"/>
        <v>0.0279199428218483</v>
      </c>
      <c r="P101" s="201">
        <f t="shared" si="15"/>
        <v>0.0958245423148617</v>
      </c>
      <c r="Q101" s="203">
        <v>100</v>
      </c>
      <c r="R101" s="57">
        <f t="shared" si="12"/>
        <v>0.0248849218863041</v>
      </c>
      <c r="S101" s="204">
        <f>'3最终实证数据（1上剔除异常）'!D101</f>
        <v>0.035</v>
      </c>
      <c r="T101" s="57">
        <f t="shared" si="13"/>
        <v>-0.0101150781136959</v>
      </c>
    </row>
    <row r="102" spans="1:20">
      <c r="A102" s="52">
        <v>101</v>
      </c>
      <c r="B102" s="53">
        <v>-0.1325</v>
      </c>
      <c r="C102" s="53">
        <v>-0.67492</v>
      </c>
      <c r="D102" s="54">
        <v>0.45379</v>
      </c>
      <c r="E102" s="55">
        <v>1.175</v>
      </c>
      <c r="F102" s="54">
        <v>-0.37312</v>
      </c>
      <c r="G102" s="53">
        <v>-0.0851</v>
      </c>
      <c r="H102" s="54">
        <v>-0.66117</v>
      </c>
      <c r="I102" s="54">
        <v>-0.10203</v>
      </c>
      <c r="J102" s="54">
        <v>-0.11812</v>
      </c>
      <c r="K102" s="54">
        <v>-0.22824</v>
      </c>
      <c r="M102" s="54">
        <f t="shared" si="10"/>
        <v>-0.0321998080268948</v>
      </c>
      <c r="N102" s="54">
        <f t="shared" si="11"/>
        <v>-0.116594812813223</v>
      </c>
      <c r="O102" s="54">
        <f t="shared" si="14"/>
        <v>-0.0219166786656147</v>
      </c>
      <c r="P102" s="201">
        <f t="shared" si="15"/>
        <v>-0.170711299505732</v>
      </c>
      <c r="Q102" s="203">
        <v>101</v>
      </c>
      <c r="R102" s="57">
        <f t="shared" si="12"/>
        <v>0.0219280583324473</v>
      </c>
      <c r="S102" s="204">
        <f>'3最终实证数据（1上剔除异常）'!D102</f>
        <v>0.0386</v>
      </c>
      <c r="T102" s="57">
        <f t="shared" si="13"/>
        <v>-0.0166719416675527</v>
      </c>
    </row>
    <row r="103" spans="1:20">
      <c r="A103" s="52">
        <v>102</v>
      </c>
      <c r="B103" s="53">
        <v>0.08406</v>
      </c>
      <c r="C103" s="53">
        <v>-0.02367</v>
      </c>
      <c r="D103" s="54">
        <v>-0.52032</v>
      </c>
      <c r="E103" s="55">
        <v>-1.5665</v>
      </c>
      <c r="F103" s="54">
        <v>-0.15993</v>
      </c>
      <c r="G103" s="53">
        <v>0.45373</v>
      </c>
      <c r="H103" s="54">
        <v>0.21735</v>
      </c>
      <c r="I103" s="54">
        <v>-0.32022</v>
      </c>
      <c r="J103" s="54">
        <v>-1.1084</v>
      </c>
      <c r="K103" s="54">
        <v>0.47027</v>
      </c>
      <c r="M103" s="54">
        <f t="shared" si="10"/>
        <v>0.0204280442471002</v>
      </c>
      <c r="N103" s="54">
        <f t="shared" si="11"/>
        <v>-0.00408907606722128</v>
      </c>
      <c r="O103" s="54">
        <f t="shared" si="14"/>
        <v>0.116853755710333</v>
      </c>
      <c r="P103" s="201">
        <f t="shared" si="15"/>
        <v>0.133192723890212</v>
      </c>
      <c r="Q103" s="203">
        <v>102</v>
      </c>
      <c r="R103" s="57">
        <f t="shared" si="12"/>
        <v>0.0252994725651896</v>
      </c>
      <c r="S103" s="204">
        <f>'3最终实证数据（1上剔除异常）'!D103</f>
        <v>0.05</v>
      </c>
      <c r="T103" s="57">
        <f t="shared" si="13"/>
        <v>-0.0247005274348104</v>
      </c>
    </row>
    <row r="104" spans="1:20">
      <c r="A104" s="52">
        <v>103</v>
      </c>
      <c r="B104" s="53">
        <v>-0.63696</v>
      </c>
      <c r="C104" s="53">
        <v>0.94994</v>
      </c>
      <c r="D104" s="54">
        <v>-0.36584</v>
      </c>
      <c r="E104" s="55">
        <v>0.11508</v>
      </c>
      <c r="F104" s="54">
        <v>-2.20142</v>
      </c>
      <c r="G104" s="53">
        <v>2.42936</v>
      </c>
      <c r="H104" s="54">
        <v>0.9895</v>
      </c>
      <c r="I104" s="54">
        <v>0.32019</v>
      </c>
      <c r="J104" s="54">
        <v>-0.82311</v>
      </c>
      <c r="K104" s="54">
        <v>-0.11436</v>
      </c>
      <c r="M104" s="54">
        <f t="shared" si="10"/>
        <v>-0.154792375251403</v>
      </c>
      <c r="N104" s="54">
        <f t="shared" si="11"/>
        <v>0.164105488774659</v>
      </c>
      <c r="O104" s="54">
        <f t="shared" si="14"/>
        <v>0.625658078532287</v>
      </c>
      <c r="P104" s="201">
        <f t="shared" si="15"/>
        <v>0.634971192055544</v>
      </c>
      <c r="Q104" s="203">
        <v>103</v>
      </c>
      <c r="R104" s="57">
        <f t="shared" si="12"/>
        <v>0.0308660427288632</v>
      </c>
      <c r="S104" s="204">
        <f>'3最终实证数据（1上剔除异常）'!D104</f>
        <v>0.045</v>
      </c>
      <c r="T104" s="57">
        <f t="shared" si="13"/>
        <v>-0.0141339572711368</v>
      </c>
    </row>
    <row r="105" spans="1:20">
      <c r="A105" s="52">
        <v>104</v>
      </c>
      <c r="B105" s="53">
        <v>-0.42767</v>
      </c>
      <c r="C105" s="53">
        <v>0.44684</v>
      </c>
      <c r="D105" s="54">
        <v>-0.77573</v>
      </c>
      <c r="E105" s="55">
        <v>-0.5071</v>
      </c>
      <c r="F105" s="54">
        <v>-0.03705</v>
      </c>
      <c r="G105" s="53">
        <v>0.6411</v>
      </c>
      <c r="H105" s="54">
        <v>0.32601</v>
      </c>
      <c r="I105" s="54">
        <v>0.21337</v>
      </c>
      <c r="J105" s="54">
        <v>-0.51033</v>
      </c>
      <c r="K105" s="54">
        <v>0.15225</v>
      </c>
      <c r="M105" s="54">
        <f t="shared" si="10"/>
        <v>-0.103931259614053</v>
      </c>
      <c r="N105" s="54">
        <f t="shared" si="11"/>
        <v>0.0771931875740243</v>
      </c>
      <c r="O105" s="54">
        <f t="shared" si="14"/>
        <v>0.165109079818162</v>
      </c>
      <c r="P105" s="201">
        <f t="shared" si="15"/>
        <v>0.138371007778133</v>
      </c>
      <c r="Q105" s="203">
        <v>104</v>
      </c>
      <c r="R105" s="57">
        <f t="shared" si="12"/>
        <v>0.0253569187937911</v>
      </c>
      <c r="S105" s="204">
        <f>'3最终实证数据（1上剔除异常）'!D105</f>
        <v>0.035</v>
      </c>
      <c r="T105" s="57">
        <f t="shared" si="13"/>
        <v>-0.0096430812062089</v>
      </c>
    </row>
    <row r="106" spans="1:20">
      <c r="A106" s="52">
        <v>105</v>
      </c>
      <c r="B106" s="53">
        <v>-0.36502</v>
      </c>
      <c r="C106" s="53">
        <v>-0.38716</v>
      </c>
      <c r="D106" s="54">
        <v>-0.44714</v>
      </c>
      <c r="E106" s="55">
        <v>-0.39569</v>
      </c>
      <c r="F106" s="54">
        <v>0.01122</v>
      </c>
      <c r="G106" s="53">
        <v>0.61252</v>
      </c>
      <c r="H106" s="54">
        <v>-0.08812</v>
      </c>
      <c r="I106" s="54">
        <v>0.05628</v>
      </c>
      <c r="J106" s="54">
        <v>-0.06689</v>
      </c>
      <c r="K106" s="54">
        <v>-0.13107</v>
      </c>
      <c r="M106" s="54">
        <f t="shared" si="10"/>
        <v>-0.0887062183092613</v>
      </c>
      <c r="N106" s="54">
        <f t="shared" si="11"/>
        <v>-0.0668832568730625</v>
      </c>
      <c r="O106" s="54">
        <f t="shared" si="14"/>
        <v>0.157748578334457</v>
      </c>
      <c r="P106" s="201">
        <f t="shared" si="15"/>
        <v>0.00215910315213333</v>
      </c>
      <c r="Q106" s="203">
        <v>105</v>
      </c>
      <c r="R106" s="57">
        <f t="shared" si="12"/>
        <v>0.0238458274012078</v>
      </c>
      <c r="S106" s="204">
        <f>'3最终实证数据（1上剔除异常）'!D106</f>
        <v>0.04</v>
      </c>
      <c r="T106" s="57">
        <f t="shared" si="13"/>
        <v>-0.0161541725987922</v>
      </c>
    </row>
    <row r="107" spans="1:20">
      <c r="A107" s="52">
        <v>106</v>
      </c>
      <c r="B107" s="53">
        <v>-0.02396</v>
      </c>
      <c r="C107" s="53">
        <v>-1.97175</v>
      </c>
      <c r="D107" s="54">
        <v>1.31427</v>
      </c>
      <c r="E107" s="55">
        <v>-0.98247</v>
      </c>
      <c r="F107" s="54">
        <v>0.35632</v>
      </c>
      <c r="G107" s="53">
        <v>-0.08673</v>
      </c>
      <c r="H107" s="54">
        <v>1.07009</v>
      </c>
      <c r="I107" s="54">
        <v>1.40861</v>
      </c>
      <c r="J107" s="54">
        <v>-0.91085</v>
      </c>
      <c r="K107" s="54">
        <v>1.25911</v>
      </c>
      <c r="M107" s="54">
        <f t="shared" si="10"/>
        <v>-0.00582269736093885</v>
      </c>
      <c r="N107" s="54">
        <f t="shared" si="11"/>
        <v>-0.340626773787222</v>
      </c>
      <c r="O107" s="54">
        <f t="shared" si="14"/>
        <v>-0.0223364693380583</v>
      </c>
      <c r="P107" s="201">
        <f t="shared" si="15"/>
        <v>-0.368785940486219</v>
      </c>
      <c r="Q107" s="203">
        <v>106</v>
      </c>
      <c r="R107" s="57">
        <f t="shared" si="12"/>
        <v>0.0197306814886505</v>
      </c>
      <c r="S107" s="204">
        <f>'3最终实证数据（1上剔除异常）'!D107</f>
        <v>0.03</v>
      </c>
      <c r="T107" s="57">
        <f t="shared" si="13"/>
        <v>-0.0102693185113495</v>
      </c>
    </row>
    <row r="108" spans="1:20">
      <c r="A108" s="52">
        <v>107</v>
      </c>
      <c r="B108" s="53">
        <v>-0.11343</v>
      </c>
      <c r="C108" s="53">
        <v>0.33113</v>
      </c>
      <c r="D108" s="54">
        <v>-0.57107</v>
      </c>
      <c r="E108" s="55">
        <v>0.46058</v>
      </c>
      <c r="F108" s="54">
        <v>-1.88833</v>
      </c>
      <c r="G108" s="53">
        <v>0.58916</v>
      </c>
      <c r="H108" s="54">
        <v>0.58327</v>
      </c>
      <c r="I108" s="54">
        <v>0.04948</v>
      </c>
      <c r="J108" s="54">
        <v>-0.19509</v>
      </c>
      <c r="K108" s="54">
        <v>-0.32007</v>
      </c>
      <c r="M108" s="54">
        <f t="shared" si="10"/>
        <v>-0.0275654658452126</v>
      </c>
      <c r="N108" s="54">
        <f t="shared" si="11"/>
        <v>0.0572038765584698</v>
      </c>
      <c r="O108" s="54">
        <f t="shared" si="14"/>
        <v>0.151732437163731</v>
      </c>
      <c r="P108" s="201">
        <f t="shared" si="15"/>
        <v>0.181370847876989</v>
      </c>
      <c r="Q108" s="203">
        <v>107</v>
      </c>
      <c r="R108" s="57">
        <f t="shared" si="12"/>
        <v>0.0258339452947731</v>
      </c>
      <c r="S108" s="204">
        <f>'3最终实证数据（1上剔除异常）'!D108</f>
        <v>0.02</v>
      </c>
      <c r="T108" s="57">
        <f t="shared" si="13"/>
        <v>0.00583394529477312</v>
      </c>
    </row>
    <row r="109" spans="1:20">
      <c r="A109" s="52">
        <v>108</v>
      </c>
      <c r="B109" s="53">
        <v>-0.01005</v>
      </c>
      <c r="C109" s="53">
        <v>-0.47853</v>
      </c>
      <c r="D109" s="54">
        <v>-0.72238</v>
      </c>
      <c r="E109" s="55">
        <v>-0.19539</v>
      </c>
      <c r="F109" s="54">
        <v>-0.40799</v>
      </c>
      <c r="G109" s="53">
        <v>0.56364</v>
      </c>
      <c r="H109" s="54">
        <v>-0.06064</v>
      </c>
      <c r="I109" s="54">
        <v>0.05338</v>
      </c>
      <c r="J109" s="54">
        <v>0.03822</v>
      </c>
      <c r="K109" s="54">
        <v>-0.01904</v>
      </c>
      <c r="M109" s="54">
        <f t="shared" si="10"/>
        <v>-0.00244232506166258</v>
      </c>
      <c r="N109" s="54">
        <f t="shared" si="11"/>
        <v>-0.0826677469559526</v>
      </c>
      <c r="O109" s="54">
        <f t="shared" si="14"/>
        <v>0.145160008966945</v>
      </c>
      <c r="P109" s="201">
        <f t="shared" si="15"/>
        <v>0.0600499369493303</v>
      </c>
      <c r="Q109" s="203">
        <v>108</v>
      </c>
      <c r="R109" s="57">
        <f t="shared" si="12"/>
        <v>0.0244880498332383</v>
      </c>
      <c r="S109" s="204">
        <f>'3最终实证数据（1上剔除异常）'!D109</f>
        <v>0.02</v>
      </c>
      <c r="T109" s="57">
        <f t="shared" si="13"/>
        <v>0.00448804983323832</v>
      </c>
    </row>
    <row r="110" spans="1:20">
      <c r="A110" s="52">
        <v>109</v>
      </c>
      <c r="B110" s="53">
        <v>0.17146</v>
      </c>
      <c r="C110" s="53">
        <v>-0.54537</v>
      </c>
      <c r="D110" s="54">
        <v>-0.90106</v>
      </c>
      <c r="E110" s="55">
        <v>0.36816</v>
      </c>
      <c r="F110" s="54">
        <v>-0.35278</v>
      </c>
      <c r="G110" s="53">
        <v>0.59015</v>
      </c>
      <c r="H110" s="54">
        <v>-0.27134</v>
      </c>
      <c r="I110" s="54">
        <v>0.21497</v>
      </c>
      <c r="J110" s="54">
        <v>0.15618</v>
      </c>
      <c r="K110" s="54">
        <v>-0.13209</v>
      </c>
      <c r="M110" s="54">
        <f t="shared" si="10"/>
        <v>0.0416677666738972</v>
      </c>
      <c r="N110" s="54">
        <f t="shared" si="11"/>
        <v>-0.094214592935381</v>
      </c>
      <c r="O110" s="54">
        <f t="shared" si="14"/>
        <v>0.151987402050676</v>
      </c>
      <c r="P110" s="201">
        <f t="shared" si="15"/>
        <v>0.0994405757891919</v>
      </c>
      <c r="Q110" s="203">
        <v>109</v>
      </c>
      <c r="R110" s="57">
        <f t="shared" si="12"/>
        <v>0.0249250370074703</v>
      </c>
      <c r="S110" s="204">
        <f>'3最终实证数据（1上剔除异常）'!D110</f>
        <v>0.02</v>
      </c>
      <c r="T110" s="57">
        <f t="shared" si="13"/>
        <v>0.00492503700747029</v>
      </c>
    </row>
    <row r="111" spans="1:20">
      <c r="A111" s="52">
        <v>110</v>
      </c>
      <c r="B111" s="53">
        <v>0.5842</v>
      </c>
      <c r="C111" s="53">
        <v>-0.19701</v>
      </c>
      <c r="D111" s="54">
        <v>-0.60189</v>
      </c>
      <c r="E111" s="55">
        <v>1.21017</v>
      </c>
      <c r="F111" s="54">
        <v>-0.11341</v>
      </c>
      <c r="G111" s="53">
        <v>0.34848</v>
      </c>
      <c r="H111" s="54">
        <v>0.14293</v>
      </c>
      <c r="I111" s="54">
        <v>0.24361</v>
      </c>
      <c r="J111" s="54">
        <v>-0.29045</v>
      </c>
      <c r="K111" s="54">
        <v>0.029</v>
      </c>
      <c r="M111" s="54">
        <f t="shared" si="10"/>
        <v>0.141970776221222</v>
      </c>
      <c r="N111" s="54">
        <f t="shared" si="11"/>
        <v>-0.0340341730461877</v>
      </c>
      <c r="O111" s="54">
        <f t="shared" si="14"/>
        <v>0.0897476402043878</v>
      </c>
      <c r="P111" s="201">
        <f t="shared" si="15"/>
        <v>0.197684243379422</v>
      </c>
      <c r="Q111" s="203">
        <v>110</v>
      </c>
      <c r="R111" s="57">
        <f t="shared" si="12"/>
        <v>0.0260149208974212</v>
      </c>
      <c r="S111" s="204">
        <f>'3最终实证数据（1上剔除异常）'!D111</f>
        <v>0.035</v>
      </c>
      <c r="T111" s="57">
        <f t="shared" si="13"/>
        <v>-0.0089850791025788</v>
      </c>
    </row>
    <row r="112" spans="1:20">
      <c r="A112" s="52">
        <v>111</v>
      </c>
      <c r="B112" s="53">
        <v>-0.08978</v>
      </c>
      <c r="C112" s="53">
        <v>-0.06951</v>
      </c>
      <c r="D112" s="54">
        <v>1.2287</v>
      </c>
      <c r="E112" s="55">
        <v>1.19499</v>
      </c>
      <c r="F112" s="54">
        <v>-0.51351</v>
      </c>
      <c r="G112" s="53">
        <v>-1.67609</v>
      </c>
      <c r="H112" s="54">
        <v>-0.73422</v>
      </c>
      <c r="I112" s="54">
        <v>-0.51405</v>
      </c>
      <c r="J112" s="54">
        <v>0.5839</v>
      </c>
      <c r="K112" s="54">
        <v>-0.54553</v>
      </c>
      <c r="M112" s="54">
        <f t="shared" si="10"/>
        <v>-0.0218181038841857</v>
      </c>
      <c r="N112" s="54">
        <f t="shared" si="11"/>
        <v>-0.0120080979058957</v>
      </c>
      <c r="O112" s="54">
        <f t="shared" si="14"/>
        <v>-0.431660704402469</v>
      </c>
      <c r="P112" s="201">
        <f t="shared" si="15"/>
        <v>-0.46548690619255</v>
      </c>
      <c r="Q112" s="203">
        <v>111</v>
      </c>
      <c r="R112" s="57">
        <f t="shared" si="12"/>
        <v>0.0186579118409861</v>
      </c>
      <c r="S112" s="204">
        <f>'3最终实证数据（1上剔除异常）'!D112</f>
        <v>0.022</v>
      </c>
      <c r="T112" s="57">
        <f t="shared" si="13"/>
        <v>-0.00334208815901387</v>
      </c>
    </row>
    <row r="113" spans="1:20">
      <c r="A113" s="52">
        <v>112</v>
      </c>
      <c r="B113" s="53">
        <v>-0.11881</v>
      </c>
      <c r="C113" s="53">
        <v>-0.65297</v>
      </c>
      <c r="D113" s="54">
        <v>0.36394</v>
      </c>
      <c r="E113" s="55">
        <v>0.51138</v>
      </c>
      <c r="F113" s="54">
        <v>-0.5209</v>
      </c>
      <c r="G113" s="53">
        <v>1.42957</v>
      </c>
      <c r="H113" s="54">
        <v>-0.91816</v>
      </c>
      <c r="I113" s="54">
        <v>-0.23557</v>
      </c>
      <c r="J113" s="54">
        <v>0.42921</v>
      </c>
      <c r="K113" s="54">
        <v>-0.07363</v>
      </c>
      <c r="M113" s="54">
        <f t="shared" si="10"/>
        <v>-0.0288728995598141</v>
      </c>
      <c r="N113" s="54">
        <f t="shared" si="11"/>
        <v>-0.112802872818482</v>
      </c>
      <c r="O113" s="54">
        <f t="shared" si="14"/>
        <v>0.368171872150444</v>
      </c>
      <c r="P113" s="201">
        <f t="shared" si="15"/>
        <v>0.226496099772147</v>
      </c>
      <c r="Q113" s="203">
        <v>112</v>
      </c>
      <c r="R113" s="57">
        <f t="shared" si="12"/>
        <v>0.0263345504358153</v>
      </c>
      <c r="S113" s="204">
        <f>'3最终实证数据（1上剔除异常）'!D113</f>
        <v>0.015</v>
      </c>
      <c r="T113" s="57">
        <f t="shared" si="13"/>
        <v>0.0113345504358153</v>
      </c>
    </row>
    <row r="114" spans="1:20">
      <c r="A114" s="52">
        <v>113</v>
      </c>
      <c r="B114" s="53">
        <v>0.02387</v>
      </c>
      <c r="C114" s="53">
        <v>-0.04841</v>
      </c>
      <c r="D114" s="54">
        <v>-0.57685</v>
      </c>
      <c r="E114" s="55">
        <v>1.44811</v>
      </c>
      <c r="F114" s="54">
        <v>-0.03997</v>
      </c>
      <c r="G114" s="53">
        <v>-0.19417</v>
      </c>
      <c r="H114" s="54">
        <v>-0.32337</v>
      </c>
      <c r="I114" s="54">
        <v>0.06606</v>
      </c>
      <c r="J114" s="54">
        <v>-0.19217</v>
      </c>
      <c r="K114" s="54">
        <v>0.06529</v>
      </c>
      <c r="M114" s="54">
        <f t="shared" si="10"/>
        <v>0.00580082579322247</v>
      </c>
      <c r="N114" s="54">
        <f t="shared" si="11"/>
        <v>-0.00836299841209049</v>
      </c>
      <c r="O114" s="54">
        <f t="shared" si="14"/>
        <v>-0.0500065980787591</v>
      </c>
      <c r="P114" s="201">
        <f t="shared" si="15"/>
        <v>-0.0525687706976272</v>
      </c>
      <c r="Q114" s="203">
        <v>113</v>
      </c>
      <c r="R114" s="57">
        <f t="shared" si="12"/>
        <v>0.0232386938372523</v>
      </c>
      <c r="S114" s="204">
        <f>'3最终实证数据（1上剔除异常）'!D114</f>
        <v>0.03</v>
      </c>
      <c r="T114" s="57">
        <f t="shared" si="13"/>
        <v>-0.00676130616274769</v>
      </c>
    </row>
    <row r="115" spans="1:20">
      <c r="A115" s="52">
        <v>114</v>
      </c>
      <c r="B115" s="53">
        <v>0.23398</v>
      </c>
      <c r="C115" s="53">
        <v>-0.47637</v>
      </c>
      <c r="D115" s="54">
        <v>0.78981</v>
      </c>
      <c r="E115" s="55">
        <v>1.25481</v>
      </c>
      <c r="F115" s="54">
        <v>-0.00628</v>
      </c>
      <c r="G115" s="53">
        <v>0.31413</v>
      </c>
      <c r="H115" s="54">
        <v>-0.42248</v>
      </c>
      <c r="I115" s="54">
        <v>-0.22196</v>
      </c>
      <c r="J115" s="54">
        <v>-0.76147</v>
      </c>
      <c r="K115" s="54">
        <v>-0.17215</v>
      </c>
      <c r="M115" s="54">
        <f t="shared" si="10"/>
        <v>0.0568612157142101</v>
      </c>
      <c r="N115" s="54">
        <f t="shared" si="11"/>
        <v>-0.0822945993300464</v>
      </c>
      <c r="O115" s="54">
        <f t="shared" si="14"/>
        <v>0.0809011312482907</v>
      </c>
      <c r="P115" s="201">
        <f t="shared" si="15"/>
        <v>0.0554677476324543</v>
      </c>
      <c r="Q115" s="203">
        <v>114</v>
      </c>
      <c r="R115" s="57">
        <f t="shared" si="12"/>
        <v>0.0244372164875412</v>
      </c>
      <c r="S115" s="204">
        <f>'3最终实证数据（1上剔除异常）'!D115</f>
        <v>0.02</v>
      </c>
      <c r="T115" s="57">
        <f t="shared" si="13"/>
        <v>0.00443721648754119</v>
      </c>
    </row>
    <row r="116" spans="1:20">
      <c r="A116" s="52">
        <v>115</v>
      </c>
      <c r="B116" s="53">
        <v>-0.25933</v>
      </c>
      <c r="C116" s="53">
        <v>-0.45087</v>
      </c>
      <c r="D116" s="54">
        <v>-0.24968</v>
      </c>
      <c r="E116" s="55">
        <v>-0.52004</v>
      </c>
      <c r="F116" s="54">
        <v>-0.18697</v>
      </c>
      <c r="G116" s="53">
        <v>0.97201</v>
      </c>
      <c r="H116" s="54">
        <v>0.01843</v>
      </c>
      <c r="I116" s="54">
        <v>0.1284</v>
      </c>
      <c r="J116" s="54">
        <v>-0.43365</v>
      </c>
      <c r="K116" s="54">
        <v>-0.10954</v>
      </c>
      <c r="M116" s="54">
        <f t="shared" si="10"/>
        <v>-0.0630217072876575</v>
      </c>
      <c r="N116" s="54">
        <f t="shared" si="11"/>
        <v>-0.077889384301988</v>
      </c>
      <c r="O116" s="54">
        <f t="shared" si="14"/>
        <v>0.250331737130013</v>
      </c>
      <c r="P116" s="201">
        <f t="shared" si="15"/>
        <v>0.109420645540368</v>
      </c>
      <c r="Q116" s="203">
        <v>115</v>
      </c>
      <c r="R116" s="57">
        <f t="shared" si="12"/>
        <v>0.0250357527157616</v>
      </c>
      <c r="S116" s="204">
        <f>'3最终实证数据（1上剔除异常）'!D116</f>
        <v>0.03</v>
      </c>
      <c r="T116" s="57">
        <f t="shared" si="13"/>
        <v>-0.00496424728423835</v>
      </c>
    </row>
    <row r="117" spans="1:20">
      <c r="A117" s="52">
        <v>116</v>
      </c>
      <c r="B117" s="53">
        <v>0.08042</v>
      </c>
      <c r="C117" s="53">
        <v>-0.66338</v>
      </c>
      <c r="D117" s="54">
        <v>0.41327</v>
      </c>
      <c r="E117" s="55">
        <v>-0.04008</v>
      </c>
      <c r="F117" s="54">
        <v>-0.26356</v>
      </c>
      <c r="G117" s="53">
        <v>2.8871</v>
      </c>
      <c r="H117" s="54">
        <v>-0.21856</v>
      </c>
      <c r="I117" s="54">
        <v>-0.11034</v>
      </c>
      <c r="J117" s="54">
        <v>0.758</v>
      </c>
      <c r="K117" s="54">
        <v>0.14252</v>
      </c>
      <c r="M117" s="54">
        <f t="shared" si="10"/>
        <v>0.0195434608416821</v>
      </c>
      <c r="N117" s="54">
        <f t="shared" si="11"/>
        <v>-0.114601237071113</v>
      </c>
      <c r="O117" s="54">
        <f t="shared" si="14"/>
        <v>0.74354457080489</v>
      </c>
      <c r="P117" s="201">
        <f t="shared" si="15"/>
        <v>0.648486794575459</v>
      </c>
      <c r="Q117" s="203">
        <v>116</v>
      </c>
      <c r="R117" s="57">
        <f t="shared" si="12"/>
        <v>0.0310159805091879</v>
      </c>
      <c r="S117" s="204">
        <f>'3最终实证数据（1上剔除异常）'!D117</f>
        <v>0.01</v>
      </c>
      <c r="T117" s="57">
        <f t="shared" si="13"/>
        <v>0.0210159805091879</v>
      </c>
    </row>
    <row r="118" spans="1:20">
      <c r="A118" s="52">
        <v>117</v>
      </c>
      <c r="B118" s="53">
        <v>-1.31583</v>
      </c>
      <c r="C118" s="53">
        <v>0.15905</v>
      </c>
      <c r="D118" s="54">
        <v>0.43681</v>
      </c>
      <c r="E118" s="55">
        <v>-0.69269</v>
      </c>
      <c r="F118" s="54">
        <v>0.82804</v>
      </c>
      <c r="G118" s="53">
        <v>-0.06981</v>
      </c>
      <c r="H118" s="54">
        <v>0.50139</v>
      </c>
      <c r="I118" s="54">
        <v>0.06506</v>
      </c>
      <c r="J118" s="54">
        <v>0.00667</v>
      </c>
      <c r="K118" s="54">
        <v>-0.60246</v>
      </c>
      <c r="M118" s="54">
        <f t="shared" si="10"/>
        <v>-0.319769610536067</v>
      </c>
      <c r="N118" s="54">
        <f t="shared" si="11"/>
        <v>0.0274764490279486</v>
      </c>
      <c r="O118" s="54">
        <f t="shared" si="14"/>
        <v>-0.0179788876339196</v>
      </c>
      <c r="P118" s="201">
        <f t="shared" si="15"/>
        <v>-0.310272049142038</v>
      </c>
      <c r="Q118" s="203">
        <v>117</v>
      </c>
      <c r="R118" s="57">
        <f t="shared" si="12"/>
        <v>0.0203798159222341</v>
      </c>
      <c r="S118" s="204">
        <f>'3最终实证数据（1上剔除异常）'!D118</f>
        <v>0.02</v>
      </c>
      <c r="T118" s="57">
        <f t="shared" si="13"/>
        <v>0.000379815922234107</v>
      </c>
    </row>
    <row r="119" spans="1:20">
      <c r="A119" s="52">
        <v>118</v>
      </c>
      <c r="B119" s="53">
        <v>0.2485</v>
      </c>
      <c r="C119" s="53">
        <v>-0.24992</v>
      </c>
      <c r="D119" s="54">
        <v>2.30728</v>
      </c>
      <c r="E119" s="55">
        <v>0.64698</v>
      </c>
      <c r="F119" s="54">
        <v>-0.28869</v>
      </c>
      <c r="G119" s="53">
        <v>-1.16934</v>
      </c>
      <c r="H119" s="54">
        <v>-0.29713</v>
      </c>
      <c r="I119" s="54">
        <v>0.17502</v>
      </c>
      <c r="J119" s="54">
        <v>0.23649</v>
      </c>
      <c r="K119" s="54">
        <v>-0.06624</v>
      </c>
      <c r="M119" s="54">
        <f t="shared" si="10"/>
        <v>0.0603898286391196</v>
      </c>
      <c r="N119" s="54">
        <f t="shared" si="11"/>
        <v>-0.0431745623455827</v>
      </c>
      <c r="O119" s="54">
        <f t="shared" si="14"/>
        <v>-0.301152162524675</v>
      </c>
      <c r="P119" s="201">
        <f t="shared" si="15"/>
        <v>-0.283936896231138</v>
      </c>
      <c r="Q119" s="203">
        <v>118</v>
      </c>
      <c r="R119" s="57">
        <f t="shared" si="12"/>
        <v>0.0206719697027373</v>
      </c>
      <c r="S119" s="204">
        <f>'3最终实证数据（1上剔除异常）'!D119</f>
        <v>0.02</v>
      </c>
      <c r="T119" s="57">
        <f t="shared" si="13"/>
        <v>0.00067196970273729</v>
      </c>
    </row>
    <row r="120" spans="1:20">
      <c r="A120" s="52">
        <v>119</v>
      </c>
      <c r="B120" s="53">
        <v>-0.23942</v>
      </c>
      <c r="C120" s="53">
        <v>0.24783</v>
      </c>
      <c r="D120" s="54">
        <v>-0.39216</v>
      </c>
      <c r="E120" s="55">
        <v>0.84214</v>
      </c>
      <c r="F120" s="54">
        <v>0.51688</v>
      </c>
      <c r="G120" s="53">
        <v>-0.05021</v>
      </c>
      <c r="H120" s="54">
        <v>-0.84826</v>
      </c>
      <c r="I120" s="54">
        <v>0.04724</v>
      </c>
      <c r="J120" s="54">
        <v>1.03624</v>
      </c>
      <c r="K120" s="54">
        <v>6.17408</v>
      </c>
      <c r="M120" s="54">
        <f t="shared" si="10"/>
        <v>-0.0581832304739558</v>
      </c>
      <c r="N120" s="54">
        <f t="shared" si="11"/>
        <v>0.0428135074668124</v>
      </c>
      <c r="O120" s="54">
        <f t="shared" si="14"/>
        <v>-0.0129310979530025</v>
      </c>
      <c r="P120" s="201">
        <f t="shared" si="15"/>
        <v>-0.0283008209601459</v>
      </c>
      <c r="Q120" s="203">
        <v>119</v>
      </c>
      <c r="R120" s="57">
        <f t="shared" si="12"/>
        <v>0.023507914725578</v>
      </c>
      <c r="S120" s="204">
        <f>'3最终实证数据（1上剔除异常）'!D120</f>
        <v>0.01</v>
      </c>
      <c r="T120" s="57">
        <f t="shared" si="13"/>
        <v>0.013507914725578</v>
      </c>
    </row>
    <row r="121" spans="1:20">
      <c r="A121" s="52">
        <v>120</v>
      </c>
      <c r="B121" s="53">
        <v>0.02738</v>
      </c>
      <c r="C121" s="53">
        <v>-0.37053</v>
      </c>
      <c r="D121" s="54">
        <v>0.01867</v>
      </c>
      <c r="E121" s="55">
        <v>-0.50003</v>
      </c>
      <c r="F121" s="54">
        <v>-0.09418</v>
      </c>
      <c r="G121" s="53">
        <v>-0.40176</v>
      </c>
      <c r="H121" s="54">
        <v>0.00326</v>
      </c>
      <c r="I121" s="54">
        <v>-0.06245</v>
      </c>
      <c r="J121" s="54">
        <v>0.07276</v>
      </c>
      <c r="K121" s="54">
        <v>-0.28733</v>
      </c>
      <c r="M121" s="54">
        <f t="shared" si="10"/>
        <v>0.00665381693416135</v>
      </c>
      <c r="N121" s="54">
        <f t="shared" si="11"/>
        <v>-0.0640103656606464</v>
      </c>
      <c r="O121" s="54">
        <f t="shared" si="14"/>
        <v>-0.103469386847207</v>
      </c>
      <c r="P121" s="201">
        <f t="shared" si="15"/>
        <v>-0.160825935573692</v>
      </c>
      <c r="Q121" s="203">
        <v>120</v>
      </c>
      <c r="R121" s="57">
        <f t="shared" si="12"/>
        <v>0.0220377234046102</v>
      </c>
      <c r="S121" s="204">
        <f>'3最终实证数据（1上剔除异常）'!D121</f>
        <v>0.03</v>
      </c>
      <c r="T121" s="57">
        <f t="shared" si="13"/>
        <v>-0.00796227659538977</v>
      </c>
    </row>
    <row r="122" spans="1:20">
      <c r="A122" s="52">
        <v>121</v>
      </c>
      <c r="B122" s="53">
        <v>-0.0875</v>
      </c>
      <c r="C122" s="53">
        <v>-0.5119</v>
      </c>
      <c r="D122" s="54">
        <v>-0.03625</v>
      </c>
      <c r="E122" s="55">
        <v>-0.77408</v>
      </c>
      <c r="F122" s="54">
        <v>-0.37064</v>
      </c>
      <c r="G122" s="53">
        <v>-0.53505</v>
      </c>
      <c r="H122" s="54">
        <v>-0.27256</v>
      </c>
      <c r="I122" s="54">
        <v>-0.34079</v>
      </c>
      <c r="J122" s="54">
        <v>-0.6004</v>
      </c>
      <c r="K122" s="54">
        <v>0.12207</v>
      </c>
      <c r="M122" s="54">
        <f t="shared" si="10"/>
        <v>-0.0212640241687041</v>
      </c>
      <c r="N122" s="54">
        <f t="shared" si="11"/>
        <v>-0.0884325322691412</v>
      </c>
      <c r="O122" s="54">
        <f t="shared" si="14"/>
        <v>-0.137796932080342</v>
      </c>
      <c r="P122" s="201">
        <f t="shared" si="15"/>
        <v>-0.247493488518188</v>
      </c>
      <c r="Q122" s="203">
        <v>121</v>
      </c>
      <c r="R122" s="57">
        <f t="shared" si="12"/>
        <v>0.021076261235571</v>
      </c>
      <c r="S122" s="204">
        <f>'3最终实证数据（1上剔除异常）'!D122</f>
        <v>0.02</v>
      </c>
      <c r="T122" s="57">
        <f t="shared" si="13"/>
        <v>0.00107626123557098</v>
      </c>
    </row>
    <row r="123" spans="1:20">
      <c r="A123" s="52">
        <v>122</v>
      </c>
      <c r="B123" s="53">
        <v>-0.41316</v>
      </c>
      <c r="C123" s="53">
        <v>-0.44598</v>
      </c>
      <c r="D123" s="54">
        <v>0.78407</v>
      </c>
      <c r="E123" s="55">
        <v>-0.46945</v>
      </c>
      <c r="F123" s="54">
        <v>0.38081</v>
      </c>
      <c r="G123" s="53">
        <v>-0.08451</v>
      </c>
      <c r="H123" s="54">
        <v>-0.83475</v>
      </c>
      <c r="I123" s="54">
        <v>-0.10313</v>
      </c>
      <c r="J123" s="54">
        <v>0.58211</v>
      </c>
      <c r="K123" s="54">
        <v>5.98656</v>
      </c>
      <c r="M123" s="54">
        <f t="shared" si="10"/>
        <v>-0.100405076863335</v>
      </c>
      <c r="N123" s="54">
        <f t="shared" si="11"/>
        <v>-0.0770446195377839</v>
      </c>
      <c r="O123" s="54">
        <f t="shared" si="14"/>
        <v>-0.0217647298946075</v>
      </c>
      <c r="P123" s="201">
        <f t="shared" si="15"/>
        <v>-0.199214426295726</v>
      </c>
      <c r="Q123" s="203">
        <v>122</v>
      </c>
      <c r="R123" s="57">
        <f t="shared" si="12"/>
        <v>0.0216118537417228</v>
      </c>
      <c r="S123" s="204">
        <f>'3最终实证数据（1上剔除异常）'!D123</f>
        <v>0.015</v>
      </c>
      <c r="T123" s="57">
        <f t="shared" si="13"/>
        <v>0.00661185374172281</v>
      </c>
    </row>
    <row r="124" spans="1:20">
      <c r="A124" s="52">
        <v>123</v>
      </c>
      <c r="B124" s="53">
        <v>-0.45599</v>
      </c>
      <c r="C124" s="53">
        <v>-0.36346</v>
      </c>
      <c r="D124" s="54">
        <v>0.02169</v>
      </c>
      <c r="E124" s="55">
        <v>-0.40168</v>
      </c>
      <c r="F124" s="54">
        <v>-0.42991</v>
      </c>
      <c r="G124" s="53">
        <v>-1.29262</v>
      </c>
      <c r="H124" s="54">
        <v>-0.28526</v>
      </c>
      <c r="I124" s="54">
        <v>-0.30958</v>
      </c>
      <c r="J124" s="54">
        <v>0.2409</v>
      </c>
      <c r="K124" s="54">
        <v>-0.26437</v>
      </c>
      <c r="M124" s="54">
        <f t="shared" si="10"/>
        <v>-0.110813512922141</v>
      </c>
      <c r="N124" s="54">
        <f t="shared" si="11"/>
        <v>-0.0627889981999259</v>
      </c>
      <c r="O124" s="54">
        <f t="shared" si="14"/>
        <v>-0.332901729456485</v>
      </c>
      <c r="P124" s="201">
        <f t="shared" si="15"/>
        <v>-0.506504240578552</v>
      </c>
      <c r="Q124" s="203">
        <v>123</v>
      </c>
      <c r="R124" s="57">
        <f t="shared" si="12"/>
        <v>0.0182028786255886</v>
      </c>
      <c r="S124" s="204">
        <f>'3最终实证数据（1上剔除异常）'!D124</f>
        <v>0.01</v>
      </c>
      <c r="T124" s="57">
        <f t="shared" si="13"/>
        <v>0.00820287862558856</v>
      </c>
    </row>
    <row r="125" spans="1:20">
      <c r="A125" s="52">
        <v>124</v>
      </c>
      <c r="B125" s="53">
        <v>-0.69032</v>
      </c>
      <c r="C125" s="53">
        <v>-0.0571</v>
      </c>
      <c r="D125" s="54">
        <v>-1.00547</v>
      </c>
      <c r="E125" s="55">
        <v>-0.27051</v>
      </c>
      <c r="F125" s="54">
        <v>3.56636</v>
      </c>
      <c r="G125" s="53">
        <v>0.7705</v>
      </c>
      <c r="H125" s="54">
        <v>0.61069</v>
      </c>
      <c r="I125" s="54">
        <v>-0.59699</v>
      </c>
      <c r="J125" s="54">
        <v>-0.61549</v>
      </c>
      <c r="K125" s="54">
        <v>0.67448</v>
      </c>
      <c r="M125" s="54">
        <f t="shared" si="10"/>
        <v>-0.167759784733026</v>
      </c>
      <c r="N125" s="54">
        <f t="shared" si="11"/>
        <v>-0.00986422659224059</v>
      </c>
      <c r="O125" s="54">
        <f t="shared" si="14"/>
        <v>0.198434793323809</v>
      </c>
      <c r="P125" s="201">
        <f t="shared" si="15"/>
        <v>0.0208107819985417</v>
      </c>
      <c r="Q125" s="203">
        <v>124</v>
      </c>
      <c r="R125" s="57">
        <f t="shared" si="12"/>
        <v>0.0240527431729197</v>
      </c>
      <c r="S125" s="204">
        <f>'3最终实证数据（1上剔除异常）'!D125</f>
        <v>0.035</v>
      </c>
      <c r="T125" s="57">
        <f t="shared" si="13"/>
        <v>-0.0109472568270803</v>
      </c>
    </row>
    <row r="126" spans="1:20">
      <c r="A126" s="52">
        <v>125</v>
      </c>
      <c r="B126" s="53">
        <v>0.56627</v>
      </c>
      <c r="C126" s="53">
        <v>0.35917</v>
      </c>
      <c r="D126" s="54">
        <v>7.15181</v>
      </c>
      <c r="E126" s="55">
        <v>0.87266</v>
      </c>
      <c r="F126" s="54">
        <v>-0.99048</v>
      </c>
      <c r="G126" s="53">
        <v>-0.87995</v>
      </c>
      <c r="H126" s="54">
        <v>0.95243</v>
      </c>
      <c r="I126" s="54">
        <v>0.94903</v>
      </c>
      <c r="J126" s="54">
        <v>-0.70043</v>
      </c>
      <c r="K126" s="54">
        <v>1.17484</v>
      </c>
      <c r="M126" s="54">
        <f t="shared" si="10"/>
        <v>0.137613473897281</v>
      </c>
      <c r="N126" s="54">
        <f t="shared" si="11"/>
        <v>0.062047885554029</v>
      </c>
      <c r="O126" s="54">
        <f t="shared" si="14"/>
        <v>-0.226622578047093</v>
      </c>
      <c r="P126" s="201">
        <f t="shared" si="15"/>
        <v>-0.0269612185957836</v>
      </c>
      <c r="Q126" s="203">
        <v>125</v>
      </c>
      <c r="R126" s="57">
        <f t="shared" si="12"/>
        <v>0.023522775846622</v>
      </c>
      <c r="S126" s="204">
        <f>'3最终实证数据（1上剔除异常）'!D126</f>
        <v>0.025</v>
      </c>
      <c r="T126" s="57">
        <f t="shared" si="13"/>
        <v>-0.00147722415337803</v>
      </c>
    </row>
    <row r="127" spans="1:20">
      <c r="A127" s="52">
        <v>126</v>
      </c>
      <c r="B127" s="53">
        <v>-0.69097</v>
      </c>
      <c r="C127" s="53">
        <v>0.23059</v>
      </c>
      <c r="D127" s="54">
        <v>2.41989</v>
      </c>
      <c r="E127" s="55">
        <v>-1.21885</v>
      </c>
      <c r="F127" s="54">
        <v>3.09019</v>
      </c>
      <c r="G127" s="53">
        <v>1.27242</v>
      </c>
      <c r="H127" s="54">
        <v>-0.45054</v>
      </c>
      <c r="I127" s="54">
        <v>-0.57455</v>
      </c>
      <c r="J127" s="54">
        <v>0.27862</v>
      </c>
      <c r="K127" s="54">
        <v>-1.57166</v>
      </c>
      <c r="M127" s="54">
        <f t="shared" si="10"/>
        <v>-0.167917746055422</v>
      </c>
      <c r="N127" s="54">
        <f t="shared" si="11"/>
        <v>0.0398352366007839</v>
      </c>
      <c r="O127" s="54">
        <f t="shared" si="14"/>
        <v>0.327699415601662</v>
      </c>
      <c r="P127" s="201">
        <f t="shared" si="15"/>
        <v>0.199616906147023</v>
      </c>
      <c r="Q127" s="203">
        <v>126</v>
      </c>
      <c r="R127" s="57">
        <f t="shared" si="12"/>
        <v>0.0260363612412803</v>
      </c>
      <c r="S127" s="204">
        <f>'3最终实证数据（1上剔除异常）'!D127</f>
        <v>0.005</v>
      </c>
      <c r="T127" s="57">
        <f t="shared" si="13"/>
        <v>0.0210363612412803</v>
      </c>
    </row>
    <row r="128" spans="1:20">
      <c r="A128" s="52">
        <v>127</v>
      </c>
      <c r="B128" s="53">
        <v>0.58801</v>
      </c>
      <c r="C128" s="53">
        <v>0.19042</v>
      </c>
      <c r="D128" s="54">
        <v>-0.5593</v>
      </c>
      <c r="E128" s="55">
        <v>-0.4744</v>
      </c>
      <c r="F128" s="54">
        <v>-0.26948</v>
      </c>
      <c r="G128" s="53">
        <v>0.38916</v>
      </c>
      <c r="H128" s="54">
        <v>0.27443</v>
      </c>
      <c r="I128" s="54">
        <v>0.02607</v>
      </c>
      <c r="J128" s="54">
        <v>-0.35568</v>
      </c>
      <c r="K128" s="54">
        <v>-0.03671</v>
      </c>
      <c r="M128" s="54">
        <f t="shared" si="10"/>
        <v>0.142896672587882</v>
      </c>
      <c r="N128" s="54">
        <f t="shared" si="11"/>
        <v>0.032895727280113</v>
      </c>
      <c r="O128" s="54">
        <f t="shared" si="14"/>
        <v>0.100224379195189</v>
      </c>
      <c r="P128" s="201">
        <f t="shared" si="15"/>
        <v>0.276016779063184</v>
      </c>
      <c r="Q128" s="203">
        <v>127</v>
      </c>
      <c r="R128" s="57">
        <f t="shared" si="12"/>
        <v>0.0268839170454155</v>
      </c>
      <c r="S128" s="204">
        <f>'3最终实证数据（1上剔除异常）'!D128</f>
        <v>0.03</v>
      </c>
      <c r="T128" s="57">
        <f t="shared" si="13"/>
        <v>-0.00311608295458454</v>
      </c>
    </row>
    <row r="129" spans="1:20">
      <c r="A129" s="52">
        <v>128</v>
      </c>
      <c r="B129" s="53">
        <v>-0.12333</v>
      </c>
      <c r="C129" s="53">
        <v>-0.24401</v>
      </c>
      <c r="D129" s="54">
        <v>-0.25952</v>
      </c>
      <c r="E129" s="55">
        <v>0.67136</v>
      </c>
      <c r="F129" s="54">
        <v>0.19909</v>
      </c>
      <c r="G129" s="53">
        <v>-0.01132</v>
      </c>
      <c r="H129" s="54">
        <v>-0.25713</v>
      </c>
      <c r="I129" s="54">
        <v>0.04998</v>
      </c>
      <c r="J129" s="54">
        <v>-0.05097</v>
      </c>
      <c r="K129" s="54">
        <v>-0.22172</v>
      </c>
      <c r="M129" s="54">
        <f t="shared" si="10"/>
        <v>-0.0299713382940146</v>
      </c>
      <c r="N129" s="54">
        <f t="shared" si="11"/>
        <v>-0.0421535889802562</v>
      </c>
      <c r="O129" s="54">
        <f t="shared" si="14"/>
        <v>-0.00291535608101948</v>
      </c>
      <c r="P129" s="201">
        <f t="shared" si="15"/>
        <v>-0.0750402833552902</v>
      </c>
      <c r="Q129" s="203">
        <v>128</v>
      </c>
      <c r="R129" s="57">
        <f t="shared" si="12"/>
        <v>0.0229894020484872</v>
      </c>
      <c r="S129" s="204">
        <f>'3最终实证数据（1上剔除异常）'!D129</f>
        <v>0.015</v>
      </c>
      <c r="T129" s="57">
        <f t="shared" si="13"/>
        <v>0.00798940204848718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opLeftCell="A10" workbookViewId="0">
      <selection activeCell="J21" sqref="J21"/>
    </sheetView>
  </sheetViews>
  <sheetFormatPr defaultColWidth="9" defaultRowHeight="13.5" outlineLevelCol="6"/>
  <cols>
    <col min="2" max="2" width="20.125" customWidth="1"/>
  </cols>
  <sheetData>
    <row r="1" ht="14.25" spans="1:7">
      <c r="A1" s="140" t="s">
        <v>290</v>
      </c>
      <c r="B1" s="141"/>
      <c r="C1" s="141"/>
      <c r="D1" s="141"/>
      <c r="E1" s="141"/>
      <c r="F1" s="141"/>
      <c r="G1" s="142"/>
    </row>
    <row r="2" ht="23.25" spans="1:7">
      <c r="A2" s="143" t="s">
        <v>156</v>
      </c>
      <c r="B2" s="144" t="s">
        <v>291</v>
      </c>
      <c r="C2" s="145" t="s">
        <v>292</v>
      </c>
      <c r="D2" s="145" t="s">
        <v>293</v>
      </c>
      <c r="E2" s="145" t="s">
        <v>294</v>
      </c>
      <c r="F2" s="146" t="s">
        <v>295</v>
      </c>
      <c r="G2" s="142"/>
    </row>
    <row r="3" ht="14.25" spans="1:7">
      <c r="A3" s="147" t="s">
        <v>167</v>
      </c>
      <c r="B3" s="148">
        <v>0.458237296697749</v>
      </c>
      <c r="C3" s="149">
        <v>0.20998142008486</v>
      </c>
      <c r="D3" s="149">
        <v>0.142458464536558</v>
      </c>
      <c r="E3" s="150">
        <v>0.926035385643249</v>
      </c>
      <c r="F3" s="151">
        <v>1.78946522360863</v>
      </c>
      <c r="G3" s="142"/>
    </row>
    <row r="4" spans="1:7">
      <c r="A4" s="142"/>
      <c r="B4" s="142"/>
      <c r="C4" s="142"/>
      <c r="D4" s="142"/>
      <c r="E4" s="142"/>
      <c r="F4" s="142"/>
      <c r="G4" s="142"/>
    </row>
    <row r="5" ht="14.25" spans="1:7">
      <c r="A5" s="152" t="s">
        <v>296</v>
      </c>
      <c r="B5" s="153"/>
      <c r="C5" s="153"/>
      <c r="D5" s="153"/>
      <c r="E5" s="153"/>
      <c r="F5" s="153"/>
      <c r="G5" s="153"/>
    </row>
    <row r="6" ht="14.25" spans="1:7">
      <c r="A6" s="154" t="s">
        <v>156</v>
      </c>
      <c r="B6" s="155"/>
      <c r="C6" s="156" t="s">
        <v>297</v>
      </c>
      <c r="D6" s="157" t="s">
        <v>215</v>
      </c>
      <c r="E6" s="157" t="s">
        <v>298</v>
      </c>
      <c r="F6" s="157" t="s">
        <v>299</v>
      </c>
      <c r="G6" s="158" t="s">
        <v>160</v>
      </c>
    </row>
    <row r="7" ht="14.25" spans="1:7">
      <c r="A7" s="159" t="s">
        <v>167</v>
      </c>
      <c r="B7" s="160" t="s">
        <v>300</v>
      </c>
      <c r="C7" s="161">
        <v>26.6676403507772</v>
      </c>
      <c r="D7" s="162">
        <v>10</v>
      </c>
      <c r="E7" s="163">
        <v>2.66676403507772</v>
      </c>
      <c r="F7" s="163">
        <v>3.10977827288159</v>
      </c>
      <c r="G7" s="164">
        <v>0.0015043336655804</v>
      </c>
    </row>
    <row r="8" spans="1:7">
      <c r="A8" s="165"/>
      <c r="B8" s="166" t="s">
        <v>301</v>
      </c>
      <c r="C8" s="167">
        <v>100.332359649223</v>
      </c>
      <c r="D8" s="168">
        <v>117</v>
      </c>
      <c r="E8" s="169">
        <v>0.857541535463441</v>
      </c>
      <c r="F8" s="170"/>
      <c r="G8" s="171"/>
    </row>
    <row r="9" ht="14.25" spans="1:7">
      <c r="A9" s="172"/>
      <c r="B9" s="173" t="s">
        <v>185</v>
      </c>
      <c r="C9" s="174">
        <v>127</v>
      </c>
      <c r="D9" s="175">
        <v>127</v>
      </c>
      <c r="E9" s="176"/>
      <c r="F9" s="176"/>
      <c r="G9" s="177"/>
    </row>
    <row r="10" spans="1:7">
      <c r="A10" s="178"/>
      <c r="B10" s="178"/>
      <c r="C10" s="178"/>
      <c r="D10" s="178"/>
      <c r="E10" s="178"/>
      <c r="F10" s="178"/>
      <c r="G10" s="178"/>
    </row>
    <row r="11" ht="14.25" spans="1:7">
      <c r="A11" s="152" t="s">
        <v>155</v>
      </c>
      <c r="B11" s="153"/>
      <c r="C11" s="153"/>
      <c r="D11" s="153"/>
      <c r="E11" s="153"/>
      <c r="F11" s="153"/>
      <c r="G11" s="153"/>
    </row>
    <row r="12" ht="14.25" spans="1:7">
      <c r="A12" s="154" t="s">
        <v>156</v>
      </c>
      <c r="B12" s="179"/>
      <c r="C12" s="180" t="s">
        <v>157</v>
      </c>
      <c r="D12" s="181"/>
      <c r="E12" s="182" t="s">
        <v>158</v>
      </c>
      <c r="F12" s="157" t="s">
        <v>159</v>
      </c>
      <c r="G12" s="158" t="s">
        <v>160</v>
      </c>
    </row>
    <row r="13" ht="14.25" spans="1:7">
      <c r="A13" s="172"/>
      <c r="B13" s="183"/>
      <c r="C13" s="184" t="s">
        <v>162</v>
      </c>
      <c r="D13" s="185" t="s">
        <v>163</v>
      </c>
      <c r="E13" s="185" t="s">
        <v>164</v>
      </c>
      <c r="F13" s="186"/>
      <c r="G13" s="187"/>
    </row>
    <row r="14" ht="14.25" spans="1:7">
      <c r="A14" s="159" t="s">
        <v>167</v>
      </c>
      <c r="B14" s="160" t="s">
        <v>168</v>
      </c>
      <c r="C14" s="161">
        <v>7.34983700181818e-16</v>
      </c>
      <c r="D14" s="163">
        <v>0.0818507376008801</v>
      </c>
      <c r="E14" s="188"/>
      <c r="F14" s="163">
        <v>8.97956110995284e-15</v>
      </c>
      <c r="G14" s="164">
        <v>1</v>
      </c>
    </row>
    <row r="15" ht="22.5" spans="1:7">
      <c r="A15" s="165"/>
      <c r="B15" s="189" t="s">
        <v>302</v>
      </c>
      <c r="C15" s="190">
        <v>0.243017419070904</v>
      </c>
      <c r="D15" s="191">
        <v>0.08217235274002</v>
      </c>
      <c r="E15" s="191">
        <v>0.243017419070904</v>
      </c>
      <c r="F15" s="191">
        <v>2.95741099004153</v>
      </c>
      <c r="G15" s="192">
        <v>0.00375418063820111</v>
      </c>
    </row>
    <row r="16" ht="22.5" spans="1:7">
      <c r="A16" s="165"/>
      <c r="B16" s="189" t="s">
        <v>303</v>
      </c>
      <c r="C16" s="190">
        <v>0.172753530512094</v>
      </c>
      <c r="D16" s="191">
        <v>0.0821723527400197</v>
      </c>
      <c r="E16" s="191">
        <v>0.172753530512094</v>
      </c>
      <c r="F16" s="191">
        <v>2.10233155984542</v>
      </c>
      <c r="G16" s="192">
        <v>0.0376687292457118</v>
      </c>
    </row>
    <row r="17" ht="22.5" spans="1:7">
      <c r="A17" s="165"/>
      <c r="B17" s="166" t="s">
        <v>304</v>
      </c>
      <c r="C17" s="167">
        <v>-0.137014228680214</v>
      </c>
      <c r="D17" s="169">
        <v>0.0821723527400198</v>
      </c>
      <c r="E17" s="169">
        <v>-0.137014228680214</v>
      </c>
      <c r="F17" s="169">
        <v>-1.66740058074892</v>
      </c>
      <c r="G17" s="193">
        <v>0.0981093342077729</v>
      </c>
    </row>
    <row r="18" s="139" customFormat="1" ht="22.5" spans="1:7">
      <c r="A18" s="165"/>
      <c r="B18" s="194" t="s">
        <v>305</v>
      </c>
      <c r="C18" s="195">
        <v>0.141474425369612</v>
      </c>
      <c r="D18" s="196">
        <v>0.0821723527400196</v>
      </c>
      <c r="E18" s="196">
        <v>0.141474425369612</v>
      </c>
      <c r="F18" s="196">
        <v>1.72167913723019</v>
      </c>
      <c r="G18" s="197">
        <v>0.0877705007944132</v>
      </c>
    </row>
    <row r="19" ht="22.5" spans="1:7">
      <c r="A19" s="165"/>
      <c r="B19" s="166" t="s">
        <v>306</v>
      </c>
      <c r="C19" s="167">
        <v>-0.0294713774346348</v>
      </c>
      <c r="D19" s="169">
        <v>0.0821723527400195</v>
      </c>
      <c r="E19" s="169">
        <v>-0.0294713774346349</v>
      </c>
      <c r="F19" s="169">
        <v>-0.35865320210409</v>
      </c>
      <c r="G19" s="193">
        <v>0.720500895146873</v>
      </c>
    </row>
    <row r="20" ht="22.5" spans="1:7">
      <c r="A20" s="165"/>
      <c r="B20" s="189" t="s">
        <v>307</v>
      </c>
      <c r="C20" s="190">
        <v>0.25754028984271</v>
      </c>
      <c r="D20" s="191">
        <v>0.0821723527400196</v>
      </c>
      <c r="E20" s="191">
        <v>0.257540289842711</v>
      </c>
      <c r="F20" s="191">
        <v>3.13414769390292</v>
      </c>
      <c r="G20" s="192">
        <v>0.00217898498570678</v>
      </c>
    </row>
    <row r="21" ht="22.5" spans="1:7">
      <c r="A21" s="165"/>
      <c r="B21" s="166" t="s">
        <v>308</v>
      </c>
      <c r="C21" s="167">
        <v>0.0487744306293129</v>
      </c>
      <c r="D21" s="169">
        <v>0.0821723527400201</v>
      </c>
      <c r="E21" s="169">
        <v>0.0487744306293127</v>
      </c>
      <c r="F21" s="169">
        <v>0.593562542667205</v>
      </c>
      <c r="G21" s="193">
        <v>0.553950520829077</v>
      </c>
    </row>
    <row r="22" ht="22.5" spans="1:7">
      <c r="A22" s="165"/>
      <c r="B22" s="166" t="s">
        <v>309</v>
      </c>
      <c r="C22" s="167">
        <v>0.0825214705946442</v>
      </c>
      <c r="D22" s="169">
        <v>0.0821723527400197</v>
      </c>
      <c r="E22" s="169">
        <v>0.0825214705946444</v>
      </c>
      <c r="F22" s="169">
        <v>1.00424860482855</v>
      </c>
      <c r="G22" s="193">
        <v>0.317331236831046</v>
      </c>
    </row>
    <row r="23" ht="22.5" spans="1:7">
      <c r="A23" s="165"/>
      <c r="B23" s="166" t="s">
        <v>310</v>
      </c>
      <c r="C23" s="167">
        <v>-0.0757699362334357</v>
      </c>
      <c r="D23" s="169">
        <v>0.0821723527400199</v>
      </c>
      <c r="E23" s="169">
        <v>-0.0757699362334356</v>
      </c>
      <c r="F23" s="169">
        <v>-0.922085515467222</v>
      </c>
      <c r="G23" s="193">
        <v>0.358381501326084</v>
      </c>
    </row>
    <row r="24" ht="23.25" spans="1:7">
      <c r="A24" s="172"/>
      <c r="B24" s="173" t="s">
        <v>311</v>
      </c>
      <c r="C24" s="174">
        <v>0.0129180302209966</v>
      </c>
      <c r="D24" s="198">
        <v>0.0821723527400202</v>
      </c>
      <c r="E24" s="198">
        <v>0.0129180302209965</v>
      </c>
      <c r="F24" s="198">
        <v>0.157206527381139</v>
      </c>
      <c r="G24" s="199">
        <v>0.875353055686136</v>
      </c>
    </row>
    <row r="25" spans="1:7">
      <c r="A25" s="178"/>
      <c r="B25" s="178"/>
      <c r="C25" s="178"/>
      <c r="D25" s="178"/>
      <c r="E25" s="178"/>
      <c r="F25" s="178"/>
      <c r="G25" s="178"/>
    </row>
  </sheetData>
  <mergeCells count="10">
    <mergeCell ref="A1:F1"/>
    <mergeCell ref="A5:G5"/>
    <mergeCell ref="A6:B6"/>
    <mergeCell ref="A11:G11"/>
    <mergeCell ref="C12:D12"/>
    <mergeCell ref="A7:A9"/>
    <mergeCell ref="A14:A24"/>
    <mergeCell ref="F12:F13"/>
    <mergeCell ref="G12:G13"/>
    <mergeCell ref="A12:B13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E33" sqref="E33"/>
    </sheetView>
  </sheetViews>
  <sheetFormatPr defaultColWidth="9" defaultRowHeight="13.5"/>
  <cols>
    <col min="1" max="1" width="35" customWidth="1"/>
    <col min="3" max="6" width="9" style="58"/>
    <col min="9" max="9" width="9" style="58"/>
  </cols>
  <sheetData>
    <row r="1" ht="14.25" spans="1:11">
      <c r="A1" s="109" t="s">
        <v>271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ht="14.25" spans="1:11">
      <c r="A2" s="111" t="s">
        <v>174</v>
      </c>
      <c r="B2" s="112" t="s">
        <v>242</v>
      </c>
      <c r="C2" s="113"/>
      <c r="D2" s="113"/>
      <c r="E2" s="113"/>
      <c r="F2" s="113"/>
      <c r="G2" s="113"/>
      <c r="H2" s="113"/>
      <c r="I2" s="113"/>
      <c r="J2" s="113"/>
      <c r="K2" s="134"/>
    </row>
    <row r="3" ht="14.25" spans="1:11">
      <c r="A3" s="114"/>
      <c r="B3" s="115" t="s">
        <v>167</v>
      </c>
      <c r="C3" s="116" t="s">
        <v>249</v>
      </c>
      <c r="D3" s="116" t="s">
        <v>250</v>
      </c>
      <c r="E3" s="116" t="s">
        <v>251</v>
      </c>
      <c r="F3" s="116" t="s">
        <v>252</v>
      </c>
      <c r="G3" s="117" t="s">
        <v>253</v>
      </c>
      <c r="H3" s="117" t="s">
        <v>254</v>
      </c>
      <c r="I3" s="116" t="s">
        <v>255</v>
      </c>
      <c r="J3" s="117" t="s">
        <v>256</v>
      </c>
      <c r="K3" s="135" t="s">
        <v>257</v>
      </c>
    </row>
    <row r="4" spans="1:11">
      <c r="A4" s="118" t="s">
        <v>3</v>
      </c>
      <c r="B4" s="119">
        <v>-0.117286234578245</v>
      </c>
      <c r="C4" s="120">
        <v>-0.137688825143435</v>
      </c>
      <c r="D4" s="120">
        <v>0.0572512651438342</v>
      </c>
      <c r="E4" s="120">
        <v>-0.269868222314018</v>
      </c>
      <c r="F4" s="120">
        <v>-0.0776047570367671</v>
      </c>
      <c r="G4" s="121">
        <v>0.796228094347868</v>
      </c>
      <c r="H4" s="121">
        <v>0.226215409434153</v>
      </c>
      <c r="I4" s="120">
        <v>-0.00385711453329099</v>
      </c>
      <c r="J4" s="121">
        <v>0.129405580645599</v>
      </c>
      <c r="K4" s="136">
        <v>-0.00494527761033224</v>
      </c>
    </row>
    <row r="5" spans="1:11">
      <c r="A5" s="122" t="s">
        <v>4</v>
      </c>
      <c r="B5" s="123">
        <v>0.8927062362048</v>
      </c>
      <c r="C5" s="124">
        <v>0.0216253808520579</v>
      </c>
      <c r="D5" s="124">
        <v>0.0735445242138531</v>
      </c>
      <c r="E5" s="124">
        <v>0.082813821937871</v>
      </c>
      <c r="F5" s="124">
        <v>-0.0140747246423754</v>
      </c>
      <c r="G5" s="125">
        <v>-0.100395324240173</v>
      </c>
      <c r="H5" s="125">
        <v>0.0894684533193273</v>
      </c>
      <c r="I5" s="124">
        <v>0.098063666337885</v>
      </c>
      <c r="J5" s="125">
        <v>-0.0471601126978649</v>
      </c>
      <c r="K5" s="137">
        <v>-0.12179332569341</v>
      </c>
    </row>
    <row r="6" spans="1:11">
      <c r="A6" s="122" t="s">
        <v>5</v>
      </c>
      <c r="B6" s="123">
        <v>0.0236920739422769</v>
      </c>
      <c r="C6" s="124">
        <v>0.0549886088315711</v>
      </c>
      <c r="D6" s="124">
        <v>-0.101621080626588</v>
      </c>
      <c r="E6" s="126">
        <v>-0.841984245269189</v>
      </c>
      <c r="F6" s="124">
        <v>0.0513946944145757</v>
      </c>
      <c r="G6" s="125">
        <v>0.0775465138408164</v>
      </c>
      <c r="H6" s="125">
        <v>-0.0288089788456105</v>
      </c>
      <c r="I6" s="124">
        <v>-0.0101915955097686</v>
      </c>
      <c r="J6" s="125">
        <v>-0.0108966919564415</v>
      </c>
      <c r="K6" s="137">
        <v>0.0244004530949364</v>
      </c>
    </row>
    <row r="7" spans="1:11">
      <c r="A7" s="122" t="s">
        <v>6</v>
      </c>
      <c r="B7" s="123">
        <v>0.906254537494893</v>
      </c>
      <c r="C7" s="124">
        <v>-0.0744939839543243</v>
      </c>
      <c r="D7" s="124">
        <v>0.0816055494290149</v>
      </c>
      <c r="E7" s="124">
        <v>0.136505266236604</v>
      </c>
      <c r="F7" s="124">
        <v>-0.0369724593739107</v>
      </c>
      <c r="G7" s="125">
        <v>-0.0669866687363353</v>
      </c>
      <c r="H7" s="125">
        <v>0.0376725915514742</v>
      </c>
      <c r="I7" s="124">
        <v>-0.0347397459746468</v>
      </c>
      <c r="J7" s="125">
        <v>-0.0449132528614518</v>
      </c>
      <c r="K7" s="137">
        <v>-0.0995412322925728</v>
      </c>
    </row>
    <row r="8" spans="1:11">
      <c r="A8" s="122" t="s">
        <v>7</v>
      </c>
      <c r="B8" s="123">
        <v>0.117869768690145</v>
      </c>
      <c r="C8" s="124">
        <v>-0.0180575763536474</v>
      </c>
      <c r="D8" s="124">
        <v>-0.103308386130295</v>
      </c>
      <c r="E8" s="124">
        <v>0.810528969103483</v>
      </c>
      <c r="F8" s="124">
        <v>0.0611365773763582</v>
      </c>
      <c r="G8" s="125">
        <v>-0.0666456433913929</v>
      </c>
      <c r="H8" s="125">
        <v>0.296416027382761</v>
      </c>
      <c r="I8" s="124">
        <v>0.0875747347843072</v>
      </c>
      <c r="J8" s="125">
        <v>0.159222146710551</v>
      </c>
      <c r="K8" s="137">
        <v>-0.0153674719202089</v>
      </c>
    </row>
    <row r="9" spans="1:11">
      <c r="A9" s="122" t="s">
        <v>9</v>
      </c>
      <c r="B9" s="123">
        <v>-0.140720418823707</v>
      </c>
      <c r="C9" s="124">
        <v>-0.0650185753631802</v>
      </c>
      <c r="D9" s="124">
        <v>-0.206777306927769</v>
      </c>
      <c r="E9" s="124">
        <v>0.100170994739346</v>
      </c>
      <c r="F9" s="124">
        <v>-0.217201205730794</v>
      </c>
      <c r="G9" s="125">
        <v>-0.471181377174619</v>
      </c>
      <c r="H9" s="125">
        <v>0.0760389499529192</v>
      </c>
      <c r="I9" s="124">
        <v>-0.532321233751035</v>
      </c>
      <c r="J9" s="125">
        <v>-0.161941061149921</v>
      </c>
      <c r="K9" s="137">
        <v>0.079884361044739</v>
      </c>
    </row>
    <row r="10" spans="1:11">
      <c r="A10" s="122" t="s">
        <v>10</v>
      </c>
      <c r="B10" s="123">
        <v>-0.00119817864206256</v>
      </c>
      <c r="C10" s="124">
        <v>-0.0750599855729521</v>
      </c>
      <c r="D10" s="124">
        <v>0.0143420292583671</v>
      </c>
      <c r="E10" s="124">
        <v>0.045997659998602</v>
      </c>
      <c r="F10" s="124">
        <v>0.0487242290185701</v>
      </c>
      <c r="G10" s="125">
        <v>0.0680504358390044</v>
      </c>
      <c r="H10" s="125">
        <v>0.0804902585343162</v>
      </c>
      <c r="I10" s="124">
        <v>0.0198626011282412</v>
      </c>
      <c r="J10" s="125">
        <v>-0.124218519141661</v>
      </c>
      <c r="K10" s="137">
        <v>0.78228949479081</v>
      </c>
    </row>
    <row r="11" spans="1:11">
      <c r="A11" s="122" t="s">
        <v>13</v>
      </c>
      <c r="B11" s="123">
        <v>0.0468652467216686</v>
      </c>
      <c r="C11" s="124">
        <v>0.00875816022928689</v>
      </c>
      <c r="D11" s="124">
        <v>-0.106754404415181</v>
      </c>
      <c r="E11" s="124">
        <v>-0.0475923847194842</v>
      </c>
      <c r="F11" s="124">
        <v>-0.18870756891063</v>
      </c>
      <c r="G11" s="125">
        <v>0.233558848463519</v>
      </c>
      <c r="H11" s="125">
        <v>-0.129186772072401</v>
      </c>
      <c r="I11" s="124">
        <v>-0.349696625917258</v>
      </c>
      <c r="J11" s="125">
        <v>0.320520153091462</v>
      </c>
      <c r="K11" s="137">
        <v>0.0184733220672999</v>
      </c>
    </row>
    <row r="12" spans="1:11">
      <c r="A12" s="122" t="s">
        <v>14</v>
      </c>
      <c r="B12" s="123">
        <v>-0.0213705604129128</v>
      </c>
      <c r="C12" s="124">
        <v>-0.0228220618199474</v>
      </c>
      <c r="D12" s="124">
        <v>-0.0374845450012454</v>
      </c>
      <c r="E12" s="124">
        <v>0.200325166902036</v>
      </c>
      <c r="F12" s="124">
        <v>0.0859769782208323</v>
      </c>
      <c r="G12" s="125">
        <v>-0.00355157746384287</v>
      </c>
      <c r="H12" s="125">
        <v>-0.0987838934624216</v>
      </c>
      <c r="I12" s="124">
        <v>-0.0016725137066237</v>
      </c>
      <c r="J12" s="125">
        <v>0.78216872962503</v>
      </c>
      <c r="K12" s="137">
        <v>-0.0587178786510935</v>
      </c>
    </row>
    <row r="13" spans="1:11">
      <c r="A13" s="122" t="s">
        <v>170</v>
      </c>
      <c r="B13" s="123">
        <v>-0.0674031967869547</v>
      </c>
      <c r="C13" s="124">
        <v>0.00786007080763398</v>
      </c>
      <c r="D13" s="124">
        <v>-0.111449049491925</v>
      </c>
      <c r="E13" s="124">
        <v>0.0783113810968324</v>
      </c>
      <c r="F13" s="124">
        <v>-0.0325189845978293</v>
      </c>
      <c r="G13" s="125">
        <v>0.773124266416949</v>
      </c>
      <c r="H13" s="125">
        <v>0.0493960999197357</v>
      </c>
      <c r="I13" s="124">
        <v>-0.194871447890839</v>
      </c>
      <c r="J13" s="125">
        <v>-0.112622320956675</v>
      </c>
      <c r="K13" s="137">
        <v>0.0401624274461956</v>
      </c>
    </row>
    <row r="14" spans="1:11">
      <c r="A14" s="122" t="s">
        <v>20</v>
      </c>
      <c r="B14" s="123">
        <v>-0.145974732881322</v>
      </c>
      <c r="C14" s="124">
        <v>0.02009793415684</v>
      </c>
      <c r="D14" s="124">
        <v>-0.117771836035425</v>
      </c>
      <c r="E14" s="124">
        <v>-0.274238704038227</v>
      </c>
      <c r="F14" s="126">
        <v>0.570821374517464</v>
      </c>
      <c r="G14" s="125">
        <v>-0.159446613346801</v>
      </c>
      <c r="H14" s="125">
        <v>0.313845293496927</v>
      </c>
      <c r="I14" s="124">
        <v>-0.350435881648131</v>
      </c>
      <c r="J14" s="125">
        <v>-0.150301903780968</v>
      </c>
      <c r="K14" s="137">
        <v>-0.0252238726720325</v>
      </c>
    </row>
    <row r="15" spans="1:11">
      <c r="A15" s="122" t="s">
        <v>171</v>
      </c>
      <c r="B15" s="123">
        <v>0.804792463162145</v>
      </c>
      <c r="C15" s="124">
        <v>0.0364519736556392</v>
      </c>
      <c r="D15" s="124">
        <v>0.0388380322869769</v>
      </c>
      <c r="E15" s="124">
        <v>-0.117510049549994</v>
      </c>
      <c r="F15" s="124">
        <v>0.00137228720007614</v>
      </c>
      <c r="G15" s="125">
        <v>0.0373727873546031</v>
      </c>
      <c r="H15" s="125">
        <v>-0.0911297273518315</v>
      </c>
      <c r="I15" s="124">
        <v>-0.0658600145909046</v>
      </c>
      <c r="J15" s="125">
        <v>0.0455624679112351</v>
      </c>
      <c r="K15" s="137">
        <v>0.13292792845652</v>
      </c>
    </row>
    <row r="16" spans="1:11">
      <c r="A16" s="122" t="s">
        <v>172</v>
      </c>
      <c r="B16" s="123">
        <v>0.0260557853470807</v>
      </c>
      <c r="C16" s="124">
        <v>0.0011550349740364</v>
      </c>
      <c r="D16" s="126">
        <v>0.877110082232766</v>
      </c>
      <c r="E16" s="124">
        <v>0.169054779514817</v>
      </c>
      <c r="F16" s="124">
        <v>0.0340050895772147</v>
      </c>
      <c r="G16" s="125">
        <v>0.0176883352502521</v>
      </c>
      <c r="H16" s="125">
        <v>-0.026333367865143</v>
      </c>
      <c r="I16" s="124">
        <v>0.0629236342425936</v>
      </c>
      <c r="J16" s="125">
        <v>-0.0266967213565914</v>
      </c>
      <c r="K16" s="137">
        <v>0.105318949838573</v>
      </c>
    </row>
    <row r="17" spans="1:11">
      <c r="A17" s="122" t="s">
        <v>24</v>
      </c>
      <c r="B17" s="123">
        <v>0.371250675340458</v>
      </c>
      <c r="C17" s="124">
        <v>0.00229349197411571</v>
      </c>
      <c r="D17" s="126">
        <v>0.810751497984563</v>
      </c>
      <c r="E17" s="124">
        <v>0.0546293767776711</v>
      </c>
      <c r="F17" s="124">
        <v>0.0208655872304369</v>
      </c>
      <c r="G17" s="125">
        <v>0.00828845848215824</v>
      </c>
      <c r="H17" s="125">
        <v>-0.0267399584590177</v>
      </c>
      <c r="I17" s="124">
        <v>-0.0109959553606596</v>
      </c>
      <c r="J17" s="125">
        <v>0.0336656199472961</v>
      </c>
      <c r="K17" s="137">
        <v>0.0921287380345524</v>
      </c>
    </row>
    <row r="18" spans="1:11">
      <c r="A18" s="122" t="s">
        <v>25</v>
      </c>
      <c r="B18" s="123">
        <v>-0.0126676412063702</v>
      </c>
      <c r="C18" s="124">
        <v>0.0601936101149016</v>
      </c>
      <c r="D18" s="124">
        <v>0.566627048141469</v>
      </c>
      <c r="E18" s="124">
        <v>-0.037715146111008</v>
      </c>
      <c r="F18" s="124">
        <v>0.454230473998202</v>
      </c>
      <c r="G18" s="125">
        <v>-0.0260979558862031</v>
      </c>
      <c r="H18" s="125">
        <v>-0.396472776636713</v>
      </c>
      <c r="I18" s="124">
        <v>-0.137235036231053</v>
      </c>
      <c r="J18" s="125">
        <v>0.0593317753384231</v>
      </c>
      <c r="K18" s="137">
        <v>0.196340832070091</v>
      </c>
    </row>
    <row r="19" spans="1:11">
      <c r="A19" s="122" t="s">
        <v>26</v>
      </c>
      <c r="B19" s="123">
        <v>0.0295175481859106</v>
      </c>
      <c r="C19" s="124">
        <v>-0.0344151405801128</v>
      </c>
      <c r="D19" s="124">
        <v>-0.113098831824351</v>
      </c>
      <c r="E19" s="124">
        <v>0.247066374973004</v>
      </c>
      <c r="F19" s="124">
        <v>0.704099307303128</v>
      </c>
      <c r="G19" s="125">
        <v>0.0796670368565585</v>
      </c>
      <c r="H19" s="125">
        <v>-0.217899284814596</v>
      </c>
      <c r="I19" s="124">
        <v>0.0885849716737723</v>
      </c>
      <c r="J19" s="125">
        <v>-0.172162110354246</v>
      </c>
      <c r="K19" s="137">
        <v>-0.0553264639093961</v>
      </c>
    </row>
    <row r="20" spans="1:11">
      <c r="A20" s="122" t="s">
        <v>27</v>
      </c>
      <c r="B20" s="123">
        <v>-0.0475526239237002</v>
      </c>
      <c r="C20" s="124">
        <v>0.00143090620038959</v>
      </c>
      <c r="D20" s="126">
        <v>0.627238971196049</v>
      </c>
      <c r="E20" s="124">
        <v>-0.164650938558844</v>
      </c>
      <c r="F20" s="124">
        <v>-0.0778194843424754</v>
      </c>
      <c r="G20" s="125">
        <v>-0.0493283207286883</v>
      </c>
      <c r="H20" s="125">
        <v>-0.0195130029992307</v>
      </c>
      <c r="I20" s="124">
        <v>-0.0745775702206549</v>
      </c>
      <c r="J20" s="125">
        <v>-0.011005294218987</v>
      </c>
      <c r="K20" s="137">
        <v>-0.127433324416786</v>
      </c>
    </row>
    <row r="21" spans="1:11">
      <c r="A21" s="122" t="s">
        <v>28</v>
      </c>
      <c r="B21" s="123">
        <v>-0.0302476244373196</v>
      </c>
      <c r="C21" s="124">
        <v>0.0171271603949271</v>
      </c>
      <c r="D21" s="124">
        <v>0.175473627069738</v>
      </c>
      <c r="E21" s="124">
        <v>-0.111341715543418</v>
      </c>
      <c r="F21" s="126">
        <v>0.717545284505067</v>
      </c>
      <c r="G21" s="125">
        <v>-0.104712693824311</v>
      </c>
      <c r="H21" s="125">
        <v>0.0981386767116746</v>
      </c>
      <c r="I21" s="124">
        <v>-0.00239324400606852</v>
      </c>
      <c r="J21" s="125">
        <v>0.400237278670798</v>
      </c>
      <c r="K21" s="137">
        <v>0.100153982252942</v>
      </c>
    </row>
    <row r="22" spans="1:11">
      <c r="A22" s="122" t="s">
        <v>29</v>
      </c>
      <c r="B22" s="123">
        <v>-0.0094065605966343</v>
      </c>
      <c r="C22" s="124">
        <v>-0.114617016697288</v>
      </c>
      <c r="D22" s="124">
        <v>-0.0592860622502132</v>
      </c>
      <c r="E22" s="124">
        <v>-0.025536714135383</v>
      </c>
      <c r="F22" s="124">
        <v>0.000665915100050705</v>
      </c>
      <c r="G22" s="125">
        <v>-0.0730229982530101</v>
      </c>
      <c r="H22" s="125">
        <v>-0.122518528776934</v>
      </c>
      <c r="I22" s="126">
        <v>0.597250626269462</v>
      </c>
      <c r="J22" s="125">
        <v>0.0372907456278239</v>
      </c>
      <c r="K22" s="137">
        <v>0.00824954895611641</v>
      </c>
    </row>
    <row r="23" spans="1:11">
      <c r="A23" s="122" t="s">
        <v>30</v>
      </c>
      <c r="B23" s="123">
        <v>0.0131377734406069</v>
      </c>
      <c r="C23" s="126">
        <v>0.867930084125331</v>
      </c>
      <c r="D23" s="124">
        <v>-0.00250815141173968</v>
      </c>
      <c r="E23" s="124">
        <v>0.0580244330401889</v>
      </c>
      <c r="F23" s="124">
        <v>0.0423534291336154</v>
      </c>
      <c r="G23" s="125">
        <v>-0.11118540043244</v>
      </c>
      <c r="H23" s="125">
        <v>-0.12770739400176</v>
      </c>
      <c r="I23" s="124">
        <v>-0.184424166296827</v>
      </c>
      <c r="J23" s="125">
        <v>-0.048563647425138</v>
      </c>
      <c r="K23" s="137">
        <v>-0.0396043750761594</v>
      </c>
    </row>
    <row r="24" spans="1:11">
      <c r="A24" s="122" t="s">
        <v>31</v>
      </c>
      <c r="B24" s="123">
        <v>0.159652146257039</v>
      </c>
      <c r="C24" s="124">
        <v>-0.121854908974458</v>
      </c>
      <c r="D24" s="124">
        <v>-0.145840615846237</v>
      </c>
      <c r="E24" s="124">
        <v>0.266403021925796</v>
      </c>
      <c r="F24" s="124">
        <v>0.0768273908437285</v>
      </c>
      <c r="G24" s="125">
        <v>0.131703508132326</v>
      </c>
      <c r="H24" s="125">
        <v>0.268150542802114</v>
      </c>
      <c r="I24" s="124">
        <v>-0.123790176792527</v>
      </c>
      <c r="J24" s="125">
        <v>-0.323849624614924</v>
      </c>
      <c r="K24" s="137">
        <v>-0.548012135239343</v>
      </c>
    </row>
    <row r="25" spans="1:11">
      <c r="A25" s="122" t="s">
        <v>32</v>
      </c>
      <c r="B25" s="123">
        <v>0.00489948226163823</v>
      </c>
      <c r="C25" s="124">
        <v>-0.159561685918948</v>
      </c>
      <c r="D25" s="124">
        <v>-0.0409581753173509</v>
      </c>
      <c r="E25" s="124">
        <v>0.0654183076110065</v>
      </c>
      <c r="F25" s="124">
        <v>-0.0184233205587959</v>
      </c>
      <c r="G25" s="125">
        <v>0.327913395912804</v>
      </c>
      <c r="H25" s="125">
        <v>0.676268762306961</v>
      </c>
      <c r="I25" s="124">
        <v>-0.00717518727315181</v>
      </c>
      <c r="J25" s="125">
        <v>-0.166400604776164</v>
      </c>
      <c r="K25" s="137">
        <v>-0.357389322908474</v>
      </c>
    </row>
    <row r="26" spans="1:11">
      <c r="A26" s="122" t="s">
        <v>33</v>
      </c>
      <c r="B26" s="123">
        <v>0.0260836185332471</v>
      </c>
      <c r="C26" s="124">
        <v>0.0215106836165373</v>
      </c>
      <c r="D26" s="124">
        <v>-0.0816697235593608</v>
      </c>
      <c r="E26" s="124">
        <v>0.206070528494312</v>
      </c>
      <c r="F26" s="124">
        <v>-0.0181978015521261</v>
      </c>
      <c r="G26" s="125">
        <v>0.0451592091453565</v>
      </c>
      <c r="H26" s="125">
        <v>0.742537400908432</v>
      </c>
      <c r="I26" s="124">
        <v>-0.0794024436967491</v>
      </c>
      <c r="J26" s="125">
        <v>-0.0103804765583669</v>
      </c>
      <c r="K26" s="137">
        <v>0.168214107990076</v>
      </c>
    </row>
    <row r="27" spans="1:11">
      <c r="A27" s="122" t="s">
        <v>34</v>
      </c>
      <c r="B27" s="123">
        <v>-0.0747005793295373</v>
      </c>
      <c r="C27" s="124">
        <v>-0.201404849706186</v>
      </c>
      <c r="D27" s="124">
        <v>0.363752016345564</v>
      </c>
      <c r="E27" s="124">
        <v>-0.349859221962241</v>
      </c>
      <c r="F27" s="124">
        <v>-0.257253333280867</v>
      </c>
      <c r="G27" s="125">
        <v>0.0210139422989195</v>
      </c>
      <c r="H27" s="125">
        <v>0.308213471000496</v>
      </c>
      <c r="I27" s="124">
        <v>0.253765175549701</v>
      </c>
      <c r="J27" s="125">
        <v>0.460246692066819</v>
      </c>
      <c r="K27" s="137">
        <v>0.0230277087949301</v>
      </c>
    </row>
    <row r="28" spans="1:11">
      <c r="A28" s="122" t="s">
        <v>35</v>
      </c>
      <c r="B28" s="123">
        <v>-0.0585404107505414</v>
      </c>
      <c r="C28" s="124">
        <v>0.113482128459059</v>
      </c>
      <c r="D28" s="124">
        <v>-0.159533570302377</v>
      </c>
      <c r="E28" s="124">
        <v>0.211536981826006</v>
      </c>
      <c r="F28" s="124">
        <v>-0.304260088211149</v>
      </c>
      <c r="G28" s="125">
        <v>-0.168831387758347</v>
      </c>
      <c r="H28" s="125">
        <v>0.142469995583648</v>
      </c>
      <c r="I28" s="126">
        <v>0.685131992734299</v>
      </c>
      <c r="J28" s="125">
        <v>-0.0921337023118673</v>
      </c>
      <c r="K28" s="137">
        <v>0.166249042690664</v>
      </c>
    </row>
    <row r="29" spans="1:11">
      <c r="A29" s="122" t="s">
        <v>36</v>
      </c>
      <c r="B29" s="123">
        <v>-0.0135741444604411</v>
      </c>
      <c r="C29" s="126">
        <v>-0.880540317812207</v>
      </c>
      <c r="D29" s="124">
        <v>-0.0279138321934011</v>
      </c>
      <c r="E29" s="124">
        <v>0.148399248125854</v>
      </c>
      <c r="F29" s="124">
        <v>-0.0291053673788028</v>
      </c>
      <c r="G29" s="125">
        <v>-0.0161762402670442</v>
      </c>
      <c r="H29" s="125">
        <v>-0.0138670097413629</v>
      </c>
      <c r="I29" s="124">
        <v>0.117580004398561</v>
      </c>
      <c r="J29" s="125">
        <v>-0.0205684808379237</v>
      </c>
      <c r="K29" s="137">
        <v>-0.0318760777119111</v>
      </c>
    </row>
    <row r="30" ht="14.25" spans="1:11">
      <c r="A30" s="127" t="s">
        <v>182</v>
      </c>
      <c r="B30" s="128">
        <v>-0.0437226020263535</v>
      </c>
      <c r="C30" s="129">
        <v>0.916515168783278</v>
      </c>
      <c r="D30" s="130">
        <v>-0.0152396324767646</v>
      </c>
      <c r="E30" s="130">
        <v>0.0273291299428902</v>
      </c>
      <c r="F30" s="130">
        <v>-0.076700888302421</v>
      </c>
      <c r="G30" s="131">
        <v>-0.00312374219880474</v>
      </c>
      <c r="H30" s="131">
        <v>0.0229962608354427</v>
      </c>
      <c r="I30" s="130">
        <v>0.256617186403921</v>
      </c>
      <c r="J30" s="131">
        <v>-0.017959393091534</v>
      </c>
      <c r="K30" s="138">
        <v>-0.0180945902432981</v>
      </c>
    </row>
    <row r="31" spans="1:11">
      <c r="A31" s="132"/>
      <c r="B31" s="132"/>
      <c r="C31" s="133"/>
      <c r="D31" s="133"/>
      <c r="E31" s="133"/>
      <c r="F31" s="133"/>
      <c r="G31" s="132"/>
      <c r="H31" s="132"/>
      <c r="I31" s="133"/>
      <c r="J31" s="132"/>
      <c r="K31" s="132"/>
    </row>
    <row r="32" spans="1:11">
      <c r="A32" s="132"/>
      <c r="B32" s="132"/>
      <c r="C32" s="133"/>
      <c r="D32" s="133"/>
      <c r="E32" s="133"/>
      <c r="F32" s="133"/>
      <c r="G32" s="132"/>
      <c r="H32" s="132"/>
      <c r="I32" s="133"/>
      <c r="J32" s="132"/>
      <c r="K32" s="132"/>
    </row>
  </sheetData>
  <mergeCells count="3">
    <mergeCell ref="A1:K1"/>
    <mergeCell ref="B2:K2"/>
    <mergeCell ref="A2:A3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workbookViewId="0">
      <selection activeCell="Y6" sqref="Y6"/>
    </sheetView>
  </sheetViews>
  <sheetFormatPr defaultColWidth="9" defaultRowHeight="13.5"/>
  <cols>
    <col min="1" max="1" width="33.875" customWidth="1"/>
    <col min="2" max="3" width="9" style="58"/>
    <col min="4" max="6" width="9" hidden="1" customWidth="1"/>
    <col min="7" max="7" width="9" style="58"/>
    <col min="8" max="11" width="9" hidden="1" customWidth="1"/>
    <col min="13" max="13" width="33.75" customWidth="1"/>
    <col min="16" max="18" width="9" hidden="1" customWidth="1"/>
    <col min="20" max="23" width="9" hidden="1" customWidth="1"/>
    <col min="24" max="24" width="9" style="59"/>
  </cols>
  <sheetData>
    <row r="1" ht="14.25" spans="1:24">
      <c r="A1" s="60" t="s">
        <v>271</v>
      </c>
      <c r="B1" s="61"/>
      <c r="C1" s="61"/>
      <c r="D1" s="61"/>
      <c r="E1" s="61"/>
      <c r="F1" s="61"/>
      <c r="G1" s="61"/>
      <c r="H1" s="61"/>
      <c r="I1" s="61"/>
      <c r="J1" s="61"/>
      <c r="K1" s="61"/>
      <c r="M1" s="60" t="s">
        <v>272</v>
      </c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</row>
    <row r="2" ht="14.25" spans="1:24">
      <c r="A2" s="62" t="s">
        <v>174</v>
      </c>
      <c r="B2" s="63" t="s">
        <v>242</v>
      </c>
      <c r="C2" s="64"/>
      <c r="D2" s="64"/>
      <c r="E2" s="64"/>
      <c r="F2" s="64"/>
      <c r="G2" s="64"/>
      <c r="H2" s="64"/>
      <c r="I2" s="64"/>
      <c r="J2" s="64"/>
      <c r="K2" s="86"/>
      <c r="M2" s="62" t="s">
        <v>174</v>
      </c>
      <c r="N2" s="63" t="s">
        <v>242</v>
      </c>
      <c r="O2" s="64"/>
      <c r="P2" s="64"/>
      <c r="Q2" s="64"/>
      <c r="R2" s="64"/>
      <c r="S2" s="64"/>
      <c r="T2" s="64"/>
      <c r="U2" s="64"/>
      <c r="V2" s="64"/>
      <c r="W2" s="86"/>
      <c r="X2" s="61"/>
    </row>
    <row r="3" ht="15" spans="1:35">
      <c r="A3" s="65"/>
      <c r="B3" s="66" t="s">
        <v>167</v>
      </c>
      <c r="C3" s="67" t="s">
        <v>249</v>
      </c>
      <c r="D3" s="68" t="s">
        <v>250</v>
      </c>
      <c r="E3" s="68" t="s">
        <v>251</v>
      </c>
      <c r="F3" s="68" t="s">
        <v>252</v>
      </c>
      <c r="G3" s="67" t="s">
        <v>253</v>
      </c>
      <c r="H3" s="68" t="s">
        <v>254</v>
      </c>
      <c r="I3" s="68" t="s">
        <v>255</v>
      </c>
      <c r="J3" s="68" t="s">
        <v>256</v>
      </c>
      <c r="K3" s="87" t="s">
        <v>257</v>
      </c>
      <c r="M3" s="65"/>
      <c r="N3" s="88" t="s">
        <v>167</v>
      </c>
      <c r="O3" s="68" t="s">
        <v>249</v>
      </c>
      <c r="P3" s="68" t="s">
        <v>250</v>
      </c>
      <c r="Q3" s="68" t="s">
        <v>251</v>
      </c>
      <c r="R3" s="68" t="s">
        <v>252</v>
      </c>
      <c r="S3" s="68" t="s">
        <v>253</v>
      </c>
      <c r="T3" s="68" t="s">
        <v>254</v>
      </c>
      <c r="U3" s="68" t="s">
        <v>255</v>
      </c>
      <c r="V3" s="68" t="s">
        <v>256</v>
      </c>
      <c r="W3" s="95" t="s">
        <v>257</v>
      </c>
      <c r="X3" s="96"/>
      <c r="Z3" s="107" t="s">
        <v>274</v>
      </c>
      <c r="AA3" s="107" t="s">
        <v>275</v>
      </c>
      <c r="AB3" s="107" t="s">
        <v>276</v>
      </c>
      <c r="AC3" s="107" t="s">
        <v>277</v>
      </c>
      <c r="AD3" s="107" t="s">
        <v>278</v>
      </c>
      <c r="AE3" s="107" t="s">
        <v>279</v>
      </c>
      <c r="AF3" s="107" t="s">
        <v>280</v>
      </c>
      <c r="AG3" s="107" t="s">
        <v>281</v>
      </c>
      <c r="AH3" s="107" t="s">
        <v>282</v>
      </c>
      <c r="AI3" s="107" t="s">
        <v>283</v>
      </c>
    </row>
    <row r="4" spans="1:35">
      <c r="A4" s="69" t="s">
        <v>3</v>
      </c>
      <c r="B4" s="70">
        <v>-0.122819948581323</v>
      </c>
      <c r="C4" s="71">
        <v>-0.066539104987374</v>
      </c>
      <c r="D4" s="72">
        <v>0.130997803244628</v>
      </c>
      <c r="E4" s="72">
        <v>0.148213172458255</v>
      </c>
      <c r="F4" s="72">
        <v>-0.272311412199265</v>
      </c>
      <c r="G4" s="73">
        <v>0.727260993844035</v>
      </c>
      <c r="H4" s="72">
        <v>-0.102232498650649</v>
      </c>
      <c r="I4" s="72">
        <v>-0.0695186643558053</v>
      </c>
      <c r="J4" s="72">
        <v>0.250458982933486</v>
      </c>
      <c r="K4" s="89">
        <v>0.0357765616064278</v>
      </c>
      <c r="M4" s="69" t="s">
        <v>3</v>
      </c>
      <c r="N4" s="90">
        <v>0.0129909125191107</v>
      </c>
      <c r="O4" s="72">
        <v>-0.0670026967395573</v>
      </c>
      <c r="P4" s="72">
        <v>0.0450578967302029</v>
      </c>
      <c r="Q4" s="72">
        <v>0.0916073389320051</v>
      </c>
      <c r="R4" s="72">
        <v>-0.0946697495235318</v>
      </c>
      <c r="S4" s="72">
        <v>0.448736755630642</v>
      </c>
      <c r="T4" s="72">
        <v>-0.061779074103154</v>
      </c>
      <c r="U4" s="72">
        <v>-0.0358700150295656</v>
      </c>
      <c r="V4" s="72">
        <v>0.157923691221519</v>
      </c>
      <c r="W4" s="97">
        <v>0.0698647069703175</v>
      </c>
      <c r="X4" s="98">
        <v>15972</v>
      </c>
      <c r="Y4" s="108">
        <v>0.4711</v>
      </c>
      <c r="Z4" s="108">
        <f t="shared" ref="Z4:Z24" si="0">N4*$Y4</f>
        <v>0.00612001888775305</v>
      </c>
      <c r="AA4" s="108">
        <f t="shared" ref="AA4:AA24" si="1">O4*$Y4</f>
        <v>-0.0315649704340054</v>
      </c>
      <c r="AB4" s="108">
        <f t="shared" ref="AB4:AB24" si="2">P4*$Y4</f>
        <v>0.0212267751495986</v>
      </c>
      <c r="AC4" s="108">
        <f t="shared" ref="AC4:AC24" si="3">Q4*$Y4</f>
        <v>0.0431562173708676</v>
      </c>
      <c r="AD4" s="108">
        <f t="shared" ref="AD4:AD24" si="4">R4*$Y4</f>
        <v>-0.0445989190005358</v>
      </c>
      <c r="AE4" s="108">
        <f t="shared" ref="AE4:AE24" si="5">S4*$Y4</f>
        <v>0.211399885577595</v>
      </c>
      <c r="AF4" s="108">
        <f t="shared" ref="AF4:AF24" si="6">T4*$Y4</f>
        <v>-0.0291041218099958</v>
      </c>
      <c r="AG4" s="108">
        <f t="shared" ref="AG4:AG24" si="7">U4*$Y4</f>
        <v>-0.0168983640804284</v>
      </c>
      <c r="AH4" s="108">
        <f t="shared" ref="AH4:AH24" si="8">V4*$Y4</f>
        <v>0.0743978509344574</v>
      </c>
      <c r="AI4" s="108">
        <f t="shared" ref="AI4:AI24" si="9">W4*$Y4</f>
        <v>0.0329132634537166</v>
      </c>
    </row>
    <row r="5" spans="1:35">
      <c r="A5" s="74" t="s">
        <v>7</v>
      </c>
      <c r="B5" s="75">
        <v>-0.0447898815877322</v>
      </c>
      <c r="C5" s="76">
        <v>-0.0121855035375873</v>
      </c>
      <c r="D5" s="77">
        <v>0.576033269533391</v>
      </c>
      <c r="E5" s="77">
        <v>-0.262955711195718</v>
      </c>
      <c r="F5" s="77">
        <v>0.261136902315484</v>
      </c>
      <c r="G5" s="76">
        <v>-0.221662102957921</v>
      </c>
      <c r="H5" s="77">
        <v>0.4100799863431</v>
      </c>
      <c r="I5" s="77">
        <v>-0.0131103284410228</v>
      </c>
      <c r="J5" s="77">
        <v>-0.143400425848459</v>
      </c>
      <c r="K5" s="91">
        <v>-0.0117268199775126</v>
      </c>
      <c r="M5" s="74" t="s">
        <v>7</v>
      </c>
      <c r="N5" s="92">
        <v>-0.00481893025268729</v>
      </c>
      <c r="O5" s="77">
        <v>0.0482314987637867</v>
      </c>
      <c r="P5" s="77">
        <v>0.320935988234123</v>
      </c>
      <c r="Q5" s="77">
        <v>-0.132202054485425</v>
      </c>
      <c r="R5" s="77">
        <v>0.124463363702666</v>
      </c>
      <c r="S5" s="77">
        <v>-0.147497271982253</v>
      </c>
      <c r="T5" s="77">
        <v>0.323443211046481</v>
      </c>
      <c r="U5" s="77">
        <v>0.00555347914810523</v>
      </c>
      <c r="V5" s="77">
        <v>-0.0612613515492735</v>
      </c>
      <c r="W5" s="99">
        <v>-0.00814207899240229</v>
      </c>
      <c r="X5" s="100">
        <v>12.8354146341463</v>
      </c>
      <c r="Y5" s="108">
        <v>-0.39869</v>
      </c>
      <c r="Z5" s="108">
        <f t="shared" si="0"/>
        <v>0.0019212593024439</v>
      </c>
      <c r="AA5" s="108">
        <f t="shared" si="1"/>
        <v>-0.0192294162421341</v>
      </c>
      <c r="AB5" s="108">
        <f t="shared" si="2"/>
        <v>-0.127953969149063</v>
      </c>
      <c r="AC5" s="108">
        <f t="shared" si="3"/>
        <v>0.0527076371027943</v>
      </c>
      <c r="AD5" s="108">
        <f t="shared" si="4"/>
        <v>-0.049622298474616</v>
      </c>
      <c r="AE5" s="108">
        <f t="shared" si="5"/>
        <v>0.0588056873666043</v>
      </c>
      <c r="AF5" s="108">
        <f t="shared" si="6"/>
        <v>-0.128953573812121</v>
      </c>
      <c r="AG5" s="108">
        <f t="shared" si="7"/>
        <v>-0.00221411660155808</v>
      </c>
      <c r="AH5" s="108">
        <f t="shared" si="8"/>
        <v>0.0244242882491799</v>
      </c>
      <c r="AI5" s="108">
        <f t="shared" si="9"/>
        <v>0.00324616547348087</v>
      </c>
    </row>
    <row r="6" spans="1:35">
      <c r="A6" s="74" t="s">
        <v>9</v>
      </c>
      <c r="B6" s="75">
        <v>-0.0590204693397474</v>
      </c>
      <c r="C6" s="76">
        <v>-0.144084998433529</v>
      </c>
      <c r="D6" s="77">
        <v>0.104326211429369</v>
      </c>
      <c r="E6" s="77">
        <v>0.186846925113111</v>
      </c>
      <c r="F6" s="77">
        <v>-0.159380175372192</v>
      </c>
      <c r="G6" s="78">
        <v>-0.764275975522282</v>
      </c>
      <c r="H6" s="77">
        <v>-0.145461110473998</v>
      </c>
      <c r="I6" s="77">
        <v>-0.135904047016104</v>
      </c>
      <c r="J6" s="77">
        <v>0.172488319511158</v>
      </c>
      <c r="K6" s="91">
        <v>-0.00245090217957772</v>
      </c>
      <c r="M6" s="74" t="s">
        <v>9</v>
      </c>
      <c r="N6" s="92">
        <v>-0.0512984434706448</v>
      </c>
      <c r="O6" s="77">
        <v>0.0174188694269214</v>
      </c>
      <c r="P6" s="77">
        <v>0.0807391782612239</v>
      </c>
      <c r="Q6" s="77">
        <v>0.136607541752098</v>
      </c>
      <c r="R6" s="77">
        <v>-0.19873742021909</v>
      </c>
      <c r="S6" s="77">
        <v>-0.544280534366836</v>
      </c>
      <c r="T6" s="77">
        <v>-0.0601887772267788</v>
      </c>
      <c r="U6" s="77">
        <v>-0.0868492939609801</v>
      </c>
      <c r="V6" s="77">
        <v>0.146580658476808</v>
      </c>
      <c r="W6" s="99">
        <v>0.0170934221546947</v>
      </c>
      <c r="X6" s="101">
        <v>17.9424657534247</v>
      </c>
      <c r="Y6" s="108">
        <v>0.73</v>
      </c>
      <c r="Z6" s="108">
        <f t="shared" si="0"/>
        <v>-0.0374478637335707</v>
      </c>
      <c r="AA6" s="108">
        <f t="shared" si="1"/>
        <v>0.0127157746816527</v>
      </c>
      <c r="AB6" s="108">
        <f t="shared" si="2"/>
        <v>0.0589396001306934</v>
      </c>
      <c r="AC6" s="108">
        <f t="shared" si="3"/>
        <v>0.0997235054790319</v>
      </c>
      <c r="AD6" s="108">
        <f t="shared" si="4"/>
        <v>-0.145078316759935</v>
      </c>
      <c r="AE6" s="108">
        <f t="shared" si="5"/>
        <v>-0.39732479008779</v>
      </c>
      <c r="AF6" s="108">
        <f t="shared" si="6"/>
        <v>-0.0439378073755485</v>
      </c>
      <c r="AG6" s="108">
        <f t="shared" si="7"/>
        <v>-0.0633999845915155</v>
      </c>
      <c r="AH6" s="108">
        <f t="shared" si="8"/>
        <v>0.10700388068807</v>
      </c>
      <c r="AI6" s="108">
        <f t="shared" si="9"/>
        <v>0.0124781981729271</v>
      </c>
    </row>
    <row r="7" spans="1:35">
      <c r="A7" s="74" t="s">
        <v>10</v>
      </c>
      <c r="B7" s="75">
        <v>-0.0594807316528424</v>
      </c>
      <c r="C7" s="76">
        <v>0.0541962007075894</v>
      </c>
      <c r="D7" s="77">
        <v>0.0228981191854787</v>
      </c>
      <c r="E7" s="77">
        <v>-0.0310006949781882</v>
      </c>
      <c r="F7" s="77">
        <v>0.0593586903781123</v>
      </c>
      <c r="G7" s="76">
        <v>0.0245665297827593</v>
      </c>
      <c r="H7" s="77">
        <v>-0.0942848570248459</v>
      </c>
      <c r="I7" s="77">
        <v>-0.0338588452530832</v>
      </c>
      <c r="J7" s="77">
        <v>0.0881800403281826</v>
      </c>
      <c r="K7" s="91">
        <v>0.874235378105401</v>
      </c>
      <c r="M7" s="74" t="s">
        <v>10</v>
      </c>
      <c r="N7" s="92">
        <v>-0.0200907506634955</v>
      </c>
      <c r="O7" s="77">
        <v>0.00475673802426003</v>
      </c>
      <c r="P7" s="77">
        <v>0.0623014275496636</v>
      </c>
      <c r="Q7" s="77">
        <v>-0.0239489190672758</v>
      </c>
      <c r="R7" s="77">
        <v>0.0823553638009555</v>
      </c>
      <c r="S7" s="77">
        <v>0.0263621181163467</v>
      </c>
      <c r="T7" s="77">
        <v>-0.134744671456066</v>
      </c>
      <c r="U7" s="77">
        <v>-0.0200969998322867</v>
      </c>
      <c r="V7" s="77">
        <v>0.135137847082087</v>
      </c>
      <c r="W7" s="99">
        <v>0.80242428798864</v>
      </c>
      <c r="X7" s="102">
        <v>1</v>
      </c>
      <c r="Y7" s="108">
        <v>-0.07743</v>
      </c>
      <c r="Z7" s="108">
        <f t="shared" si="0"/>
        <v>0.00155562682387446</v>
      </c>
      <c r="AA7" s="108">
        <f t="shared" si="1"/>
        <v>-0.000368314225218454</v>
      </c>
      <c r="AB7" s="108">
        <f t="shared" si="2"/>
        <v>-0.00482399953517045</v>
      </c>
      <c r="AC7" s="108">
        <f t="shared" si="3"/>
        <v>0.00185436480337916</v>
      </c>
      <c r="AD7" s="108">
        <f t="shared" si="4"/>
        <v>-0.00637677581910798</v>
      </c>
      <c r="AE7" s="108">
        <f t="shared" si="5"/>
        <v>-0.00204121880574872</v>
      </c>
      <c r="AF7" s="108">
        <f t="shared" si="6"/>
        <v>0.0104332799108432</v>
      </c>
      <c r="AG7" s="108">
        <f t="shared" si="7"/>
        <v>0.00155611069701396</v>
      </c>
      <c r="AH7" s="108">
        <f t="shared" si="8"/>
        <v>-0.010463723499566</v>
      </c>
      <c r="AI7" s="108">
        <f t="shared" si="9"/>
        <v>-0.0621317126189604</v>
      </c>
    </row>
    <row r="8" spans="1:35">
      <c r="A8" s="74" t="s">
        <v>13</v>
      </c>
      <c r="B8" s="75">
        <v>0.0301992853986677</v>
      </c>
      <c r="C8" s="76">
        <v>-0.0193711054389354</v>
      </c>
      <c r="D8" s="77">
        <v>-0.00135939938376201</v>
      </c>
      <c r="E8" s="77">
        <v>-0.0198164711627329</v>
      </c>
      <c r="F8" s="77">
        <v>-0.0284003382873311</v>
      </c>
      <c r="G8" s="76">
        <v>0.0141791513738011</v>
      </c>
      <c r="H8" s="77">
        <v>0.131285903987717</v>
      </c>
      <c r="I8" s="77">
        <v>-0.00946549662894344</v>
      </c>
      <c r="J8" s="77">
        <v>0.863995047802249</v>
      </c>
      <c r="K8" s="91">
        <v>0.0835114656648371</v>
      </c>
      <c r="M8" s="74" t="s">
        <v>13</v>
      </c>
      <c r="N8" s="92">
        <v>0.0323073614997273</v>
      </c>
      <c r="O8" s="77">
        <v>0.0139943627036902</v>
      </c>
      <c r="P8" s="77">
        <v>0.0167404151370411</v>
      </c>
      <c r="Q8" s="77">
        <v>-0.0710754552869683</v>
      </c>
      <c r="R8" s="77">
        <v>0.0353846743913504</v>
      </c>
      <c r="S8" s="77">
        <v>-0.0243191010646972</v>
      </c>
      <c r="T8" s="77">
        <v>0.129121172153094</v>
      </c>
      <c r="U8" s="77">
        <v>-0.0340458638395051</v>
      </c>
      <c r="V8" s="77">
        <v>0.760489602369321</v>
      </c>
      <c r="W8" s="99">
        <v>0.120140502716275</v>
      </c>
      <c r="X8" s="103">
        <v>0.39</v>
      </c>
      <c r="Y8" s="108">
        <v>-0.03756</v>
      </c>
      <c r="Z8" s="108">
        <f t="shared" si="0"/>
        <v>-0.00121346449792976</v>
      </c>
      <c r="AA8" s="108">
        <f t="shared" si="1"/>
        <v>-0.000525628263150602</v>
      </c>
      <c r="AB8" s="108">
        <f t="shared" si="2"/>
        <v>-0.000628769992547264</v>
      </c>
      <c r="AC8" s="108">
        <f t="shared" si="3"/>
        <v>0.00266959410057853</v>
      </c>
      <c r="AD8" s="108">
        <f t="shared" si="4"/>
        <v>-0.00132904837013912</v>
      </c>
      <c r="AE8" s="108">
        <f t="shared" si="5"/>
        <v>0.000913425435990028</v>
      </c>
      <c r="AF8" s="108">
        <f t="shared" si="6"/>
        <v>-0.00484979122607022</v>
      </c>
      <c r="AG8" s="108">
        <f t="shared" si="7"/>
        <v>0.00127876264581181</v>
      </c>
      <c r="AH8" s="108">
        <f t="shared" si="8"/>
        <v>-0.0285639894649917</v>
      </c>
      <c r="AI8" s="108">
        <f t="shared" si="9"/>
        <v>-0.00451247728202328</v>
      </c>
    </row>
    <row r="9" spans="1:35">
      <c r="A9" s="74" t="s">
        <v>14</v>
      </c>
      <c r="B9" s="75">
        <v>-0.0368684321836043</v>
      </c>
      <c r="C9" s="76">
        <v>-0.00613970003492083</v>
      </c>
      <c r="D9" s="77">
        <v>-0.0284010272688935</v>
      </c>
      <c r="E9" s="77">
        <v>-0.062612647403808</v>
      </c>
      <c r="F9" s="77">
        <v>-0.0368613362284398</v>
      </c>
      <c r="G9" s="76">
        <v>0.0337396129811744</v>
      </c>
      <c r="H9" s="77">
        <v>0.796210680695317</v>
      </c>
      <c r="I9" s="77">
        <v>-0.0110584955876205</v>
      </c>
      <c r="J9" s="77">
        <v>0.212082476113722</v>
      </c>
      <c r="K9" s="91">
        <v>-0.107600165143746</v>
      </c>
      <c r="M9" s="74" t="s">
        <v>14</v>
      </c>
      <c r="N9" s="92">
        <v>-0.0044369211807625</v>
      </c>
      <c r="O9" s="77">
        <v>-0.0479337890428191</v>
      </c>
      <c r="P9" s="77">
        <v>0.0127022258262488</v>
      </c>
      <c r="Q9" s="77">
        <v>-0.0497714999815614</v>
      </c>
      <c r="R9" s="77">
        <v>-0.0394805395964753</v>
      </c>
      <c r="S9" s="77">
        <v>-0.00859865711409153</v>
      </c>
      <c r="T9" s="77">
        <v>0.61009357570234</v>
      </c>
      <c r="U9" s="77">
        <v>-0.0175247802977666</v>
      </c>
      <c r="V9" s="77">
        <v>0.209521850668363</v>
      </c>
      <c r="W9" s="99">
        <v>-0.142913202934231</v>
      </c>
      <c r="X9" s="103">
        <v>0.41</v>
      </c>
      <c r="Y9" s="108">
        <v>-0.10029</v>
      </c>
      <c r="Z9" s="108">
        <f t="shared" si="0"/>
        <v>0.000444978825218671</v>
      </c>
      <c r="AA9" s="108">
        <f t="shared" si="1"/>
        <v>0.00480727970310433</v>
      </c>
      <c r="AB9" s="108">
        <f t="shared" si="2"/>
        <v>-0.00127390622811449</v>
      </c>
      <c r="AC9" s="108">
        <f t="shared" si="3"/>
        <v>0.00499158373315079</v>
      </c>
      <c r="AD9" s="108">
        <f t="shared" si="4"/>
        <v>0.00395950331613051</v>
      </c>
      <c r="AE9" s="108">
        <f t="shared" si="5"/>
        <v>0.000862359321972239</v>
      </c>
      <c r="AF9" s="108">
        <f t="shared" si="6"/>
        <v>-0.0611862847071877</v>
      </c>
      <c r="AG9" s="108">
        <f t="shared" si="7"/>
        <v>0.00175756021606301</v>
      </c>
      <c r="AH9" s="108">
        <f t="shared" si="8"/>
        <v>-0.0210129464035301</v>
      </c>
      <c r="AI9" s="108">
        <f t="shared" si="9"/>
        <v>0.014332765122274</v>
      </c>
    </row>
    <row r="10" spans="1:35">
      <c r="A10" s="74" t="s">
        <v>171</v>
      </c>
      <c r="B10" s="75">
        <v>0.020955806775754</v>
      </c>
      <c r="C10" s="76">
        <v>0.0671578914226124</v>
      </c>
      <c r="D10" s="77">
        <v>-0.0131810020009302</v>
      </c>
      <c r="E10" s="77">
        <v>-0.00370214655831551</v>
      </c>
      <c r="F10" s="77">
        <v>-0.0116053389242594</v>
      </c>
      <c r="G10" s="76">
        <v>0.03337186364738</v>
      </c>
      <c r="H10" s="77">
        <v>-0.0320153995130646</v>
      </c>
      <c r="I10" s="77">
        <v>0.935547390704633</v>
      </c>
      <c r="J10" s="77">
        <v>0.00527211613947909</v>
      </c>
      <c r="K10" s="91">
        <v>-0.0235755116368702</v>
      </c>
      <c r="M10" s="74" t="s">
        <v>171</v>
      </c>
      <c r="N10" s="92">
        <v>-0.00531671613487896</v>
      </c>
      <c r="O10" s="77">
        <v>-0.0831444882214042</v>
      </c>
      <c r="P10" s="77">
        <v>0.0387967470583129</v>
      </c>
      <c r="Q10" s="77">
        <v>0.0194233686359724</v>
      </c>
      <c r="R10" s="77">
        <v>-0.0395808872700459</v>
      </c>
      <c r="S10" s="77">
        <v>0.0183249511033259</v>
      </c>
      <c r="T10" s="77">
        <v>-0.0252145484379672</v>
      </c>
      <c r="U10" s="77">
        <v>0.787735411891195</v>
      </c>
      <c r="V10" s="77">
        <v>-0.0299987774613069</v>
      </c>
      <c r="W10" s="99">
        <v>-0.000984078924597437</v>
      </c>
      <c r="X10" s="104">
        <v>0.298964949961157</v>
      </c>
      <c r="Y10" s="108">
        <v>-0.09341</v>
      </c>
      <c r="Z10" s="108">
        <f t="shared" si="0"/>
        <v>0.000496634454159044</v>
      </c>
      <c r="AA10" s="108">
        <f t="shared" si="1"/>
        <v>0.00776652664476136</v>
      </c>
      <c r="AB10" s="108">
        <f t="shared" si="2"/>
        <v>-0.00362400414271701</v>
      </c>
      <c r="AC10" s="108">
        <f t="shared" si="3"/>
        <v>-0.00181433686428618</v>
      </c>
      <c r="AD10" s="108">
        <f t="shared" si="4"/>
        <v>0.00369725067989499</v>
      </c>
      <c r="AE10" s="108">
        <f t="shared" si="5"/>
        <v>-0.00171173368256167</v>
      </c>
      <c r="AF10" s="108">
        <f t="shared" si="6"/>
        <v>0.00235529096959052</v>
      </c>
      <c r="AG10" s="108">
        <f t="shared" si="7"/>
        <v>-0.0735823648247566</v>
      </c>
      <c r="AH10" s="108">
        <f t="shared" si="8"/>
        <v>0.00280218580266067</v>
      </c>
      <c r="AI10" s="108">
        <f t="shared" si="9"/>
        <v>9.19228123466466e-5</v>
      </c>
    </row>
    <row r="11" spans="1:35">
      <c r="A11" s="74" t="s">
        <v>172</v>
      </c>
      <c r="B11" s="75">
        <v>-0.00655553261863995</v>
      </c>
      <c r="C11" s="78">
        <v>0.910271996517768</v>
      </c>
      <c r="D11" s="77">
        <v>0.0237945926457954</v>
      </c>
      <c r="E11" s="77">
        <v>-0.106764544361458</v>
      </c>
      <c r="F11" s="77">
        <v>0.00628472135837003</v>
      </c>
      <c r="G11" s="76">
        <v>0.0431726421816495</v>
      </c>
      <c r="H11" s="77">
        <v>0.0455858858381096</v>
      </c>
      <c r="I11" s="77">
        <v>-0.0533749497790682</v>
      </c>
      <c r="J11" s="77">
        <v>-0.0312586777162447</v>
      </c>
      <c r="K11" s="91">
        <v>0.103362704422624</v>
      </c>
      <c r="M11" s="74" t="s">
        <v>172</v>
      </c>
      <c r="N11" s="92">
        <v>0.00129803501988119</v>
      </c>
      <c r="O11" s="77">
        <v>0.435478920979384</v>
      </c>
      <c r="P11" s="77">
        <v>0.0886089693492112</v>
      </c>
      <c r="Q11" s="77">
        <v>-0.104003005498711</v>
      </c>
      <c r="R11" s="77">
        <v>0.0521992815118184</v>
      </c>
      <c r="S11" s="77">
        <v>-0.0359280635652807</v>
      </c>
      <c r="T11" s="77">
        <v>-0.0401057379789612</v>
      </c>
      <c r="U11" s="77">
        <v>-0.155653211294568</v>
      </c>
      <c r="V11" s="77">
        <v>0.0281627944414936</v>
      </c>
      <c r="W11" s="99">
        <v>0.0472130414818176</v>
      </c>
      <c r="X11" s="104">
        <v>0.516854604731852</v>
      </c>
      <c r="Y11" s="108">
        <v>-0.18382</v>
      </c>
      <c r="Z11" s="108">
        <f t="shared" si="0"/>
        <v>-0.000238604797354561</v>
      </c>
      <c r="AA11" s="108">
        <f t="shared" si="1"/>
        <v>-0.0800497352544305</v>
      </c>
      <c r="AB11" s="108">
        <f t="shared" si="2"/>
        <v>-0.016288100745772</v>
      </c>
      <c r="AC11" s="108">
        <f t="shared" si="3"/>
        <v>0.0191178324707731</v>
      </c>
      <c r="AD11" s="108">
        <f t="shared" si="4"/>
        <v>-0.00959527192750246</v>
      </c>
      <c r="AE11" s="108">
        <f t="shared" si="5"/>
        <v>0.0066042966445699</v>
      </c>
      <c r="AF11" s="108">
        <f t="shared" si="6"/>
        <v>0.00737223675529264</v>
      </c>
      <c r="AG11" s="108">
        <f t="shared" si="7"/>
        <v>0.0286121733001675</v>
      </c>
      <c r="AH11" s="108">
        <f t="shared" si="8"/>
        <v>-0.00517688487423536</v>
      </c>
      <c r="AI11" s="108">
        <f t="shared" si="9"/>
        <v>-0.00867870128518771</v>
      </c>
    </row>
    <row r="12" spans="1:35">
      <c r="A12" s="74" t="s">
        <v>24</v>
      </c>
      <c r="B12" s="75">
        <v>-0.0137279953602689</v>
      </c>
      <c r="C12" s="78">
        <v>0.842205990810234</v>
      </c>
      <c r="D12" s="77">
        <v>0.0394147897721209</v>
      </c>
      <c r="E12" s="77">
        <v>-0.056426419765977</v>
      </c>
      <c r="F12" s="77">
        <v>-0.0522293209149257</v>
      </c>
      <c r="G12" s="76">
        <v>0.041284953746248</v>
      </c>
      <c r="H12" s="77">
        <v>0.0436922268194586</v>
      </c>
      <c r="I12" s="77">
        <v>0.404769876855994</v>
      </c>
      <c r="J12" s="77">
        <v>-0.0338146514732551</v>
      </c>
      <c r="K12" s="91">
        <v>-0.00141348581957332</v>
      </c>
      <c r="M12" s="74" t="s">
        <v>24</v>
      </c>
      <c r="N12" s="92">
        <v>-0.00650616997297922</v>
      </c>
      <c r="O12" s="77">
        <v>0.348517992950746</v>
      </c>
      <c r="P12" s="77">
        <v>0.110826160692297</v>
      </c>
      <c r="Q12" s="77">
        <v>-0.0525733006920534</v>
      </c>
      <c r="R12" s="77">
        <v>-0.0176824419886007</v>
      </c>
      <c r="S12" s="77">
        <v>-0.0422294821040072</v>
      </c>
      <c r="T12" s="77">
        <v>-0.0244214315481856</v>
      </c>
      <c r="U12" s="77">
        <v>0.245558817542846</v>
      </c>
      <c r="V12" s="77">
        <v>-0.00735872067519262</v>
      </c>
      <c r="W12" s="99">
        <v>-0.0337953284298914</v>
      </c>
      <c r="X12" s="104">
        <v>0.162022553655875</v>
      </c>
      <c r="Y12" s="108">
        <v>-0.37541</v>
      </c>
      <c r="Z12" s="108">
        <f t="shared" si="0"/>
        <v>0.00244248126955613</v>
      </c>
      <c r="AA12" s="108">
        <f t="shared" si="1"/>
        <v>-0.13083713973364</v>
      </c>
      <c r="AB12" s="108">
        <f t="shared" si="2"/>
        <v>-0.0416052489854951</v>
      </c>
      <c r="AC12" s="108">
        <f t="shared" si="3"/>
        <v>0.0197365428128038</v>
      </c>
      <c r="AD12" s="108">
        <f t="shared" si="4"/>
        <v>0.00663816554694058</v>
      </c>
      <c r="AE12" s="108">
        <f t="shared" si="5"/>
        <v>0.0158533698766654</v>
      </c>
      <c r="AF12" s="108">
        <f t="shared" si="6"/>
        <v>0.00916804961750435</v>
      </c>
      <c r="AG12" s="108">
        <f t="shared" si="7"/>
        <v>-0.09218523569376</v>
      </c>
      <c r="AH12" s="108">
        <f t="shared" si="8"/>
        <v>0.00276253732867406</v>
      </c>
      <c r="AI12" s="108">
        <f t="shared" si="9"/>
        <v>0.0126871042458655</v>
      </c>
    </row>
    <row r="13" spans="1:35">
      <c r="A13" s="74" t="s">
        <v>25</v>
      </c>
      <c r="B13" s="75">
        <v>0.0637527566963045</v>
      </c>
      <c r="C13" s="78">
        <v>0.592099416834099</v>
      </c>
      <c r="D13" s="77">
        <v>-0.383470875827898</v>
      </c>
      <c r="E13" s="77">
        <v>0.309775973248267</v>
      </c>
      <c r="F13" s="77">
        <v>0.261533594554861</v>
      </c>
      <c r="G13" s="76">
        <v>0.0403391495132896</v>
      </c>
      <c r="H13" s="77">
        <v>0.149697748536334</v>
      </c>
      <c r="I13" s="77">
        <v>0.135413528039896</v>
      </c>
      <c r="J13" s="77">
        <v>0.0133945732999595</v>
      </c>
      <c r="K13" s="91">
        <v>0.164636955978334</v>
      </c>
      <c r="M13" s="74" t="s">
        <v>25</v>
      </c>
      <c r="N13" s="92">
        <v>0.00443120995422057</v>
      </c>
      <c r="O13" s="77">
        <v>0.207122771512016</v>
      </c>
      <c r="P13" s="77">
        <v>-0.129299271162532</v>
      </c>
      <c r="Q13" s="77">
        <v>0.110380167259715</v>
      </c>
      <c r="R13" s="77">
        <v>0.174944252188279</v>
      </c>
      <c r="S13" s="77">
        <v>0.0258858982168684</v>
      </c>
      <c r="T13" s="77">
        <v>0.0273181021581619</v>
      </c>
      <c r="U13" s="77">
        <v>0.0248060079551178</v>
      </c>
      <c r="V13" s="77">
        <v>0.0388626848047184</v>
      </c>
      <c r="W13" s="99">
        <v>0.100938200036441</v>
      </c>
      <c r="X13" s="104">
        <v>3.32825133054718</v>
      </c>
      <c r="Y13" s="108">
        <v>2.47837</v>
      </c>
      <c r="Z13" s="108">
        <f t="shared" si="0"/>
        <v>0.0109821778142416</v>
      </c>
      <c r="AA13" s="108">
        <f t="shared" si="1"/>
        <v>0.513326863232235</v>
      </c>
      <c r="AB13" s="108">
        <f t="shared" si="2"/>
        <v>-0.320451434671084</v>
      </c>
      <c r="AC13" s="108">
        <f t="shared" si="3"/>
        <v>0.273562895131459</v>
      </c>
      <c r="AD13" s="108">
        <f t="shared" si="4"/>
        <v>0.433576586295866</v>
      </c>
      <c r="AE13" s="108">
        <f t="shared" si="5"/>
        <v>0.0641548335637401</v>
      </c>
      <c r="AF13" s="108">
        <f t="shared" si="6"/>
        <v>0.0677043648457236</v>
      </c>
      <c r="AG13" s="108">
        <f t="shared" si="7"/>
        <v>0.0614784659357254</v>
      </c>
      <c r="AH13" s="108">
        <f t="shared" si="8"/>
        <v>0.0963161121394698</v>
      </c>
      <c r="AI13" s="108">
        <f t="shared" si="9"/>
        <v>0.250162206824313</v>
      </c>
    </row>
    <row r="14" spans="1:35">
      <c r="A14" s="74" t="s">
        <v>26</v>
      </c>
      <c r="B14" s="75">
        <v>-0.0419446083858833</v>
      </c>
      <c r="C14" s="76">
        <v>0.00755894269766941</v>
      </c>
      <c r="D14" s="77">
        <v>-0.0506728865163766</v>
      </c>
      <c r="E14" s="77">
        <v>0.179332703886002</v>
      </c>
      <c r="F14" s="77">
        <v>0.77997669925369</v>
      </c>
      <c r="G14" s="76">
        <v>0.0852109331339509</v>
      </c>
      <c r="H14" s="77">
        <v>0.135998969177774</v>
      </c>
      <c r="I14" s="77">
        <v>-0.0491504656826528</v>
      </c>
      <c r="J14" s="77">
        <v>-0.108393972672349</v>
      </c>
      <c r="K14" s="91">
        <v>0.067084522202886</v>
      </c>
      <c r="M14" s="74" t="s">
        <v>26</v>
      </c>
      <c r="N14" s="92">
        <v>-0.0305134831494897</v>
      </c>
      <c r="O14" s="77">
        <v>0.000459988889874179</v>
      </c>
      <c r="P14" s="77">
        <v>-0.0477477152849483</v>
      </c>
      <c r="Q14" s="77">
        <v>0.0264159733137017</v>
      </c>
      <c r="R14" s="77">
        <v>0.507171193494964</v>
      </c>
      <c r="S14" s="77">
        <v>0.145583849582028</v>
      </c>
      <c r="T14" s="77">
        <v>0.0500511029768155</v>
      </c>
      <c r="U14" s="77">
        <v>-0.067026302158538</v>
      </c>
      <c r="V14" s="77">
        <v>-0.0499851600962688</v>
      </c>
      <c r="W14" s="99">
        <v>0.0629136868476156</v>
      </c>
      <c r="X14" s="104">
        <v>12.8687481986742</v>
      </c>
      <c r="Y14" s="108">
        <v>-0.16545</v>
      </c>
      <c r="Z14" s="108">
        <f t="shared" si="0"/>
        <v>0.00504845578708307</v>
      </c>
      <c r="AA14" s="108">
        <f t="shared" si="1"/>
        <v>-7.61051618296829e-5</v>
      </c>
      <c r="AB14" s="108">
        <f t="shared" si="2"/>
        <v>0.00789985949389469</v>
      </c>
      <c r="AC14" s="108">
        <f t="shared" si="3"/>
        <v>-0.00437052278475195</v>
      </c>
      <c r="AD14" s="108">
        <f t="shared" si="4"/>
        <v>-0.0839114739637417</v>
      </c>
      <c r="AE14" s="108">
        <f t="shared" si="5"/>
        <v>-0.0240868479133466</v>
      </c>
      <c r="AF14" s="108">
        <f t="shared" si="6"/>
        <v>-0.00828095498751413</v>
      </c>
      <c r="AG14" s="108">
        <f t="shared" si="7"/>
        <v>0.0110895016921301</v>
      </c>
      <c r="AH14" s="108">
        <f t="shared" si="8"/>
        <v>0.00827004473792767</v>
      </c>
      <c r="AI14" s="108">
        <f t="shared" si="9"/>
        <v>-0.010409069488938</v>
      </c>
    </row>
    <row r="15" spans="1:35">
      <c r="A15" s="74" t="s">
        <v>27</v>
      </c>
      <c r="B15" s="75">
        <v>0.0186802737306874</v>
      </c>
      <c r="C15" s="78">
        <v>0.602678975357479</v>
      </c>
      <c r="D15" s="77">
        <v>-0.13133608364954</v>
      </c>
      <c r="E15" s="77">
        <v>0.143875688412766</v>
      </c>
      <c r="F15" s="77">
        <v>-0.271524043123296</v>
      </c>
      <c r="G15" s="76">
        <v>-0.000751306978171385</v>
      </c>
      <c r="H15" s="77">
        <v>-0.113999779867685</v>
      </c>
      <c r="I15" s="77">
        <v>-0.213612850129877</v>
      </c>
      <c r="J15" s="77">
        <v>0.0468078141038036</v>
      </c>
      <c r="K15" s="91">
        <v>-0.128359669660305</v>
      </c>
      <c r="M15" s="74" t="s">
        <v>27</v>
      </c>
      <c r="N15" s="92">
        <v>0.0118579275890269</v>
      </c>
      <c r="O15" s="77">
        <v>0.302085515940377</v>
      </c>
      <c r="P15" s="77">
        <v>-0.025226406052893</v>
      </c>
      <c r="Q15" s="77">
        <v>0.0662798103433106</v>
      </c>
      <c r="R15" s="77">
        <v>-0.156651617934195</v>
      </c>
      <c r="S15" s="77">
        <v>-0.0735922975878101</v>
      </c>
      <c r="T15" s="77">
        <v>-0.110796500721803</v>
      </c>
      <c r="U15" s="77">
        <v>-0.251959691987974</v>
      </c>
      <c r="V15" s="77">
        <v>0.0323121564131907</v>
      </c>
      <c r="W15" s="99">
        <v>-0.151322973444286</v>
      </c>
      <c r="X15" s="104">
        <v>5.25462105758669</v>
      </c>
      <c r="Y15" s="108">
        <v>-0.06811</v>
      </c>
      <c r="Z15" s="108">
        <f t="shared" si="0"/>
        <v>-0.000807643448088625</v>
      </c>
      <c r="AA15" s="108">
        <f t="shared" si="1"/>
        <v>-0.0205750444906991</v>
      </c>
      <c r="AB15" s="108">
        <f t="shared" si="2"/>
        <v>0.00171817051626254</v>
      </c>
      <c r="AC15" s="108">
        <f t="shared" si="3"/>
        <v>-0.00451431788248289</v>
      </c>
      <c r="AD15" s="108">
        <f t="shared" si="4"/>
        <v>0.010669541697498</v>
      </c>
      <c r="AE15" s="108">
        <f t="shared" si="5"/>
        <v>0.00501237138870575</v>
      </c>
      <c r="AF15" s="108">
        <f t="shared" si="6"/>
        <v>0.00754634966416202</v>
      </c>
      <c r="AG15" s="108">
        <f t="shared" si="7"/>
        <v>0.0171609746213009</v>
      </c>
      <c r="AH15" s="108">
        <f t="shared" si="8"/>
        <v>-0.00220078097330242</v>
      </c>
      <c r="AI15" s="108">
        <f t="shared" si="9"/>
        <v>0.0103066077212903</v>
      </c>
    </row>
    <row r="16" spans="1:35">
      <c r="A16" s="74" t="s">
        <v>28</v>
      </c>
      <c r="B16" s="75">
        <v>0.0244981094638596</v>
      </c>
      <c r="C16" s="76">
        <v>0.18029557476519</v>
      </c>
      <c r="D16" s="77">
        <v>-0.076746070614341</v>
      </c>
      <c r="E16" s="77">
        <v>0.5707294793073</v>
      </c>
      <c r="F16" s="77">
        <v>0.129030731060644</v>
      </c>
      <c r="G16" s="76">
        <v>0.142780325919145</v>
      </c>
      <c r="H16" s="77">
        <v>0.529748876442379</v>
      </c>
      <c r="I16" s="77">
        <v>-0.0714819183912336</v>
      </c>
      <c r="J16" s="77">
        <v>-0.228541086632721</v>
      </c>
      <c r="K16" s="91">
        <v>0.135855998467075</v>
      </c>
      <c r="M16" s="74" t="s">
        <v>28</v>
      </c>
      <c r="N16" s="92">
        <v>0.0217537525285872</v>
      </c>
      <c r="O16" s="77">
        <v>0.00156091242425828</v>
      </c>
      <c r="P16" s="77">
        <v>0.0292011340625213</v>
      </c>
      <c r="Q16" s="77">
        <v>0.328650969125793</v>
      </c>
      <c r="R16" s="77">
        <v>0.0177436642082572</v>
      </c>
      <c r="S16" s="77">
        <v>0.0910106335281794</v>
      </c>
      <c r="T16" s="77">
        <v>0.353427179873537</v>
      </c>
      <c r="U16" s="77">
        <v>-0.0643906153993628</v>
      </c>
      <c r="V16" s="77">
        <v>-0.198782246333082</v>
      </c>
      <c r="W16" s="99">
        <v>0.0693207945004624</v>
      </c>
      <c r="X16" s="104">
        <v>928.923717059639</v>
      </c>
      <c r="Y16" s="108">
        <v>1.09848</v>
      </c>
      <c r="Z16" s="108">
        <f t="shared" si="0"/>
        <v>0.0238960620776025</v>
      </c>
      <c r="AA16" s="108">
        <f t="shared" si="1"/>
        <v>0.00171463107979924</v>
      </c>
      <c r="AB16" s="108">
        <f t="shared" si="2"/>
        <v>0.0320768617449984</v>
      </c>
      <c r="AC16" s="108">
        <f t="shared" si="3"/>
        <v>0.361016516565301</v>
      </c>
      <c r="AD16" s="108">
        <f t="shared" si="4"/>
        <v>0.0194910602594864</v>
      </c>
      <c r="AE16" s="108">
        <f t="shared" si="5"/>
        <v>0.0999733607180344</v>
      </c>
      <c r="AF16" s="108">
        <f t="shared" si="6"/>
        <v>0.388232688547482</v>
      </c>
      <c r="AG16" s="108">
        <f t="shared" si="7"/>
        <v>-0.0707318032038921</v>
      </c>
      <c r="AH16" s="108">
        <f t="shared" si="8"/>
        <v>-0.218358321951964</v>
      </c>
      <c r="AI16" s="108">
        <f t="shared" si="9"/>
        <v>0.0761475063428679</v>
      </c>
    </row>
    <row r="17" spans="1:35">
      <c r="A17" s="74" t="s">
        <v>30</v>
      </c>
      <c r="B17" s="79">
        <v>0.859675542661982</v>
      </c>
      <c r="C17" s="76">
        <v>0.0373955901608089</v>
      </c>
      <c r="D17" s="77">
        <v>-0.0729679941646297</v>
      </c>
      <c r="E17" s="77">
        <v>0.0512204065767981</v>
      </c>
      <c r="F17" s="77">
        <v>0.111485706978115</v>
      </c>
      <c r="G17" s="76">
        <v>-0.215134499811568</v>
      </c>
      <c r="H17" s="77">
        <v>0.000756116164128512</v>
      </c>
      <c r="I17" s="77">
        <v>0.0546046695895569</v>
      </c>
      <c r="J17" s="77">
        <v>0.0453947199495331</v>
      </c>
      <c r="K17" s="91">
        <v>-0.0871315376950785</v>
      </c>
      <c r="M17" s="74" t="s">
        <v>30</v>
      </c>
      <c r="N17" s="92">
        <v>0.339100225804333</v>
      </c>
      <c r="O17" s="77">
        <v>0.0292909392865835</v>
      </c>
      <c r="P17" s="77">
        <v>0.0206145507805781</v>
      </c>
      <c r="Q17" s="77">
        <v>0.0274182463276817</v>
      </c>
      <c r="R17" s="77">
        <v>0.0277899316607675</v>
      </c>
      <c r="S17" s="77">
        <v>-0.0880247391631646</v>
      </c>
      <c r="T17" s="77">
        <v>0.00934190458063477</v>
      </c>
      <c r="U17" s="77">
        <v>0.0176638314879557</v>
      </c>
      <c r="V17" s="77">
        <v>0.061754991255236</v>
      </c>
      <c r="W17" s="99">
        <v>-0.0787326232490505</v>
      </c>
      <c r="X17" s="104">
        <v>0.553970501578702</v>
      </c>
      <c r="Y17" s="108">
        <v>-0.07359</v>
      </c>
      <c r="Z17" s="108">
        <f t="shared" si="0"/>
        <v>-0.0249543856169409</v>
      </c>
      <c r="AA17" s="108">
        <f t="shared" si="1"/>
        <v>-0.00215552022209968</v>
      </c>
      <c r="AB17" s="108">
        <f t="shared" si="2"/>
        <v>-0.00151702479194274</v>
      </c>
      <c r="AC17" s="108">
        <f t="shared" si="3"/>
        <v>-0.00201770874725409</v>
      </c>
      <c r="AD17" s="108">
        <f t="shared" si="4"/>
        <v>-0.00204506107091588</v>
      </c>
      <c r="AE17" s="108">
        <f t="shared" si="5"/>
        <v>0.00647774055501729</v>
      </c>
      <c r="AF17" s="108">
        <f t="shared" si="6"/>
        <v>-0.000687470758088912</v>
      </c>
      <c r="AG17" s="108">
        <f t="shared" si="7"/>
        <v>-0.00129988135919866</v>
      </c>
      <c r="AH17" s="108">
        <f t="shared" si="8"/>
        <v>-0.00454454980647282</v>
      </c>
      <c r="AI17" s="108">
        <f t="shared" si="9"/>
        <v>0.00579393374489763</v>
      </c>
    </row>
    <row r="18" spans="1:35">
      <c r="A18" s="74" t="s">
        <v>31</v>
      </c>
      <c r="B18" s="75">
        <v>-0.12253191193486</v>
      </c>
      <c r="C18" s="76">
        <v>-0.0525709086912145</v>
      </c>
      <c r="D18" s="77">
        <v>0.477589972824307</v>
      </c>
      <c r="E18" s="77">
        <v>-0.0336929833040064</v>
      </c>
      <c r="F18" s="77">
        <v>0.425113774635767</v>
      </c>
      <c r="G18" s="76">
        <v>0.0462948090288186</v>
      </c>
      <c r="H18" s="77">
        <v>-0.277239659732834</v>
      </c>
      <c r="I18" s="77">
        <v>-0.11046232140439</v>
      </c>
      <c r="J18" s="77">
        <v>0.160434250979203</v>
      </c>
      <c r="K18" s="91">
        <v>-0.394861843482318</v>
      </c>
      <c r="M18" s="74" t="s">
        <v>31</v>
      </c>
      <c r="N18" s="92">
        <v>-0.0270188806344692</v>
      </c>
      <c r="O18" s="77">
        <v>0.0863252086712865</v>
      </c>
      <c r="P18" s="77">
        <v>0.188038244258029</v>
      </c>
      <c r="Q18" s="77">
        <v>-0.0575859889861209</v>
      </c>
      <c r="R18" s="77">
        <v>0.292622604742248</v>
      </c>
      <c r="S18" s="77">
        <v>0.0526742270675655</v>
      </c>
      <c r="T18" s="77">
        <v>-0.167600547214392</v>
      </c>
      <c r="U18" s="77">
        <v>-0.0979491269300871</v>
      </c>
      <c r="V18" s="77">
        <v>0.134416414862757</v>
      </c>
      <c r="W18" s="99">
        <v>-0.284359605338702</v>
      </c>
      <c r="X18" s="104">
        <v>1.00380782248966</v>
      </c>
      <c r="Y18" s="108">
        <v>-0.65141</v>
      </c>
      <c r="Z18" s="108">
        <f t="shared" si="0"/>
        <v>0.0176003690340996</v>
      </c>
      <c r="AA18" s="108">
        <f t="shared" si="1"/>
        <v>-0.0562331041805627</v>
      </c>
      <c r="AB18" s="108">
        <f t="shared" si="2"/>
        <v>-0.122489992692123</v>
      </c>
      <c r="AC18" s="108">
        <f t="shared" si="3"/>
        <v>0.037512089085449</v>
      </c>
      <c r="AD18" s="108">
        <f t="shared" si="4"/>
        <v>-0.190617290955148</v>
      </c>
      <c r="AE18" s="108">
        <f t="shared" si="5"/>
        <v>-0.0343125182540829</v>
      </c>
      <c r="AF18" s="108">
        <f t="shared" si="6"/>
        <v>0.109176672460927</v>
      </c>
      <c r="AG18" s="108">
        <f t="shared" si="7"/>
        <v>0.0638050407735281</v>
      </c>
      <c r="AH18" s="108">
        <f t="shared" si="8"/>
        <v>-0.0875601968057485</v>
      </c>
      <c r="AI18" s="108">
        <f t="shared" si="9"/>
        <v>0.185234690513684</v>
      </c>
    </row>
    <row r="19" spans="1:35">
      <c r="A19" s="74" t="s">
        <v>32</v>
      </c>
      <c r="B19" s="75">
        <v>-0.1425415613074</v>
      </c>
      <c r="C19" s="76">
        <v>-0.0627822189537318</v>
      </c>
      <c r="D19" s="77">
        <v>0.723996163509283</v>
      </c>
      <c r="E19" s="77">
        <v>0.057544219229982</v>
      </c>
      <c r="F19" s="77">
        <v>0.0279937436618373</v>
      </c>
      <c r="G19" s="76">
        <v>0.376897577168558</v>
      </c>
      <c r="H19" s="77">
        <v>-0.253781163268037</v>
      </c>
      <c r="I19" s="77">
        <v>-0.100430685142254</v>
      </c>
      <c r="J19" s="77">
        <v>0.108243641701269</v>
      </c>
      <c r="K19" s="91">
        <v>-0.194385329811782</v>
      </c>
      <c r="M19" s="74" t="s">
        <v>32</v>
      </c>
      <c r="N19" s="92">
        <v>0.00918532824336242</v>
      </c>
      <c r="O19" s="77">
        <v>0.0452994581630398</v>
      </c>
      <c r="P19" s="77">
        <v>0.347629764226244</v>
      </c>
      <c r="Q19" s="77">
        <v>0.0544475494670725</v>
      </c>
      <c r="R19" s="77">
        <v>0.0446633344806154</v>
      </c>
      <c r="S19" s="77">
        <v>0.224358770531786</v>
      </c>
      <c r="T19" s="77">
        <v>-0.14079368874727</v>
      </c>
      <c r="U19" s="77">
        <v>-0.0505160468598388</v>
      </c>
      <c r="V19" s="77">
        <v>0.0580615208025643</v>
      </c>
      <c r="W19" s="99">
        <v>-0.0949997709651514</v>
      </c>
      <c r="X19" s="104">
        <v>0.00644805079565397</v>
      </c>
      <c r="Y19" s="108">
        <v>-0.62326</v>
      </c>
      <c r="Z19" s="108">
        <f t="shared" si="0"/>
        <v>-0.00572484768095806</v>
      </c>
      <c r="AA19" s="108">
        <f t="shared" si="1"/>
        <v>-0.0282333402946962</v>
      </c>
      <c r="AB19" s="108">
        <f t="shared" si="2"/>
        <v>-0.216663726851649</v>
      </c>
      <c r="AC19" s="108">
        <f t="shared" si="3"/>
        <v>-0.0339349796808476</v>
      </c>
      <c r="AD19" s="108">
        <f t="shared" si="4"/>
        <v>-0.0278368698483884</v>
      </c>
      <c r="AE19" s="108">
        <f t="shared" si="5"/>
        <v>-0.139833847321641</v>
      </c>
      <c r="AF19" s="108">
        <f t="shared" si="6"/>
        <v>0.0877510744486234</v>
      </c>
      <c r="AG19" s="108">
        <f t="shared" si="7"/>
        <v>0.0314846313658632</v>
      </c>
      <c r="AH19" s="108">
        <f t="shared" si="8"/>
        <v>-0.0361874234554062</v>
      </c>
      <c r="AI19" s="108">
        <f t="shared" si="9"/>
        <v>0.0592095572517403</v>
      </c>
    </row>
    <row r="20" spans="1:35">
      <c r="A20" s="74" t="s">
        <v>33</v>
      </c>
      <c r="B20" s="75">
        <v>0.0207661446170179</v>
      </c>
      <c r="C20" s="76">
        <v>-0.0583610941798201</v>
      </c>
      <c r="D20" s="77">
        <v>0.791692853495761</v>
      </c>
      <c r="E20" s="77">
        <v>0.0978682511938273</v>
      </c>
      <c r="F20" s="77">
        <v>-0.158936051840729</v>
      </c>
      <c r="G20" s="76">
        <v>-0.0824047783586251</v>
      </c>
      <c r="H20" s="77">
        <v>0.048812098790453</v>
      </c>
      <c r="I20" s="77">
        <v>0.0795594308133674</v>
      </c>
      <c r="J20" s="77">
        <v>-0.0490992666612882</v>
      </c>
      <c r="K20" s="91">
        <v>0.174353914923797</v>
      </c>
      <c r="M20" s="74" t="s">
        <v>33</v>
      </c>
      <c r="N20" s="92">
        <v>0.0571938728841244</v>
      </c>
      <c r="O20" s="77">
        <v>0.0124449952213629</v>
      </c>
      <c r="P20" s="77">
        <v>0.474937441746037</v>
      </c>
      <c r="Q20" s="77">
        <v>0.136106329587669</v>
      </c>
      <c r="R20" s="77">
        <v>-0.167091460348791</v>
      </c>
      <c r="S20" s="77">
        <v>-0.101902869440443</v>
      </c>
      <c r="T20" s="77">
        <v>0.0784225569220848</v>
      </c>
      <c r="U20" s="77">
        <v>0.126849842236937</v>
      </c>
      <c r="V20" s="77">
        <v>-0.0440022885807355</v>
      </c>
      <c r="W20" s="99">
        <v>0.20610066320677</v>
      </c>
      <c r="X20" s="104">
        <v>0</v>
      </c>
      <c r="Y20" s="108">
        <v>-0.23727</v>
      </c>
      <c r="Z20" s="108">
        <f t="shared" si="0"/>
        <v>-0.0135703902192162</v>
      </c>
      <c r="AA20" s="108">
        <f t="shared" si="1"/>
        <v>-0.00295282401617278</v>
      </c>
      <c r="AB20" s="108">
        <f t="shared" si="2"/>
        <v>-0.112688406803082</v>
      </c>
      <c r="AC20" s="108">
        <f t="shared" si="3"/>
        <v>-0.0322939488212662</v>
      </c>
      <c r="AD20" s="108">
        <f t="shared" si="4"/>
        <v>0.0396457907969577</v>
      </c>
      <c r="AE20" s="108">
        <f t="shared" si="5"/>
        <v>0.0241784938321339</v>
      </c>
      <c r="AF20" s="108">
        <f t="shared" si="6"/>
        <v>-0.0186073200809031</v>
      </c>
      <c r="AG20" s="108">
        <f t="shared" si="7"/>
        <v>-0.030097662067558</v>
      </c>
      <c r="AH20" s="108">
        <f t="shared" si="8"/>
        <v>0.0104404230115511</v>
      </c>
      <c r="AI20" s="108">
        <f t="shared" si="9"/>
        <v>-0.0489015043590702</v>
      </c>
    </row>
    <row r="21" spans="1:35">
      <c r="A21" s="74" t="s">
        <v>34</v>
      </c>
      <c r="B21" s="75">
        <v>-0.186695870152701</v>
      </c>
      <c r="C21" s="76">
        <v>0.206708125819309</v>
      </c>
      <c r="D21" s="77">
        <v>0.00539084359602874</v>
      </c>
      <c r="E21" s="77">
        <v>-0.0381024459708599</v>
      </c>
      <c r="F21" s="77">
        <v>-0.658403704208461</v>
      </c>
      <c r="G21" s="76">
        <v>0.386555149334403</v>
      </c>
      <c r="H21" s="77">
        <v>0.215504557092627</v>
      </c>
      <c r="I21" s="77">
        <v>-0.0809849955196035</v>
      </c>
      <c r="J21" s="77">
        <v>-0.115609012438018</v>
      </c>
      <c r="K21" s="91">
        <v>0.0141102140833939</v>
      </c>
      <c r="M21" s="74" t="s">
        <v>34</v>
      </c>
      <c r="N21" s="92">
        <v>-0.0395984992749589</v>
      </c>
      <c r="O21" s="77">
        <v>0.0376408397276599</v>
      </c>
      <c r="P21" s="77">
        <v>0.0257968810660138</v>
      </c>
      <c r="Q21" s="77">
        <v>0.035018446051858</v>
      </c>
      <c r="R21" s="77">
        <v>-0.395585982986145</v>
      </c>
      <c r="S21" s="77">
        <v>0.162129005154502</v>
      </c>
      <c r="T21" s="77">
        <v>0.161725464656373</v>
      </c>
      <c r="U21" s="77">
        <v>-0.059281966458658</v>
      </c>
      <c r="V21" s="77">
        <v>-0.137268855934534</v>
      </c>
      <c r="W21" s="99">
        <v>-0.0329636560787353</v>
      </c>
      <c r="X21" s="104">
        <v>0.379625888336938</v>
      </c>
      <c r="Y21" s="108">
        <v>-0.00772</v>
      </c>
      <c r="Z21" s="108">
        <f t="shared" si="0"/>
        <v>0.000305700414402682</v>
      </c>
      <c r="AA21" s="108">
        <f t="shared" si="1"/>
        <v>-0.000290587282697534</v>
      </c>
      <c r="AB21" s="108">
        <f t="shared" si="2"/>
        <v>-0.000199151921829627</v>
      </c>
      <c r="AC21" s="108">
        <f t="shared" si="3"/>
        <v>-0.000270342403520344</v>
      </c>
      <c r="AD21" s="108">
        <f t="shared" si="4"/>
        <v>0.00305392378865304</v>
      </c>
      <c r="AE21" s="108">
        <f t="shared" si="5"/>
        <v>-0.00125163591979275</v>
      </c>
      <c r="AF21" s="108">
        <f t="shared" si="6"/>
        <v>-0.0012485205871472</v>
      </c>
      <c r="AG21" s="108">
        <f t="shared" si="7"/>
        <v>0.00045765678106084</v>
      </c>
      <c r="AH21" s="108">
        <f t="shared" si="8"/>
        <v>0.00105971556781461</v>
      </c>
      <c r="AI21" s="108">
        <f t="shared" si="9"/>
        <v>0.000254479424927837</v>
      </c>
    </row>
    <row r="22" spans="1:35">
      <c r="A22" s="74" t="s">
        <v>35</v>
      </c>
      <c r="B22" s="75">
        <v>0.104242048265036</v>
      </c>
      <c r="C22" s="76">
        <v>-0.134986665690184</v>
      </c>
      <c r="D22" s="77">
        <v>0.15533523627927</v>
      </c>
      <c r="E22" s="77">
        <v>-0.658492797316716</v>
      </c>
      <c r="F22" s="77">
        <v>-0.0768870282184989</v>
      </c>
      <c r="G22" s="76">
        <v>-0.0551769680411294</v>
      </c>
      <c r="H22" s="77">
        <v>0.0455519056606003</v>
      </c>
      <c r="I22" s="77">
        <v>-0.205888090901541</v>
      </c>
      <c r="J22" s="77">
        <v>-0.365852671237267</v>
      </c>
      <c r="K22" s="91">
        <v>0.225711773762281</v>
      </c>
      <c r="M22" s="74" t="s">
        <v>35</v>
      </c>
      <c r="N22" s="92">
        <v>0.0377007063706431</v>
      </c>
      <c r="O22" s="77">
        <v>-0.021959127722177</v>
      </c>
      <c r="P22" s="77">
        <v>0.0535438910047409</v>
      </c>
      <c r="Q22" s="77">
        <v>-0.338639239005644</v>
      </c>
      <c r="R22" s="77">
        <v>-0.0132527476602226</v>
      </c>
      <c r="S22" s="77">
        <v>-0.00918470867408441</v>
      </c>
      <c r="T22" s="77">
        <v>0.023801989805058</v>
      </c>
      <c r="U22" s="77">
        <v>-0.149694538186411</v>
      </c>
      <c r="V22" s="77">
        <v>-0.250771776397989</v>
      </c>
      <c r="W22" s="99">
        <v>0.179139620865521</v>
      </c>
      <c r="X22" s="104">
        <v>0.0858374865995574</v>
      </c>
      <c r="Y22" s="108">
        <v>-1.31287</v>
      </c>
      <c r="Z22" s="108">
        <f t="shared" si="0"/>
        <v>-0.0494961263728262</v>
      </c>
      <c r="AA22" s="108">
        <f t="shared" si="1"/>
        <v>0.0288294800126145</v>
      </c>
      <c r="AB22" s="108">
        <f t="shared" si="2"/>
        <v>-0.0702961681833942</v>
      </c>
      <c r="AC22" s="108">
        <f t="shared" si="3"/>
        <v>0.44458929771334</v>
      </c>
      <c r="AD22" s="108">
        <f t="shared" si="4"/>
        <v>0.0173991348206764</v>
      </c>
      <c r="AE22" s="108">
        <f t="shared" si="5"/>
        <v>0.0120583284769452</v>
      </c>
      <c r="AF22" s="108">
        <f t="shared" si="6"/>
        <v>-0.0312489183553664</v>
      </c>
      <c r="AG22" s="108">
        <f t="shared" si="7"/>
        <v>0.196529468348794</v>
      </c>
      <c r="AH22" s="108">
        <f t="shared" si="8"/>
        <v>0.329230742079628</v>
      </c>
      <c r="AI22" s="108">
        <f t="shared" si="9"/>
        <v>-0.235187034045717</v>
      </c>
    </row>
    <row r="23" spans="1:35">
      <c r="A23" s="74" t="s">
        <v>36</v>
      </c>
      <c r="B23" s="79">
        <v>-0.886482488227373</v>
      </c>
      <c r="C23" s="76">
        <v>-0.00784236788549494</v>
      </c>
      <c r="D23" s="77">
        <v>0.0531677461376311</v>
      </c>
      <c r="E23" s="77">
        <v>-0.134913858666341</v>
      </c>
      <c r="F23" s="77">
        <v>0.062394214626948</v>
      </c>
      <c r="G23" s="76">
        <v>-0.0300267433721228</v>
      </c>
      <c r="H23" s="77">
        <v>0.0301824657812941</v>
      </c>
      <c r="I23" s="77">
        <v>-0.0448874842757092</v>
      </c>
      <c r="J23" s="77">
        <v>-0.052937230387341</v>
      </c>
      <c r="K23" s="91">
        <v>-0.0159981935972378</v>
      </c>
      <c r="M23" s="74" t="s">
        <v>36</v>
      </c>
      <c r="N23" s="92">
        <v>-0.371258256098214</v>
      </c>
      <c r="O23" s="77">
        <v>0.0124246248845218</v>
      </c>
      <c r="P23" s="77">
        <v>-0.0379245512758314</v>
      </c>
      <c r="Q23" s="77">
        <v>-0.0942771279459962</v>
      </c>
      <c r="R23" s="77">
        <v>0.0668314176736474</v>
      </c>
      <c r="S23" s="77">
        <v>-0.0627276944260156</v>
      </c>
      <c r="T23" s="77">
        <v>0.0142812996276661</v>
      </c>
      <c r="U23" s="77">
        <v>-0.0251430410183796</v>
      </c>
      <c r="V23" s="77">
        <v>-0.0465791595772067</v>
      </c>
      <c r="W23" s="99">
        <v>-0.0195903815325833</v>
      </c>
      <c r="X23" s="105">
        <v>0.0224261445247061</v>
      </c>
      <c r="Y23" s="108">
        <v>-0.27029</v>
      </c>
      <c r="Z23" s="108">
        <f t="shared" si="0"/>
        <v>0.100347394040786</v>
      </c>
      <c r="AA23" s="108">
        <f t="shared" si="1"/>
        <v>-0.0033582518600374</v>
      </c>
      <c r="AB23" s="108">
        <f t="shared" si="2"/>
        <v>0.0102506269643445</v>
      </c>
      <c r="AC23" s="108">
        <f t="shared" si="3"/>
        <v>0.0254821649125233</v>
      </c>
      <c r="AD23" s="108">
        <f t="shared" si="4"/>
        <v>-0.0180638638830101</v>
      </c>
      <c r="AE23" s="108">
        <f t="shared" si="5"/>
        <v>0.0169546685264078</v>
      </c>
      <c r="AF23" s="108">
        <f t="shared" si="6"/>
        <v>-0.00386009247636187</v>
      </c>
      <c r="AG23" s="108">
        <f t="shared" si="7"/>
        <v>0.00679591255685781</v>
      </c>
      <c r="AH23" s="108">
        <f t="shared" si="8"/>
        <v>0.0125898810421232</v>
      </c>
      <c r="AI23" s="108">
        <f t="shared" si="9"/>
        <v>0.00529508422444194</v>
      </c>
    </row>
    <row r="24" ht="14.25" spans="1:35">
      <c r="A24" s="80" t="s">
        <v>182</v>
      </c>
      <c r="B24" s="81">
        <v>0.923359779218572</v>
      </c>
      <c r="C24" s="82">
        <v>-0.026160918996865</v>
      </c>
      <c r="D24" s="83">
        <v>0.0140424168057952</v>
      </c>
      <c r="E24" s="83">
        <v>-0.209530120680714</v>
      </c>
      <c r="F24" s="83">
        <v>0.00158704343046531</v>
      </c>
      <c r="G24" s="82">
        <v>0.0928528963857602</v>
      </c>
      <c r="H24" s="83">
        <v>-0.00132683708420569</v>
      </c>
      <c r="I24" s="83">
        <v>-0.0798593322808241</v>
      </c>
      <c r="J24" s="83">
        <v>-0.0928511811584657</v>
      </c>
      <c r="K24" s="93">
        <v>0.0236659360129372</v>
      </c>
      <c r="M24" s="80" t="s">
        <v>182</v>
      </c>
      <c r="N24" s="94">
        <v>0.38668869955538</v>
      </c>
      <c r="O24" s="83">
        <v>-0.00227785668526458</v>
      </c>
      <c r="P24" s="83">
        <v>0.0438602232277778</v>
      </c>
      <c r="Q24" s="83">
        <v>-0.103735649698837</v>
      </c>
      <c r="R24" s="83">
        <v>0.00947741886658169</v>
      </c>
      <c r="S24" s="83">
        <v>0.126104122223089</v>
      </c>
      <c r="T24" s="83">
        <v>0.000698577990375664</v>
      </c>
      <c r="U24" s="83">
        <v>-0.0811531281194525</v>
      </c>
      <c r="V24" s="83">
        <v>-0.0466803799992246</v>
      </c>
      <c r="W24" s="106">
        <v>0.0168144074440065</v>
      </c>
      <c r="X24" s="104">
        <v>0</v>
      </c>
      <c r="Y24" s="108">
        <v>-0.25345</v>
      </c>
      <c r="Z24" s="108">
        <f t="shared" si="0"/>
        <v>-0.0980062509023111</v>
      </c>
      <c r="AA24" s="108">
        <f t="shared" si="1"/>
        <v>0.000577322776880307</v>
      </c>
      <c r="AB24" s="108">
        <f t="shared" si="2"/>
        <v>-0.0111163735770803</v>
      </c>
      <c r="AC24" s="108">
        <f t="shared" si="3"/>
        <v>0.0262918004161702</v>
      </c>
      <c r="AD24" s="108">
        <f t="shared" si="4"/>
        <v>-0.00240205181173513</v>
      </c>
      <c r="AE24" s="108">
        <f t="shared" si="5"/>
        <v>-0.0319610897774419</v>
      </c>
      <c r="AF24" s="108">
        <f t="shared" si="6"/>
        <v>-0.000177054591660712</v>
      </c>
      <c r="AG24" s="108">
        <f t="shared" si="7"/>
        <v>0.0205682603218752</v>
      </c>
      <c r="AH24" s="108">
        <f t="shared" si="8"/>
        <v>0.0118311423108035</v>
      </c>
      <c r="AI24" s="108">
        <f t="shared" si="9"/>
        <v>-0.00426161156668345</v>
      </c>
    </row>
    <row r="25" spans="1:35">
      <c r="A25" s="84"/>
      <c r="B25" s="85"/>
      <c r="C25" s="85"/>
      <c r="D25" s="84"/>
      <c r="E25" s="84"/>
      <c r="F25" s="84"/>
      <c r="G25" s="85"/>
      <c r="H25" s="84"/>
      <c r="I25" s="84"/>
      <c r="J25" s="84"/>
      <c r="K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Z25">
        <f t="shared" ref="Z25:AI25" si="10">SUM(Z4:Z24)</f>
        <v>-0.0602984185379753</v>
      </c>
      <c r="AA25">
        <f t="shared" si="10"/>
        <v>0.193287896469674</v>
      </c>
      <c r="AB25">
        <f t="shared" si="10"/>
        <v>-0.919508384271272</v>
      </c>
      <c r="AC25">
        <f t="shared" si="10"/>
        <v>1.33319588451321</v>
      </c>
      <c r="AD25">
        <f t="shared" si="10"/>
        <v>-0.0433462846826718</v>
      </c>
      <c r="AE25">
        <f t="shared" si="10"/>
        <v>-0.109274860478024</v>
      </c>
      <c r="AF25">
        <f t="shared" si="10"/>
        <v>0.357598096452183</v>
      </c>
      <c r="AG25">
        <f t="shared" si="10"/>
        <v>0.0921651068335244</v>
      </c>
      <c r="AH25">
        <f t="shared" si="10"/>
        <v>0.267059986657143</v>
      </c>
      <c r="AI25">
        <f t="shared" si="10"/>
        <v>0.294071374682193</v>
      </c>
    </row>
    <row r="26" spans="1:11">
      <c r="A26" s="84"/>
      <c r="B26" s="85"/>
      <c r="C26" s="85"/>
      <c r="D26" s="84"/>
      <c r="E26" s="84"/>
      <c r="F26" s="84"/>
      <c r="G26" s="85"/>
      <c r="H26" s="84"/>
      <c r="I26" s="84"/>
      <c r="J26" s="84"/>
      <c r="K26" s="84"/>
    </row>
  </sheetData>
  <mergeCells count="6">
    <mergeCell ref="A1:K1"/>
    <mergeCell ref="M1:W1"/>
    <mergeCell ref="B2:K2"/>
    <mergeCell ref="N2:W2"/>
    <mergeCell ref="A2:A3"/>
    <mergeCell ref="M2:M3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9"/>
  <sheetViews>
    <sheetView workbookViewId="0">
      <selection activeCell="P2" sqref="P2"/>
    </sheetView>
  </sheetViews>
  <sheetFormatPr defaultColWidth="9" defaultRowHeight="13.5"/>
  <cols>
    <col min="18" max="18" width="9.125" customWidth="1"/>
  </cols>
  <sheetData>
    <row r="1" ht="15" spans="1:19">
      <c r="A1" s="52" t="s">
        <v>288</v>
      </c>
      <c r="B1" s="53" t="s">
        <v>274</v>
      </c>
      <c r="C1" s="53" t="s">
        <v>275</v>
      </c>
      <c r="D1" s="54" t="s">
        <v>276</v>
      </c>
      <c r="E1" s="55" t="s">
        <v>277</v>
      </c>
      <c r="F1" s="54" t="s">
        <v>278</v>
      </c>
      <c r="G1" s="53" t="s">
        <v>279</v>
      </c>
      <c r="H1" s="54" t="s">
        <v>280</v>
      </c>
      <c r="I1" s="54" t="s">
        <v>281</v>
      </c>
      <c r="J1" s="54" t="s">
        <v>282</v>
      </c>
      <c r="K1" s="54" t="s">
        <v>283</v>
      </c>
      <c r="M1">
        <v>0.27</v>
      </c>
      <c r="N1">
        <v>0.192</v>
      </c>
      <c r="O1">
        <v>0.286</v>
      </c>
      <c r="R1" s="54">
        <f>描述性统计表!F3</f>
        <v>0.0110936808110297</v>
      </c>
      <c r="S1" s="54">
        <f>描述性统计表!E3</f>
        <v>0.023821875</v>
      </c>
    </row>
    <row r="2" ht="15" spans="1:19">
      <c r="A2" s="52">
        <v>1</v>
      </c>
      <c r="B2" s="53">
        <v>-0.05144</v>
      </c>
      <c r="C2" s="53">
        <v>0.17943</v>
      </c>
      <c r="D2" s="54">
        <v>-0.88633</v>
      </c>
      <c r="E2" s="55">
        <v>1.46933</v>
      </c>
      <c r="F2" s="54">
        <v>-0.05514</v>
      </c>
      <c r="G2" s="53">
        <v>-0.13133</v>
      </c>
      <c r="H2" s="54">
        <v>0.34081</v>
      </c>
      <c r="I2" s="54">
        <v>0.07947</v>
      </c>
      <c r="J2" s="54">
        <v>0.229</v>
      </c>
      <c r="K2" s="54">
        <v>0.3088</v>
      </c>
      <c r="M2" s="54">
        <f>$M$1*B2</f>
        <v>-0.0138888</v>
      </c>
      <c r="N2" s="54">
        <f>$N$1*C2</f>
        <v>0.03445056</v>
      </c>
      <c r="O2" s="54">
        <f t="shared" ref="O2:O65" si="0">$O$1*G2</f>
        <v>-0.03756038</v>
      </c>
      <c r="P2" s="56">
        <f t="shared" ref="P2:P65" si="1">SUM(M2:O2)</f>
        <v>-0.01699862</v>
      </c>
      <c r="R2" s="57">
        <f>$R$1*P2+$S$1</f>
        <v>0.023633297735492</v>
      </c>
      <c r="S2" s="45">
        <v>0.0236518486293438</v>
      </c>
    </row>
    <row r="3" ht="15" spans="1:19">
      <c r="A3" s="52">
        <v>2</v>
      </c>
      <c r="B3" s="53">
        <v>-0.03753</v>
      </c>
      <c r="C3" s="53">
        <v>-0.22121</v>
      </c>
      <c r="D3" s="54">
        <v>-0.49602</v>
      </c>
      <c r="E3" s="55">
        <v>-0.27264</v>
      </c>
      <c r="F3" s="54">
        <v>-0.41088</v>
      </c>
      <c r="G3" s="53">
        <v>0.24319</v>
      </c>
      <c r="H3" s="54">
        <v>-0.20073</v>
      </c>
      <c r="I3" s="54">
        <v>-0.03492</v>
      </c>
      <c r="J3" s="54">
        <v>-0.40597</v>
      </c>
      <c r="K3" s="54">
        <v>-0.02798</v>
      </c>
      <c r="M3" s="54">
        <f t="shared" ref="M3:M66" si="2">$M$1*B3</f>
        <v>-0.0101331</v>
      </c>
      <c r="N3" s="54">
        <f t="shared" ref="N3:N66" si="3">$N$1*C3</f>
        <v>-0.04247232</v>
      </c>
      <c r="O3" s="54">
        <f t="shared" si="0"/>
        <v>0.06955234</v>
      </c>
      <c r="P3" s="56">
        <f t="shared" si="1"/>
        <v>0.01694692</v>
      </c>
      <c r="R3" s="57">
        <f t="shared" ref="R3:R66" si="4">$R$1*P3+$S$1</f>
        <v>0.02400987872121</v>
      </c>
      <c r="S3" s="45">
        <v>0.023991563618466</v>
      </c>
    </row>
    <row r="4" ht="15" spans="1:19">
      <c r="A4" s="52">
        <v>3</v>
      </c>
      <c r="B4" s="53">
        <v>-0.43312</v>
      </c>
      <c r="C4" s="53">
        <v>-0.08123</v>
      </c>
      <c r="D4" s="54">
        <v>-0.47774</v>
      </c>
      <c r="E4" s="55">
        <v>-1.69683</v>
      </c>
      <c r="F4" s="54">
        <v>-0.27867</v>
      </c>
      <c r="G4" s="53">
        <v>0.27514</v>
      </c>
      <c r="H4" s="54">
        <v>0.25156</v>
      </c>
      <c r="I4" s="54">
        <v>-0.60382</v>
      </c>
      <c r="J4" s="54">
        <v>-1.15911</v>
      </c>
      <c r="K4" s="54">
        <v>0.38186</v>
      </c>
      <c r="M4" s="54">
        <f t="shared" si="2"/>
        <v>-0.1169424</v>
      </c>
      <c r="N4" s="54">
        <f t="shared" si="3"/>
        <v>-0.01559616</v>
      </c>
      <c r="O4" s="54">
        <f t="shared" si="0"/>
        <v>0.07869004</v>
      </c>
      <c r="P4" s="56">
        <f t="shared" si="1"/>
        <v>-0.05384852</v>
      </c>
      <c r="R4" s="57">
        <f t="shared" si="4"/>
        <v>0.0232244967069736</v>
      </c>
      <c r="S4" s="45">
        <v>0.0232846209238078</v>
      </c>
    </row>
    <row r="5" ht="15" spans="1:19">
      <c r="A5" s="52">
        <v>4</v>
      </c>
      <c r="B5" s="53">
        <v>0.09729</v>
      </c>
      <c r="C5" s="53">
        <v>0.025</v>
      </c>
      <c r="D5" s="54">
        <v>-0.76308</v>
      </c>
      <c r="E5" s="55">
        <v>1.36547</v>
      </c>
      <c r="F5" s="54">
        <v>0.08803</v>
      </c>
      <c r="G5" s="53">
        <v>-0.15061</v>
      </c>
      <c r="H5" s="54">
        <v>0.45849</v>
      </c>
      <c r="I5" s="54">
        <v>0.16684</v>
      </c>
      <c r="J5" s="54">
        <v>-0.10744</v>
      </c>
      <c r="K5" s="54">
        <v>0.05738</v>
      </c>
      <c r="M5" s="54">
        <f t="shared" si="2"/>
        <v>0.0262683</v>
      </c>
      <c r="N5" s="54">
        <f t="shared" si="3"/>
        <v>0.0048</v>
      </c>
      <c r="O5" s="54">
        <f t="shared" si="0"/>
        <v>-0.04307446</v>
      </c>
      <c r="P5" s="56">
        <f t="shared" si="1"/>
        <v>-0.01200616</v>
      </c>
      <c r="R5" s="57">
        <f t="shared" si="4"/>
        <v>0.0236886824931938</v>
      </c>
      <c r="S5" s="45">
        <v>0.0237017732574371</v>
      </c>
    </row>
    <row r="6" ht="15" spans="1:19">
      <c r="A6" s="52">
        <v>5</v>
      </c>
      <c r="B6" s="53">
        <v>-0.09738</v>
      </c>
      <c r="C6" s="53">
        <v>-0.13108</v>
      </c>
      <c r="D6" s="54">
        <v>-0.74225</v>
      </c>
      <c r="E6" s="55">
        <v>1.04355</v>
      </c>
      <c r="F6" s="54">
        <v>-0.27514</v>
      </c>
      <c r="G6" s="53">
        <v>-0.47202</v>
      </c>
      <c r="H6" s="54">
        <v>-0.27078</v>
      </c>
      <c r="I6" s="54">
        <v>0.13605</v>
      </c>
      <c r="J6" s="54">
        <v>0.34707</v>
      </c>
      <c r="K6" s="54">
        <v>0.02293</v>
      </c>
      <c r="M6" s="54">
        <f t="shared" si="2"/>
        <v>-0.0262926</v>
      </c>
      <c r="N6" s="54">
        <f t="shared" si="3"/>
        <v>-0.02516736</v>
      </c>
      <c r="O6" s="54">
        <f t="shared" si="0"/>
        <v>-0.13499772</v>
      </c>
      <c r="P6" s="56">
        <f t="shared" si="1"/>
        <v>-0.18645768</v>
      </c>
      <c r="R6" s="57">
        <f t="shared" si="4"/>
        <v>0.0217533730133149</v>
      </c>
      <c r="S6" s="45">
        <v>0.0219595373489368</v>
      </c>
    </row>
    <row r="7" ht="15" spans="1:19">
      <c r="A7" s="52">
        <v>6</v>
      </c>
      <c r="B7" s="53">
        <v>0.05034</v>
      </c>
      <c r="C7" s="53">
        <v>-0.13554</v>
      </c>
      <c r="D7" s="54">
        <v>-0.90181</v>
      </c>
      <c r="E7" s="55">
        <v>1.25567</v>
      </c>
      <c r="F7" s="54">
        <v>-0.25443</v>
      </c>
      <c r="G7" s="53">
        <v>-0.02946</v>
      </c>
      <c r="H7" s="54">
        <v>-0.04331</v>
      </c>
      <c r="I7" s="54">
        <v>0.14534</v>
      </c>
      <c r="J7" s="54">
        <v>0.1277</v>
      </c>
      <c r="K7" s="54">
        <v>0.01993</v>
      </c>
      <c r="M7" s="54">
        <f t="shared" si="2"/>
        <v>0.0135918</v>
      </c>
      <c r="N7" s="54">
        <f t="shared" si="3"/>
        <v>-0.02602368</v>
      </c>
      <c r="O7" s="54">
        <f t="shared" si="0"/>
        <v>-0.00842556</v>
      </c>
      <c r="P7" s="56">
        <f t="shared" si="1"/>
        <v>-0.02085744</v>
      </c>
      <c r="R7" s="57">
        <f t="shared" si="4"/>
        <v>0.0235904892181048</v>
      </c>
      <c r="S7" s="45">
        <v>0.0236136615478381</v>
      </c>
    </row>
    <row r="8" ht="15" spans="1:19">
      <c r="A8" s="52">
        <v>7</v>
      </c>
      <c r="B8" s="53">
        <v>-0.23409</v>
      </c>
      <c r="C8" s="53">
        <v>-0.4059</v>
      </c>
      <c r="D8" s="54">
        <v>0.94729</v>
      </c>
      <c r="E8" s="55">
        <v>-0.36951</v>
      </c>
      <c r="F8" s="54">
        <v>-0.64288</v>
      </c>
      <c r="G8" s="53">
        <v>-1.38893</v>
      </c>
      <c r="H8" s="54">
        <v>-0.11635</v>
      </c>
      <c r="I8" s="54">
        <v>-0.45302</v>
      </c>
      <c r="J8" s="54">
        <v>-0.33757</v>
      </c>
      <c r="K8" s="54">
        <v>0.24502</v>
      </c>
      <c r="M8" s="54">
        <f t="shared" si="2"/>
        <v>-0.0632043</v>
      </c>
      <c r="N8" s="54">
        <f t="shared" si="3"/>
        <v>-0.0779328</v>
      </c>
      <c r="O8" s="54">
        <f t="shared" si="0"/>
        <v>-0.39723398</v>
      </c>
      <c r="P8" s="56">
        <f t="shared" si="1"/>
        <v>-0.53837108</v>
      </c>
      <c r="R8" s="57">
        <f t="shared" si="4"/>
        <v>0.0178493580805907</v>
      </c>
      <c r="S8" s="45">
        <v>0.018444612150774</v>
      </c>
    </row>
    <row r="9" ht="15" spans="1:19">
      <c r="A9" s="52">
        <v>8</v>
      </c>
      <c r="B9" s="53">
        <v>-0.25447</v>
      </c>
      <c r="C9" s="53">
        <v>0.33423</v>
      </c>
      <c r="D9" s="54">
        <v>-0.67571</v>
      </c>
      <c r="E9" s="55">
        <v>-0.28204</v>
      </c>
      <c r="F9" s="54">
        <v>0.03683</v>
      </c>
      <c r="G9" s="53">
        <v>0.31398</v>
      </c>
      <c r="H9" s="54">
        <v>-0.22113</v>
      </c>
      <c r="I9" s="54">
        <v>0.4002</v>
      </c>
      <c r="J9" s="54">
        <v>-0.22925</v>
      </c>
      <c r="K9" s="54">
        <v>-0.0536</v>
      </c>
      <c r="M9" s="54">
        <f t="shared" si="2"/>
        <v>-0.0687069</v>
      </c>
      <c r="N9" s="54">
        <f t="shared" si="3"/>
        <v>0.06417216</v>
      </c>
      <c r="O9" s="54">
        <f t="shared" si="0"/>
        <v>0.08979828</v>
      </c>
      <c r="P9" s="56">
        <f t="shared" si="1"/>
        <v>0.08526354</v>
      </c>
      <c r="R9" s="57">
        <f t="shared" si="4"/>
        <v>0.0247677614975785</v>
      </c>
      <c r="S9" s="45">
        <v>0.0246734400288823</v>
      </c>
    </row>
    <row r="10" ht="15" spans="1:19">
      <c r="A10" s="52">
        <v>9</v>
      </c>
      <c r="B10" s="53">
        <v>-0.03409</v>
      </c>
      <c r="C10" s="53">
        <v>1.65886</v>
      </c>
      <c r="D10" s="54">
        <v>-0.80132</v>
      </c>
      <c r="E10" s="55">
        <v>0.20161</v>
      </c>
      <c r="F10" s="54">
        <v>0.13367</v>
      </c>
      <c r="G10" s="53">
        <v>-0.02462</v>
      </c>
      <c r="H10" s="54">
        <v>-0.58877</v>
      </c>
      <c r="I10" s="54">
        <v>-0.72713</v>
      </c>
      <c r="J10" s="54">
        <v>0.22966</v>
      </c>
      <c r="K10" s="54">
        <v>-0.63132</v>
      </c>
      <c r="M10" s="54">
        <f t="shared" si="2"/>
        <v>-0.0092043</v>
      </c>
      <c r="N10" s="54">
        <f t="shared" si="3"/>
        <v>0.31850112</v>
      </c>
      <c r="O10" s="54">
        <f t="shared" si="0"/>
        <v>-0.00704132</v>
      </c>
      <c r="P10" s="56">
        <f t="shared" si="1"/>
        <v>0.3022555</v>
      </c>
      <c r="R10" s="57">
        <f t="shared" si="4"/>
        <v>0.0271750010403782</v>
      </c>
      <c r="S10" s="45">
        <v>0.0268387883602352</v>
      </c>
    </row>
    <row r="11" ht="15" spans="1:19">
      <c r="A11" s="52">
        <v>10</v>
      </c>
      <c r="B11" s="53">
        <v>-0.19923</v>
      </c>
      <c r="C11" s="53">
        <v>0.20549</v>
      </c>
      <c r="D11" s="54">
        <v>1.16354</v>
      </c>
      <c r="E11" s="55">
        <v>-0.57446</v>
      </c>
      <c r="F11" s="54">
        <v>0.56894</v>
      </c>
      <c r="G11" s="53">
        <v>-1.10834</v>
      </c>
      <c r="H11" s="54">
        <v>-0.2538</v>
      </c>
      <c r="I11" s="54">
        <v>-0.24003</v>
      </c>
      <c r="J11" s="54">
        <v>0.49743</v>
      </c>
      <c r="K11" s="54">
        <v>-1.07402</v>
      </c>
      <c r="M11" s="54">
        <f t="shared" si="2"/>
        <v>-0.0537921</v>
      </c>
      <c r="N11" s="54">
        <f t="shared" si="3"/>
        <v>0.03945408</v>
      </c>
      <c r="O11" s="54">
        <f t="shared" si="0"/>
        <v>-0.31698524</v>
      </c>
      <c r="P11" s="56">
        <f t="shared" si="1"/>
        <v>-0.33132326</v>
      </c>
      <c r="R11" s="57">
        <f t="shared" si="4"/>
        <v>0.0201462805082902</v>
      </c>
      <c r="S11" s="45">
        <v>0.0205119705806014</v>
      </c>
    </row>
    <row r="12" ht="15" spans="1:19">
      <c r="A12" s="52">
        <v>11</v>
      </c>
      <c r="B12" s="53">
        <v>0.14036</v>
      </c>
      <c r="C12" s="53">
        <v>0.42379</v>
      </c>
      <c r="D12" s="54">
        <v>-0.5646</v>
      </c>
      <c r="E12" s="55">
        <v>-0.12776</v>
      </c>
      <c r="F12" s="54">
        <v>-0.21118</v>
      </c>
      <c r="G12" s="53">
        <v>-0.07568</v>
      </c>
      <c r="H12" s="54">
        <v>0.03166</v>
      </c>
      <c r="I12" s="54">
        <v>-0.18509</v>
      </c>
      <c r="J12" s="54">
        <v>0.00168</v>
      </c>
      <c r="K12" s="54">
        <v>-0.40404</v>
      </c>
      <c r="M12" s="54">
        <f t="shared" si="2"/>
        <v>0.0378972</v>
      </c>
      <c r="N12" s="54">
        <f t="shared" si="3"/>
        <v>0.08136768</v>
      </c>
      <c r="O12" s="54">
        <f t="shared" si="0"/>
        <v>-0.02164448</v>
      </c>
      <c r="P12" s="56">
        <f t="shared" si="1"/>
        <v>0.0976204</v>
      </c>
      <c r="R12" s="57">
        <f t="shared" si="4"/>
        <v>0.024904844558245</v>
      </c>
      <c r="S12" s="45">
        <v>0.0247962384714714</v>
      </c>
    </row>
    <row r="13" ht="15" spans="1:19">
      <c r="A13" s="52">
        <v>12</v>
      </c>
      <c r="B13" s="53">
        <v>-0.03895</v>
      </c>
      <c r="C13" s="53">
        <v>0.21513</v>
      </c>
      <c r="D13" s="54">
        <v>-0.65565</v>
      </c>
      <c r="E13" s="55">
        <v>-0.14961</v>
      </c>
      <c r="F13" s="54">
        <v>-0.32752</v>
      </c>
      <c r="G13" s="53">
        <v>0.26457</v>
      </c>
      <c r="H13" s="54">
        <v>-0.03073</v>
      </c>
      <c r="I13" s="54">
        <v>0.15067</v>
      </c>
      <c r="J13" s="54">
        <v>-0.59712</v>
      </c>
      <c r="K13" s="54">
        <v>0.12427</v>
      </c>
      <c r="M13" s="54">
        <f t="shared" si="2"/>
        <v>-0.0105165</v>
      </c>
      <c r="N13" s="54">
        <f t="shared" si="3"/>
        <v>0.04130496</v>
      </c>
      <c r="O13" s="54">
        <f t="shared" si="0"/>
        <v>0.07566702</v>
      </c>
      <c r="P13" s="56">
        <f t="shared" si="1"/>
        <v>0.10645548</v>
      </c>
      <c r="R13" s="57">
        <f t="shared" si="4"/>
        <v>0.0250028581157049</v>
      </c>
      <c r="S13" s="45">
        <v>0.0248850531324809</v>
      </c>
    </row>
    <row r="14" ht="15" spans="1:19">
      <c r="A14" s="52">
        <v>13</v>
      </c>
      <c r="B14" s="53">
        <v>10.55084</v>
      </c>
      <c r="C14" s="53">
        <v>-0.17124</v>
      </c>
      <c r="D14" s="54">
        <v>0.22226</v>
      </c>
      <c r="E14" s="55">
        <v>-1.51876</v>
      </c>
      <c r="F14" s="54">
        <v>0.22881</v>
      </c>
      <c r="G14" s="53">
        <v>1.18064</v>
      </c>
      <c r="H14" s="54">
        <v>-0.07764</v>
      </c>
      <c r="I14" s="54">
        <v>-0.58389</v>
      </c>
      <c r="J14" s="54">
        <v>-0.45936</v>
      </c>
      <c r="K14" s="54">
        <v>0.1587</v>
      </c>
      <c r="M14" s="54">
        <f t="shared" si="2"/>
        <v>2.8487268</v>
      </c>
      <c r="N14" s="54">
        <f t="shared" si="3"/>
        <v>-0.03287808</v>
      </c>
      <c r="O14" s="54">
        <f t="shared" si="0"/>
        <v>0.33766304</v>
      </c>
      <c r="P14" s="56">
        <f t="shared" si="1"/>
        <v>3.15351176</v>
      </c>
      <c r="R14" s="57">
        <f t="shared" si="4"/>
        <v>0.0588059278992684</v>
      </c>
      <c r="S14" s="45">
        <v>0.0553114872142432</v>
      </c>
    </row>
    <row r="15" ht="15" spans="1:19">
      <c r="A15" s="52">
        <v>14</v>
      </c>
      <c r="B15" s="53">
        <v>0.19345</v>
      </c>
      <c r="C15" s="53">
        <v>0.65933</v>
      </c>
      <c r="D15" s="54">
        <v>-0.12878</v>
      </c>
      <c r="E15" s="55">
        <v>0.00283</v>
      </c>
      <c r="F15" s="54">
        <v>-0.15832</v>
      </c>
      <c r="G15" s="53">
        <v>0.34622</v>
      </c>
      <c r="H15" s="54">
        <v>-0.40517</v>
      </c>
      <c r="I15" s="54">
        <v>10.51752</v>
      </c>
      <c r="J15" s="54">
        <v>0.07656</v>
      </c>
      <c r="K15" s="54">
        <v>-0.31134</v>
      </c>
      <c r="M15" s="54">
        <f t="shared" si="2"/>
        <v>0.0522315</v>
      </c>
      <c r="N15" s="54">
        <f t="shared" si="3"/>
        <v>0.12659136</v>
      </c>
      <c r="O15" s="54">
        <f t="shared" si="0"/>
        <v>0.09901892</v>
      </c>
      <c r="P15" s="56">
        <f t="shared" si="1"/>
        <v>0.27784178</v>
      </c>
      <c r="R15" s="57">
        <f t="shared" si="4"/>
        <v>0.0269041630232883</v>
      </c>
      <c r="S15" s="45">
        <v>0.026596170540114</v>
      </c>
    </row>
    <row r="16" ht="15" spans="1:19">
      <c r="A16" s="52">
        <v>15</v>
      </c>
      <c r="B16" s="53">
        <v>0.14616</v>
      </c>
      <c r="C16" s="53">
        <v>-0.25186</v>
      </c>
      <c r="D16" s="54">
        <v>1.47393</v>
      </c>
      <c r="E16" s="55">
        <v>-0.84648</v>
      </c>
      <c r="F16" s="54">
        <v>0.12021</v>
      </c>
      <c r="G16" s="53">
        <v>0.04446</v>
      </c>
      <c r="H16" s="54">
        <v>0.49206</v>
      </c>
      <c r="I16" s="54">
        <v>-0.02461</v>
      </c>
      <c r="J16" s="54">
        <v>-0.49782</v>
      </c>
      <c r="K16" s="54">
        <v>0.05124</v>
      </c>
      <c r="M16" s="54">
        <f t="shared" si="2"/>
        <v>0.0394632</v>
      </c>
      <c r="N16" s="54">
        <f t="shared" si="3"/>
        <v>-0.04835712</v>
      </c>
      <c r="O16" s="54">
        <f t="shared" si="0"/>
        <v>0.01271556</v>
      </c>
      <c r="P16" s="56">
        <f t="shared" si="1"/>
        <v>0.00382164000000001</v>
      </c>
      <c r="R16" s="57">
        <f t="shared" si="4"/>
        <v>0.0238642710543347</v>
      </c>
      <c r="S16" s="45">
        <v>0.0238602587258392</v>
      </c>
    </row>
    <row r="17" ht="15" spans="1:19">
      <c r="A17" s="52">
        <v>16</v>
      </c>
      <c r="B17" s="53">
        <v>0.17557</v>
      </c>
      <c r="C17" s="53">
        <v>0.31353</v>
      </c>
      <c r="D17" s="54">
        <v>0.52221</v>
      </c>
      <c r="E17" s="55">
        <v>1.31962</v>
      </c>
      <c r="F17" s="54">
        <v>-0.62436</v>
      </c>
      <c r="G17" s="53">
        <v>3.34831</v>
      </c>
      <c r="H17" s="54">
        <v>-1.05814</v>
      </c>
      <c r="I17" s="54">
        <v>-0.1056</v>
      </c>
      <c r="J17" s="54">
        <v>0.76394</v>
      </c>
      <c r="K17" s="54">
        <v>-0.10036</v>
      </c>
      <c r="M17" s="54">
        <f t="shared" si="2"/>
        <v>0.0474039</v>
      </c>
      <c r="N17" s="54">
        <f t="shared" si="3"/>
        <v>0.06019776</v>
      </c>
      <c r="O17" s="54">
        <f t="shared" si="0"/>
        <v>0.95761666</v>
      </c>
      <c r="P17" s="56">
        <f t="shared" si="1"/>
        <v>1.06521832</v>
      </c>
      <c r="R17" s="57">
        <f t="shared" si="4"/>
        <v>0.0356390670361413</v>
      </c>
      <c r="S17" s="45">
        <v>0.03446243120747</v>
      </c>
    </row>
    <row r="18" ht="15" spans="1:19">
      <c r="A18" s="52">
        <v>17</v>
      </c>
      <c r="B18" s="53">
        <v>-0.38727</v>
      </c>
      <c r="C18" s="53">
        <v>-0.32084</v>
      </c>
      <c r="D18" s="54">
        <v>-0.74728</v>
      </c>
      <c r="E18" s="55">
        <v>-0.03429</v>
      </c>
      <c r="F18" s="54">
        <v>-0.50925</v>
      </c>
      <c r="G18" s="53">
        <v>-0.19726</v>
      </c>
      <c r="H18" s="54">
        <v>-0.47051</v>
      </c>
      <c r="I18" s="54">
        <v>-0.10174</v>
      </c>
      <c r="J18" s="54">
        <v>0.26883</v>
      </c>
      <c r="K18" s="54">
        <v>-0.15413</v>
      </c>
      <c r="M18" s="54">
        <f t="shared" si="2"/>
        <v>-0.1045629</v>
      </c>
      <c r="N18" s="54">
        <f t="shared" si="3"/>
        <v>-0.06160128</v>
      </c>
      <c r="O18" s="54">
        <f t="shared" si="0"/>
        <v>-0.05641636</v>
      </c>
      <c r="P18" s="56">
        <f t="shared" si="1"/>
        <v>-0.22258054</v>
      </c>
      <c r="R18" s="57">
        <f t="shared" si="4"/>
        <v>0.0213526375344934</v>
      </c>
      <c r="S18" s="45">
        <v>0.0215993448412518</v>
      </c>
    </row>
    <row r="19" ht="15" spans="1:19">
      <c r="A19" s="52">
        <v>18</v>
      </c>
      <c r="B19" s="53">
        <v>-0.14497</v>
      </c>
      <c r="C19" s="53">
        <v>-0.32667</v>
      </c>
      <c r="D19" s="54">
        <v>-0.06978</v>
      </c>
      <c r="E19" s="55">
        <v>-0.56468</v>
      </c>
      <c r="F19" s="54">
        <v>-0.29767</v>
      </c>
      <c r="G19" s="53">
        <v>-0.02189</v>
      </c>
      <c r="H19" s="54">
        <v>-0.50844</v>
      </c>
      <c r="I19" s="54">
        <v>-0.24277</v>
      </c>
      <c r="J19" s="54">
        <v>0.00555</v>
      </c>
      <c r="K19" s="54">
        <v>-0.17322</v>
      </c>
      <c r="M19" s="54">
        <f t="shared" si="2"/>
        <v>-0.0391419</v>
      </c>
      <c r="N19" s="54">
        <f t="shared" si="3"/>
        <v>-0.06272064</v>
      </c>
      <c r="O19" s="54">
        <f t="shared" si="0"/>
        <v>-0.00626054</v>
      </c>
      <c r="P19" s="56">
        <f t="shared" si="1"/>
        <v>-0.10812308</v>
      </c>
      <c r="R19" s="57">
        <f t="shared" si="4"/>
        <v>0.0226223920621746</v>
      </c>
      <c r="S19" s="45">
        <v>0.0227424466777968</v>
      </c>
    </row>
    <row r="20" ht="15" spans="1:19">
      <c r="A20" s="52">
        <v>19</v>
      </c>
      <c r="B20" s="53">
        <v>0.58244</v>
      </c>
      <c r="C20" s="53">
        <v>-0.3895</v>
      </c>
      <c r="D20" s="54">
        <v>0.03299</v>
      </c>
      <c r="E20" s="55">
        <v>-0.40016</v>
      </c>
      <c r="F20" s="54">
        <v>0.07426</v>
      </c>
      <c r="G20" s="53">
        <v>0.33482</v>
      </c>
      <c r="H20" s="54">
        <v>-0.28144</v>
      </c>
      <c r="I20" s="54">
        <v>-0.03088</v>
      </c>
      <c r="J20" s="54">
        <v>0.16916</v>
      </c>
      <c r="K20" s="54">
        <v>-0.35045</v>
      </c>
      <c r="M20" s="54">
        <f t="shared" si="2"/>
        <v>0.1572588</v>
      </c>
      <c r="N20" s="54">
        <f t="shared" si="3"/>
        <v>-0.074784</v>
      </c>
      <c r="O20" s="54">
        <f t="shared" si="0"/>
        <v>0.09575852</v>
      </c>
      <c r="P20" s="56">
        <f t="shared" si="1"/>
        <v>0.17823332</v>
      </c>
      <c r="R20" s="57">
        <f t="shared" si="4"/>
        <v>0.0257991385619701</v>
      </c>
      <c r="S20" s="45">
        <v>0.025602246642206</v>
      </c>
    </row>
    <row r="21" ht="15" spans="1:19">
      <c r="A21" s="52">
        <v>20</v>
      </c>
      <c r="B21" s="53">
        <v>-0.14523</v>
      </c>
      <c r="C21" s="53">
        <v>-0.41999</v>
      </c>
      <c r="D21" s="54">
        <v>0.00104</v>
      </c>
      <c r="E21" s="55">
        <v>0.8447</v>
      </c>
      <c r="F21" s="54">
        <v>-0.60405</v>
      </c>
      <c r="G21" s="53">
        <v>-0.99973</v>
      </c>
      <c r="H21" s="54">
        <v>-0.96335</v>
      </c>
      <c r="I21" s="54">
        <v>-0.28195</v>
      </c>
      <c r="J21" s="54">
        <v>0.14298</v>
      </c>
      <c r="K21" s="54">
        <v>-0.07567</v>
      </c>
      <c r="M21" s="54">
        <f t="shared" si="2"/>
        <v>-0.0392121</v>
      </c>
      <c r="N21" s="54">
        <f t="shared" si="3"/>
        <v>-0.08063808</v>
      </c>
      <c r="O21" s="54">
        <f t="shared" si="0"/>
        <v>-0.28592278</v>
      </c>
      <c r="P21" s="56">
        <f t="shared" si="1"/>
        <v>-0.40577296</v>
      </c>
      <c r="R21" s="57">
        <f t="shared" si="4"/>
        <v>0.0193203593000133</v>
      </c>
      <c r="S21" s="45">
        <v>0.0197691434072704</v>
      </c>
    </row>
    <row r="22" ht="15" spans="1:19">
      <c r="A22" s="52">
        <v>21</v>
      </c>
      <c r="B22" s="53">
        <v>-0.01967</v>
      </c>
      <c r="C22" s="53">
        <v>-0.38853</v>
      </c>
      <c r="D22" s="54">
        <v>-0.20866</v>
      </c>
      <c r="E22" s="55">
        <v>1.89415</v>
      </c>
      <c r="F22" s="54">
        <v>-0.84021</v>
      </c>
      <c r="G22" s="53">
        <v>-0.76743</v>
      </c>
      <c r="H22" s="54">
        <v>-0.83907</v>
      </c>
      <c r="I22" s="54">
        <v>-0.37809</v>
      </c>
      <c r="J22" s="54">
        <v>-0.24593</v>
      </c>
      <c r="K22" s="54">
        <v>0.18141</v>
      </c>
      <c r="M22" s="54">
        <f t="shared" si="2"/>
        <v>-0.0053109</v>
      </c>
      <c r="N22" s="54">
        <f t="shared" si="3"/>
        <v>-0.07459776</v>
      </c>
      <c r="O22" s="54">
        <f t="shared" si="0"/>
        <v>-0.21948498</v>
      </c>
      <c r="P22" s="56">
        <f t="shared" si="1"/>
        <v>-0.29939364</v>
      </c>
      <c r="R22" s="57">
        <f t="shared" si="4"/>
        <v>0.0205004975209877</v>
      </c>
      <c r="S22" s="45">
        <v>0.0208316373870085</v>
      </c>
    </row>
    <row r="23" ht="15" spans="1:19">
      <c r="A23" s="52">
        <v>22</v>
      </c>
      <c r="B23" s="53">
        <v>0.15942</v>
      </c>
      <c r="C23" s="53">
        <v>-0.26166</v>
      </c>
      <c r="D23" s="54">
        <v>0.32942</v>
      </c>
      <c r="E23" s="55">
        <v>0.91998</v>
      </c>
      <c r="F23" s="54">
        <v>0.07534</v>
      </c>
      <c r="G23" s="53">
        <v>0.07955</v>
      </c>
      <c r="H23" s="54">
        <v>-0.28857</v>
      </c>
      <c r="I23" s="54">
        <v>-0.12554</v>
      </c>
      <c r="J23" s="54">
        <v>-0.2432</v>
      </c>
      <c r="K23" s="54">
        <v>-0.26158</v>
      </c>
      <c r="M23" s="54">
        <f t="shared" si="2"/>
        <v>0.0430434</v>
      </c>
      <c r="N23" s="54">
        <f t="shared" si="3"/>
        <v>-0.05023872</v>
      </c>
      <c r="O23" s="54">
        <f t="shared" si="0"/>
        <v>0.0227513</v>
      </c>
      <c r="P23" s="56">
        <f t="shared" si="1"/>
        <v>0.01555598</v>
      </c>
      <c r="R23" s="57">
        <f t="shared" si="4"/>
        <v>0.0239944480768228</v>
      </c>
      <c r="S23" s="45">
        <v>0.023977480272181</v>
      </c>
    </row>
    <row r="24" ht="15" spans="1:19">
      <c r="A24" s="52">
        <v>23</v>
      </c>
      <c r="B24" s="53">
        <v>0.15831</v>
      </c>
      <c r="C24" s="53">
        <v>-0.45213</v>
      </c>
      <c r="D24" s="54">
        <v>-0.2253</v>
      </c>
      <c r="E24" s="55">
        <v>-0.14661</v>
      </c>
      <c r="F24" s="54">
        <v>-0.20968</v>
      </c>
      <c r="G24" s="53">
        <v>-0.82527</v>
      </c>
      <c r="H24" s="54">
        <v>-0.04219</v>
      </c>
      <c r="I24" s="54">
        <v>-0.08528</v>
      </c>
      <c r="J24" s="54">
        <v>-0.20803</v>
      </c>
      <c r="K24" s="54">
        <v>-0.08266</v>
      </c>
      <c r="M24" s="54">
        <f t="shared" si="2"/>
        <v>0.0427437</v>
      </c>
      <c r="N24" s="54">
        <f t="shared" si="3"/>
        <v>-0.08680896</v>
      </c>
      <c r="O24" s="54">
        <f t="shared" si="0"/>
        <v>-0.23602722</v>
      </c>
      <c r="P24" s="56">
        <f t="shared" si="1"/>
        <v>-0.28009248</v>
      </c>
      <c r="R24" s="57">
        <f t="shared" si="4"/>
        <v>0.0207146184293103</v>
      </c>
      <c r="S24" s="45">
        <v>0.0210243233663949</v>
      </c>
    </row>
    <row r="25" ht="15" spans="1:19">
      <c r="A25" s="52">
        <v>24</v>
      </c>
      <c r="B25" s="53">
        <v>-0.35412</v>
      </c>
      <c r="C25" s="53">
        <v>-0.53951</v>
      </c>
      <c r="D25" s="54">
        <v>0.11396</v>
      </c>
      <c r="E25" s="55">
        <v>-0.42971</v>
      </c>
      <c r="F25" s="54">
        <v>-0.58369</v>
      </c>
      <c r="G25" s="53">
        <v>-0.40021</v>
      </c>
      <c r="H25" s="54">
        <v>-0.58927</v>
      </c>
      <c r="I25" s="54">
        <v>-0.27122</v>
      </c>
      <c r="J25" s="54">
        <v>0.06746</v>
      </c>
      <c r="K25" s="54">
        <v>-0.27176</v>
      </c>
      <c r="M25" s="54">
        <f t="shared" si="2"/>
        <v>-0.0956124</v>
      </c>
      <c r="N25" s="54">
        <f t="shared" si="3"/>
        <v>-0.10358592</v>
      </c>
      <c r="O25" s="54">
        <f t="shared" si="0"/>
        <v>-0.11446006</v>
      </c>
      <c r="P25" s="56">
        <f t="shared" si="1"/>
        <v>-0.31365838</v>
      </c>
      <c r="R25" s="57">
        <f t="shared" si="4"/>
        <v>0.0203422490485753</v>
      </c>
      <c r="S25" s="45">
        <v>0.0206897984808102</v>
      </c>
    </row>
    <row r="26" ht="15" spans="1:19">
      <c r="A26" s="52">
        <v>25</v>
      </c>
      <c r="B26" s="53">
        <v>0.05058</v>
      </c>
      <c r="C26" s="53">
        <v>-0.3864</v>
      </c>
      <c r="D26" s="54">
        <v>0.44213</v>
      </c>
      <c r="E26" s="55">
        <v>-0.57381</v>
      </c>
      <c r="F26" s="54">
        <v>-0.30513</v>
      </c>
      <c r="G26" s="53">
        <v>-0.36718</v>
      </c>
      <c r="H26" s="54">
        <v>0.17152</v>
      </c>
      <c r="I26" s="54">
        <v>0.11026</v>
      </c>
      <c r="J26" s="54">
        <v>-0.2825</v>
      </c>
      <c r="K26" s="54">
        <v>0.23091</v>
      </c>
      <c r="M26" s="54">
        <f t="shared" si="2"/>
        <v>0.0136566</v>
      </c>
      <c r="N26" s="54">
        <f t="shared" si="3"/>
        <v>-0.0741888</v>
      </c>
      <c r="O26" s="54">
        <f t="shared" si="0"/>
        <v>-0.10501348</v>
      </c>
      <c r="P26" s="56">
        <f t="shared" si="1"/>
        <v>-0.16554568</v>
      </c>
      <c r="R26" s="57">
        <f t="shared" si="4"/>
        <v>0.0219853640664351</v>
      </c>
      <c r="S26" s="45">
        <v>0.022168652676459</v>
      </c>
    </row>
    <row r="27" ht="15" spans="1:19">
      <c r="A27" s="52">
        <v>26</v>
      </c>
      <c r="B27" s="53">
        <v>-0.37488</v>
      </c>
      <c r="C27" s="53">
        <v>0.02229</v>
      </c>
      <c r="D27" s="54">
        <v>-0.3069</v>
      </c>
      <c r="E27" s="55">
        <v>-1.16011</v>
      </c>
      <c r="F27" s="54">
        <v>0.18263</v>
      </c>
      <c r="G27" s="53">
        <v>-0.11794</v>
      </c>
      <c r="H27" s="54">
        <v>-0.0898</v>
      </c>
      <c r="I27" s="54">
        <v>-0.30591</v>
      </c>
      <c r="J27" s="54">
        <v>-0.506</v>
      </c>
      <c r="K27" s="54">
        <v>-0.11315</v>
      </c>
      <c r="M27" s="54">
        <f t="shared" si="2"/>
        <v>-0.1012176</v>
      </c>
      <c r="N27" s="54">
        <f t="shared" si="3"/>
        <v>0.00427968</v>
      </c>
      <c r="O27" s="54">
        <f t="shared" si="0"/>
        <v>-0.03373084</v>
      </c>
      <c r="P27" s="56">
        <f t="shared" si="1"/>
        <v>-0.13066876</v>
      </c>
      <c r="R27" s="57">
        <f t="shared" si="4"/>
        <v>0.0223722774845869</v>
      </c>
      <c r="S27" s="45">
        <v>0.0225169697491767</v>
      </c>
    </row>
    <row r="28" ht="15" spans="1:19">
      <c r="A28" s="52">
        <v>27</v>
      </c>
      <c r="B28" s="53">
        <v>-0.19221</v>
      </c>
      <c r="C28" s="53">
        <v>-0.16789</v>
      </c>
      <c r="D28" s="54">
        <v>-0.7093</v>
      </c>
      <c r="E28" s="55">
        <v>0.41787</v>
      </c>
      <c r="F28" s="54">
        <v>-0.35088</v>
      </c>
      <c r="G28" s="53">
        <v>-0.13168</v>
      </c>
      <c r="H28" s="54">
        <v>-0.65405</v>
      </c>
      <c r="I28" s="54">
        <v>0.10672</v>
      </c>
      <c r="J28" s="54">
        <v>0.69442</v>
      </c>
      <c r="K28" s="54">
        <v>-0.09286</v>
      </c>
      <c r="M28" s="54">
        <f t="shared" si="2"/>
        <v>-0.0518967</v>
      </c>
      <c r="N28" s="54">
        <f t="shared" si="3"/>
        <v>-0.03223488</v>
      </c>
      <c r="O28" s="54">
        <f t="shared" si="0"/>
        <v>-0.03766048</v>
      </c>
      <c r="P28" s="56">
        <f t="shared" si="1"/>
        <v>-0.12179206</v>
      </c>
      <c r="R28" s="57">
        <f t="shared" si="4"/>
        <v>0.0224707527610422</v>
      </c>
      <c r="S28" s="45">
        <v>0.0226057094545973</v>
      </c>
    </row>
    <row r="29" ht="15" spans="1:19">
      <c r="A29" s="52">
        <v>28</v>
      </c>
      <c r="B29" s="53">
        <v>-0.09153</v>
      </c>
      <c r="C29" s="53">
        <v>-0.00013</v>
      </c>
      <c r="D29" s="54">
        <v>1.12345</v>
      </c>
      <c r="E29" s="55">
        <v>0.57573</v>
      </c>
      <c r="F29" s="54">
        <v>1.23116</v>
      </c>
      <c r="G29" s="53">
        <v>-0.03679</v>
      </c>
      <c r="H29" s="54">
        <v>-1.32701</v>
      </c>
      <c r="I29" s="54">
        <v>-0.46777</v>
      </c>
      <c r="J29" s="54">
        <v>0.78324</v>
      </c>
      <c r="K29" s="54">
        <v>-1.63994</v>
      </c>
      <c r="M29" s="54">
        <f t="shared" si="2"/>
        <v>-0.0247131</v>
      </c>
      <c r="N29" s="54">
        <f t="shared" si="3"/>
        <v>-2.496e-5</v>
      </c>
      <c r="O29" s="54">
        <f t="shared" si="0"/>
        <v>-0.01052194</v>
      </c>
      <c r="P29" s="56">
        <f t="shared" si="1"/>
        <v>-0.03526</v>
      </c>
      <c r="R29" s="57">
        <f t="shared" si="4"/>
        <v>0.0234307118146031</v>
      </c>
      <c r="S29" s="45">
        <v>0.0234697532553475</v>
      </c>
    </row>
    <row r="30" ht="15" spans="1:19">
      <c r="A30" s="52">
        <v>29</v>
      </c>
      <c r="B30" s="53">
        <v>-0.30593</v>
      </c>
      <c r="C30" s="53">
        <v>-0.27984</v>
      </c>
      <c r="D30" s="54">
        <v>-0.7097</v>
      </c>
      <c r="E30" s="55">
        <v>-0.58445</v>
      </c>
      <c r="F30" s="54">
        <v>-0.07462</v>
      </c>
      <c r="G30" s="53">
        <v>0.2312</v>
      </c>
      <c r="H30" s="54">
        <v>0.20994</v>
      </c>
      <c r="I30" s="54">
        <v>0.01968</v>
      </c>
      <c r="J30" s="54">
        <v>-0.25373</v>
      </c>
      <c r="K30" s="54">
        <v>0.07859</v>
      </c>
      <c r="M30" s="54">
        <f t="shared" si="2"/>
        <v>-0.0826011</v>
      </c>
      <c r="N30" s="54">
        <f t="shared" si="3"/>
        <v>-0.05372928</v>
      </c>
      <c r="O30" s="54">
        <f t="shared" si="0"/>
        <v>0.0661232</v>
      </c>
      <c r="P30" s="56">
        <f t="shared" si="1"/>
        <v>-0.07020718</v>
      </c>
      <c r="R30" s="57">
        <f t="shared" si="4"/>
        <v>0.0230430189544375</v>
      </c>
      <c r="S30" s="45">
        <v>0.0231213495267171</v>
      </c>
    </row>
    <row r="31" ht="15" spans="1:19">
      <c r="A31" s="52">
        <v>30</v>
      </c>
      <c r="B31" s="53">
        <v>-0.4021</v>
      </c>
      <c r="C31" s="53">
        <v>0.0636</v>
      </c>
      <c r="D31" s="54">
        <v>-0.96534</v>
      </c>
      <c r="E31" s="55">
        <v>-0.56754</v>
      </c>
      <c r="F31" s="54">
        <v>-0.24369</v>
      </c>
      <c r="G31" s="53">
        <v>0.89118</v>
      </c>
      <c r="H31" s="54">
        <v>0.34686</v>
      </c>
      <c r="I31" s="54">
        <v>-0.04134</v>
      </c>
      <c r="J31" s="54">
        <v>-0.59445</v>
      </c>
      <c r="K31" s="54">
        <v>0.33737</v>
      </c>
      <c r="M31" s="54">
        <f t="shared" si="2"/>
        <v>-0.108567</v>
      </c>
      <c r="N31" s="54">
        <f t="shared" si="3"/>
        <v>0.0122112</v>
      </c>
      <c r="O31" s="54">
        <f t="shared" si="0"/>
        <v>0.25487748</v>
      </c>
      <c r="P31" s="56">
        <f t="shared" si="1"/>
        <v>0.15852168</v>
      </c>
      <c r="R31" s="57">
        <f t="shared" si="4"/>
        <v>0.0255804639195482</v>
      </c>
      <c r="S31" s="45">
        <v>0.0254058815090427</v>
      </c>
    </row>
    <row r="32" ht="15" spans="1:19">
      <c r="A32" s="52">
        <v>31</v>
      </c>
      <c r="B32" s="53">
        <v>-0.191</v>
      </c>
      <c r="C32" s="53">
        <v>1.11621</v>
      </c>
      <c r="D32" s="54">
        <v>-0.35149</v>
      </c>
      <c r="E32" s="55">
        <v>-1.284</v>
      </c>
      <c r="F32" s="54">
        <v>0.95349</v>
      </c>
      <c r="G32" s="53">
        <v>-0.07404</v>
      </c>
      <c r="H32" s="54">
        <v>0.13125</v>
      </c>
      <c r="I32" s="54">
        <v>-0.993</v>
      </c>
      <c r="J32" s="54">
        <v>-0.77682</v>
      </c>
      <c r="K32" s="54">
        <v>0.17499</v>
      </c>
      <c r="M32" s="54">
        <f t="shared" si="2"/>
        <v>-0.05157</v>
      </c>
      <c r="N32" s="54">
        <f t="shared" si="3"/>
        <v>0.21431232</v>
      </c>
      <c r="O32" s="54">
        <f t="shared" si="0"/>
        <v>-0.02117544</v>
      </c>
      <c r="P32" s="56">
        <f t="shared" si="1"/>
        <v>0.14156688</v>
      </c>
      <c r="R32" s="57">
        <f t="shared" si="4"/>
        <v>0.0253923727801333</v>
      </c>
      <c r="S32" s="45">
        <v>0.02523459543627</v>
      </c>
    </row>
    <row r="33" ht="15" spans="1:19">
      <c r="A33" s="52">
        <v>32</v>
      </c>
      <c r="B33" s="53">
        <v>-0.05279</v>
      </c>
      <c r="C33" s="53">
        <v>-0.17459</v>
      </c>
      <c r="D33" s="54">
        <v>-0.28371</v>
      </c>
      <c r="E33" s="55">
        <v>-0.82891</v>
      </c>
      <c r="F33" s="54">
        <v>-0.14721</v>
      </c>
      <c r="G33" s="53">
        <v>-0.44571</v>
      </c>
      <c r="H33" s="54">
        <v>-0.08008</v>
      </c>
      <c r="I33" s="54">
        <v>-0.05706</v>
      </c>
      <c r="J33" s="54">
        <v>-0.2527</v>
      </c>
      <c r="K33" s="54">
        <v>-0.05102</v>
      </c>
      <c r="M33" s="54">
        <f t="shared" si="2"/>
        <v>-0.0142533</v>
      </c>
      <c r="N33" s="54">
        <f t="shared" si="3"/>
        <v>-0.03352128</v>
      </c>
      <c r="O33" s="54">
        <f t="shared" si="0"/>
        <v>-0.12747306</v>
      </c>
      <c r="P33" s="56">
        <f t="shared" si="1"/>
        <v>-0.17524764</v>
      </c>
      <c r="R33" s="57">
        <f t="shared" si="4"/>
        <v>0.0218777336189538</v>
      </c>
      <c r="S33" s="45">
        <v>0.0220715338878906</v>
      </c>
    </row>
    <row r="34" ht="15" spans="1:19">
      <c r="A34" s="52">
        <v>33</v>
      </c>
      <c r="B34" s="53">
        <v>-0.1302</v>
      </c>
      <c r="C34" s="53">
        <v>-0.21082</v>
      </c>
      <c r="D34" s="54">
        <v>0.05736</v>
      </c>
      <c r="E34" s="55">
        <v>-1.0696</v>
      </c>
      <c r="F34" s="54">
        <v>0.13108</v>
      </c>
      <c r="G34" s="53">
        <v>-0.16043</v>
      </c>
      <c r="H34" s="54">
        <v>0.78551</v>
      </c>
      <c r="I34" s="54">
        <v>-0.09662</v>
      </c>
      <c r="J34" s="54">
        <v>-0.61344</v>
      </c>
      <c r="K34" s="54">
        <v>0.16686</v>
      </c>
      <c r="M34" s="54">
        <f t="shared" si="2"/>
        <v>-0.035154</v>
      </c>
      <c r="N34" s="54">
        <f t="shared" si="3"/>
        <v>-0.04047744</v>
      </c>
      <c r="O34" s="54">
        <f t="shared" si="0"/>
        <v>-0.04588298</v>
      </c>
      <c r="P34" s="56">
        <f t="shared" si="1"/>
        <v>-0.12151442</v>
      </c>
      <c r="R34" s="57">
        <f t="shared" si="4"/>
        <v>0.0224738328105826</v>
      </c>
      <c r="S34" s="45">
        <v>0.0226084708687608</v>
      </c>
    </row>
    <row r="35" ht="15" spans="1:19">
      <c r="A35" s="52">
        <v>34</v>
      </c>
      <c r="B35" s="53">
        <v>-0.65552</v>
      </c>
      <c r="C35" s="53">
        <v>-0.28419</v>
      </c>
      <c r="D35" s="54">
        <v>-0.22368</v>
      </c>
      <c r="E35" s="55">
        <v>-0.87376</v>
      </c>
      <c r="F35" s="54">
        <v>-0.55566</v>
      </c>
      <c r="G35" s="53">
        <v>-0.67558</v>
      </c>
      <c r="H35" s="54">
        <v>0.08171</v>
      </c>
      <c r="I35" s="54">
        <v>-0.31608</v>
      </c>
      <c r="J35" s="54">
        <v>-0.44081</v>
      </c>
      <c r="K35" s="54">
        <v>0.11761</v>
      </c>
      <c r="M35" s="54">
        <f t="shared" si="2"/>
        <v>-0.1769904</v>
      </c>
      <c r="N35" s="54">
        <f t="shared" si="3"/>
        <v>-0.05456448</v>
      </c>
      <c r="O35" s="54">
        <f t="shared" si="0"/>
        <v>-0.19321588</v>
      </c>
      <c r="P35" s="56">
        <f t="shared" si="1"/>
        <v>-0.42477076</v>
      </c>
      <c r="R35" s="57">
        <f t="shared" si="4"/>
        <v>0.0191096037707015</v>
      </c>
      <c r="S35" s="45">
        <v>0.0195797992989363</v>
      </c>
    </row>
    <row r="36" ht="15" spans="1:19">
      <c r="A36" s="52">
        <v>35</v>
      </c>
      <c r="B36" s="53">
        <v>0.0107</v>
      </c>
      <c r="C36" s="53">
        <v>-0.40536</v>
      </c>
      <c r="D36" s="54">
        <v>-0.39013</v>
      </c>
      <c r="E36" s="55">
        <v>-0.99817</v>
      </c>
      <c r="F36" s="54">
        <v>-0.28202</v>
      </c>
      <c r="G36" s="53">
        <v>-0.34274</v>
      </c>
      <c r="H36" s="54">
        <v>0.25077</v>
      </c>
      <c r="I36" s="54">
        <v>-0.10057</v>
      </c>
      <c r="J36" s="54">
        <v>-0.49522</v>
      </c>
      <c r="K36" s="54">
        <v>0.14488</v>
      </c>
      <c r="M36" s="54">
        <f t="shared" si="2"/>
        <v>0.002889</v>
      </c>
      <c r="N36" s="54">
        <f t="shared" si="3"/>
        <v>-0.07782912</v>
      </c>
      <c r="O36" s="54">
        <f t="shared" si="0"/>
        <v>-0.09802364</v>
      </c>
      <c r="P36" s="56">
        <f t="shared" si="1"/>
        <v>-0.17296376</v>
      </c>
      <c r="R36" s="57">
        <f t="shared" si="4"/>
        <v>0.0219030702546845</v>
      </c>
      <c r="S36" s="45">
        <v>0.022094628350346</v>
      </c>
    </row>
    <row r="37" ht="15" spans="1:19">
      <c r="A37" s="52">
        <v>36</v>
      </c>
      <c r="B37" s="53">
        <v>0.0041</v>
      </c>
      <c r="C37" s="53">
        <v>-0.31072</v>
      </c>
      <c r="D37" s="54">
        <v>-0.40336</v>
      </c>
      <c r="E37" s="55">
        <v>-0.79123</v>
      </c>
      <c r="F37" s="54">
        <v>-0.24124</v>
      </c>
      <c r="G37" s="53">
        <v>-0.19656</v>
      </c>
      <c r="H37" s="54">
        <v>0.16216</v>
      </c>
      <c r="I37" s="54">
        <v>-0.08163</v>
      </c>
      <c r="J37" s="54">
        <v>-0.29008</v>
      </c>
      <c r="K37" s="54">
        <v>0.16573</v>
      </c>
      <c r="M37" s="54">
        <f t="shared" si="2"/>
        <v>0.001107</v>
      </c>
      <c r="N37" s="54">
        <f t="shared" si="3"/>
        <v>-0.05965824</v>
      </c>
      <c r="O37" s="54">
        <f t="shared" si="0"/>
        <v>-0.05621616</v>
      </c>
      <c r="P37" s="56">
        <f t="shared" si="1"/>
        <v>-0.1147674</v>
      </c>
      <c r="R37" s="57">
        <f t="shared" si="4"/>
        <v>0.0225486820968882</v>
      </c>
      <c r="S37" s="45">
        <v>0.0226758564487698</v>
      </c>
    </row>
    <row r="38" ht="15" spans="1:19">
      <c r="A38" s="52">
        <v>37</v>
      </c>
      <c r="B38" s="53">
        <v>-0.12157</v>
      </c>
      <c r="C38" s="53">
        <v>-0.11079</v>
      </c>
      <c r="D38" s="54">
        <v>0.33607</v>
      </c>
      <c r="E38" s="55">
        <v>0.33681</v>
      </c>
      <c r="F38" s="54">
        <v>-0.17267</v>
      </c>
      <c r="G38" s="53">
        <v>-0.86993</v>
      </c>
      <c r="H38" s="54">
        <v>-0.27532</v>
      </c>
      <c r="I38" s="54">
        <v>-0.1435</v>
      </c>
      <c r="J38" s="54">
        <v>0.29225</v>
      </c>
      <c r="K38" s="54">
        <v>-0.3853</v>
      </c>
      <c r="M38" s="54">
        <f t="shared" si="2"/>
        <v>-0.0328239</v>
      </c>
      <c r="N38" s="54">
        <f t="shared" si="3"/>
        <v>-0.02127168</v>
      </c>
      <c r="O38" s="54">
        <f t="shared" si="0"/>
        <v>-0.24879998</v>
      </c>
      <c r="P38" s="56">
        <f t="shared" si="1"/>
        <v>-0.30289556</v>
      </c>
      <c r="R38" s="57">
        <f t="shared" si="4"/>
        <v>0.0204616483382819</v>
      </c>
      <c r="S38" s="45">
        <v>0.0207963507274759</v>
      </c>
    </row>
    <row r="39" ht="15" spans="1:19">
      <c r="A39" s="52">
        <v>38</v>
      </c>
      <c r="B39" s="53">
        <v>0.21858</v>
      </c>
      <c r="C39" s="53">
        <v>-0.20211</v>
      </c>
      <c r="D39" s="54">
        <v>-0.98474</v>
      </c>
      <c r="E39" s="55">
        <v>0.90599</v>
      </c>
      <c r="F39" s="54">
        <v>7.82319</v>
      </c>
      <c r="G39" s="53">
        <v>-0.3835</v>
      </c>
      <c r="H39" s="54">
        <v>-0.47014</v>
      </c>
      <c r="I39" s="54">
        <v>0.93163</v>
      </c>
      <c r="J39" s="54">
        <v>0.45779</v>
      </c>
      <c r="K39" s="54">
        <v>0.57563</v>
      </c>
      <c r="M39" s="54">
        <f t="shared" si="2"/>
        <v>0.0590166</v>
      </c>
      <c r="N39" s="54">
        <f t="shared" si="3"/>
        <v>-0.03880512</v>
      </c>
      <c r="O39" s="54">
        <f t="shared" si="0"/>
        <v>-0.109681</v>
      </c>
      <c r="P39" s="56">
        <f t="shared" si="1"/>
        <v>-0.08946952</v>
      </c>
      <c r="R39" s="57">
        <f t="shared" si="4"/>
        <v>0.022829328702804</v>
      </c>
      <c r="S39" s="45">
        <v>0.0229281329097135</v>
      </c>
    </row>
    <row r="40" ht="15" spans="1:19">
      <c r="A40" s="52">
        <v>39</v>
      </c>
      <c r="B40" s="53">
        <v>0.02973</v>
      </c>
      <c r="C40" s="53">
        <v>-0.38615</v>
      </c>
      <c r="D40" s="54">
        <v>0.06362</v>
      </c>
      <c r="E40" s="55">
        <v>1.68329</v>
      </c>
      <c r="F40" s="54">
        <v>-0.51026</v>
      </c>
      <c r="G40" s="53">
        <v>-0.2047</v>
      </c>
      <c r="H40" s="54">
        <v>-0.33429</v>
      </c>
      <c r="I40" s="54">
        <v>-0.00348</v>
      </c>
      <c r="J40" s="54">
        <v>0.36102</v>
      </c>
      <c r="K40" s="54">
        <v>0.10358</v>
      </c>
      <c r="M40" s="54">
        <f t="shared" si="2"/>
        <v>0.0080271</v>
      </c>
      <c r="N40" s="54">
        <f t="shared" si="3"/>
        <v>-0.0741408</v>
      </c>
      <c r="O40" s="54">
        <f t="shared" si="0"/>
        <v>-0.0585442</v>
      </c>
      <c r="P40" s="56">
        <f t="shared" si="1"/>
        <v>-0.1246579</v>
      </c>
      <c r="R40" s="57">
        <f t="shared" si="4"/>
        <v>0.0224389600468267</v>
      </c>
      <c r="S40" s="45">
        <v>0.0225771377734624</v>
      </c>
    </row>
    <row r="41" ht="15" spans="1:19">
      <c r="A41" s="52">
        <v>40</v>
      </c>
      <c r="B41" s="53">
        <v>-0.31474</v>
      </c>
      <c r="C41" s="53">
        <v>0.11874</v>
      </c>
      <c r="D41" s="54">
        <v>0.85791</v>
      </c>
      <c r="E41" s="55">
        <v>-0.57416</v>
      </c>
      <c r="F41" s="54">
        <v>0.80326</v>
      </c>
      <c r="G41" s="53">
        <v>-0.07731</v>
      </c>
      <c r="H41" s="54">
        <v>-0.32647</v>
      </c>
      <c r="I41" s="54">
        <v>-0.14595</v>
      </c>
      <c r="J41" s="54">
        <v>0.04362</v>
      </c>
      <c r="K41" s="54">
        <v>-0.92951</v>
      </c>
      <c r="M41" s="54">
        <f t="shared" si="2"/>
        <v>-0.0849798</v>
      </c>
      <c r="N41" s="54">
        <f t="shared" si="3"/>
        <v>0.02279808</v>
      </c>
      <c r="O41" s="54">
        <f t="shared" si="0"/>
        <v>-0.02211066</v>
      </c>
      <c r="P41" s="56">
        <f t="shared" si="1"/>
        <v>-0.08429238</v>
      </c>
      <c r="R41" s="57">
        <f t="shared" si="4"/>
        <v>0.022886762241478</v>
      </c>
      <c r="S41" s="45">
        <v>0.0229800311639681</v>
      </c>
    </row>
    <row r="42" ht="15" spans="1:19">
      <c r="A42" s="52">
        <v>41</v>
      </c>
      <c r="B42" s="53">
        <v>-0.01047</v>
      </c>
      <c r="C42" s="53">
        <v>0.03863</v>
      </c>
      <c r="D42" s="54">
        <v>1.34919</v>
      </c>
      <c r="E42" s="55">
        <v>0.39034</v>
      </c>
      <c r="F42" s="54">
        <v>1.39733</v>
      </c>
      <c r="G42" s="53">
        <v>-0.14942</v>
      </c>
      <c r="H42" s="54">
        <v>-0.82565</v>
      </c>
      <c r="I42" s="54">
        <v>-0.35118</v>
      </c>
      <c r="J42" s="54">
        <v>0.6196</v>
      </c>
      <c r="K42" s="54">
        <v>-1.63347</v>
      </c>
      <c r="M42" s="54">
        <f t="shared" si="2"/>
        <v>-0.0028269</v>
      </c>
      <c r="N42" s="54">
        <f t="shared" si="3"/>
        <v>0.00741696</v>
      </c>
      <c r="O42" s="54">
        <f t="shared" si="0"/>
        <v>-0.04273412</v>
      </c>
      <c r="P42" s="56">
        <f t="shared" si="1"/>
        <v>-0.03814406</v>
      </c>
      <c r="R42" s="57">
        <f t="shared" si="4"/>
        <v>0.0233987169735232</v>
      </c>
      <c r="S42" s="45">
        <v>0.0234407782915452</v>
      </c>
    </row>
    <row r="43" ht="15" spans="1:19">
      <c r="A43" s="52">
        <v>42</v>
      </c>
      <c r="B43" s="53">
        <v>0.11261</v>
      </c>
      <c r="C43" s="53">
        <v>-0.18758</v>
      </c>
      <c r="D43" s="54">
        <v>-0.86791</v>
      </c>
      <c r="E43" s="55">
        <v>0.14716</v>
      </c>
      <c r="F43" s="54">
        <v>-0.58725</v>
      </c>
      <c r="G43" s="53">
        <v>-0.18329</v>
      </c>
      <c r="H43" s="54">
        <v>-0.80166</v>
      </c>
      <c r="I43" s="54">
        <v>0.4423</v>
      </c>
      <c r="J43" s="54">
        <v>0.08031</v>
      </c>
      <c r="K43" s="54">
        <v>-0.26472</v>
      </c>
      <c r="M43" s="54">
        <f t="shared" si="2"/>
        <v>0.0304047</v>
      </c>
      <c r="N43" s="54">
        <f t="shared" si="3"/>
        <v>-0.03601536</v>
      </c>
      <c r="O43" s="54">
        <f t="shared" si="0"/>
        <v>-0.05242094</v>
      </c>
      <c r="P43" s="56">
        <f t="shared" si="1"/>
        <v>-0.0580316</v>
      </c>
      <c r="R43" s="57">
        <f t="shared" si="4"/>
        <v>0.0231780909526466</v>
      </c>
      <c r="S43" s="45">
        <v>0.0232423025592632</v>
      </c>
    </row>
    <row r="44" ht="15" spans="1:19">
      <c r="A44" s="52">
        <v>43</v>
      </c>
      <c r="B44" s="53">
        <v>0.21568</v>
      </c>
      <c r="C44" s="53">
        <v>0.02691</v>
      </c>
      <c r="D44" s="54">
        <v>-0.66525</v>
      </c>
      <c r="E44" s="55">
        <v>0.74539</v>
      </c>
      <c r="F44" s="54">
        <v>-0.75098</v>
      </c>
      <c r="G44" s="53">
        <v>-0.38369</v>
      </c>
      <c r="H44" s="54">
        <v>-0.42231</v>
      </c>
      <c r="I44" s="54">
        <v>-0.41567</v>
      </c>
      <c r="J44" s="54">
        <v>-0.13532</v>
      </c>
      <c r="K44" s="54">
        <v>-0.1073</v>
      </c>
      <c r="M44" s="54">
        <f t="shared" si="2"/>
        <v>0.0582336</v>
      </c>
      <c r="N44" s="54">
        <f t="shared" si="3"/>
        <v>0.00516672</v>
      </c>
      <c r="O44" s="54">
        <f t="shared" si="0"/>
        <v>-0.10973534</v>
      </c>
      <c r="P44" s="56">
        <f t="shared" si="1"/>
        <v>-0.04633502</v>
      </c>
      <c r="R44" s="57">
        <f t="shared" si="4"/>
        <v>0.0233078490777473</v>
      </c>
      <c r="S44" s="45">
        <v>0.0233586823272031</v>
      </c>
    </row>
    <row r="45" ht="15" spans="1:19">
      <c r="A45" s="52">
        <v>44</v>
      </c>
      <c r="B45" s="53">
        <v>0.12283</v>
      </c>
      <c r="C45" s="53">
        <v>-0.23347</v>
      </c>
      <c r="D45" s="54">
        <v>-0.51399</v>
      </c>
      <c r="E45" s="55">
        <v>0.20705</v>
      </c>
      <c r="F45" s="54">
        <v>-0.58391</v>
      </c>
      <c r="G45" s="53">
        <v>-0.19779</v>
      </c>
      <c r="H45" s="54">
        <v>-0.20562</v>
      </c>
      <c r="I45" s="54">
        <v>-0.25477</v>
      </c>
      <c r="J45" s="54">
        <v>-0.56942</v>
      </c>
      <c r="K45" s="54">
        <v>0.23201</v>
      </c>
      <c r="M45" s="54">
        <f t="shared" si="2"/>
        <v>0.0331641</v>
      </c>
      <c r="N45" s="54">
        <f t="shared" si="3"/>
        <v>-0.04482624</v>
      </c>
      <c r="O45" s="54">
        <f t="shared" si="0"/>
        <v>-0.05656794</v>
      </c>
      <c r="P45" s="56">
        <f t="shared" si="1"/>
        <v>-0.06823008</v>
      </c>
      <c r="R45" s="57">
        <f t="shared" si="4"/>
        <v>0.023064952270769</v>
      </c>
      <c r="S45" s="45">
        <v>0.0231404808108126</v>
      </c>
    </row>
    <row r="46" ht="15" spans="1:19">
      <c r="A46" s="52">
        <v>45</v>
      </c>
      <c r="B46" s="53">
        <v>0.26027</v>
      </c>
      <c r="C46" s="53">
        <v>0.03639</v>
      </c>
      <c r="D46" s="54">
        <v>0.49486</v>
      </c>
      <c r="E46" s="55">
        <v>1.07516</v>
      </c>
      <c r="F46" s="54">
        <v>0.18226</v>
      </c>
      <c r="G46" s="53">
        <v>0.09278</v>
      </c>
      <c r="H46" s="54">
        <v>-0.61421</v>
      </c>
      <c r="I46" s="54">
        <v>0.05582</v>
      </c>
      <c r="J46" s="54">
        <v>0.26076</v>
      </c>
      <c r="K46" s="54">
        <v>-0.6617</v>
      </c>
      <c r="M46" s="54">
        <f t="shared" si="2"/>
        <v>0.0702729</v>
      </c>
      <c r="N46" s="54">
        <f t="shared" si="3"/>
        <v>0.00698688</v>
      </c>
      <c r="O46" s="54">
        <f t="shared" si="0"/>
        <v>0.02653508</v>
      </c>
      <c r="P46" s="56">
        <f t="shared" si="1"/>
        <v>0.10379486</v>
      </c>
      <c r="R46" s="57">
        <f t="shared" si="4"/>
        <v>0.0249733420466655</v>
      </c>
      <c r="S46" s="45">
        <v>0.0248583712736713</v>
      </c>
    </row>
    <row r="47" ht="15" spans="1:19">
      <c r="A47" s="52">
        <v>46</v>
      </c>
      <c r="B47" s="53">
        <v>-0.28108</v>
      </c>
      <c r="C47" s="53">
        <v>-0.56238</v>
      </c>
      <c r="D47" s="54">
        <v>-1.02407</v>
      </c>
      <c r="E47" s="55">
        <v>-0.90789</v>
      </c>
      <c r="F47" s="54">
        <v>-0.28652</v>
      </c>
      <c r="G47" s="53">
        <v>0.28188</v>
      </c>
      <c r="H47" s="54">
        <v>-0.25849</v>
      </c>
      <c r="I47" s="54">
        <v>-0.07078</v>
      </c>
      <c r="J47" s="54">
        <v>-0.56634</v>
      </c>
      <c r="K47" s="54">
        <v>0.18692</v>
      </c>
      <c r="M47" s="54">
        <f t="shared" si="2"/>
        <v>-0.0758916</v>
      </c>
      <c r="N47" s="54">
        <f t="shared" si="3"/>
        <v>-0.10797696</v>
      </c>
      <c r="O47" s="54">
        <f t="shared" si="0"/>
        <v>0.08061768</v>
      </c>
      <c r="P47" s="56">
        <f t="shared" si="1"/>
        <v>-0.10325088</v>
      </c>
      <c r="R47" s="57">
        <f t="shared" si="4"/>
        <v>0.0226764426938221</v>
      </c>
      <c r="S47" s="45">
        <v>0.0227916602234204</v>
      </c>
    </row>
    <row r="48" ht="15" spans="1:19">
      <c r="A48" s="52">
        <v>47</v>
      </c>
      <c r="B48" s="53">
        <v>-0.06406</v>
      </c>
      <c r="C48" s="53">
        <v>0.07076</v>
      </c>
      <c r="D48" s="54">
        <v>-0.06287</v>
      </c>
      <c r="E48" s="55">
        <v>0.20462</v>
      </c>
      <c r="F48" s="54">
        <v>-0.37792</v>
      </c>
      <c r="G48" s="53">
        <v>0.70117</v>
      </c>
      <c r="H48" s="54">
        <v>-0.65152</v>
      </c>
      <c r="I48" s="54">
        <v>-0.03118</v>
      </c>
      <c r="J48" s="54">
        <v>0.18138</v>
      </c>
      <c r="K48" s="54">
        <v>-0.22288</v>
      </c>
      <c r="M48" s="54">
        <f t="shared" si="2"/>
        <v>-0.0172962</v>
      </c>
      <c r="N48" s="54">
        <f t="shared" si="3"/>
        <v>0.01358592</v>
      </c>
      <c r="O48" s="54">
        <f t="shared" si="0"/>
        <v>0.20053462</v>
      </c>
      <c r="P48" s="56">
        <f t="shared" si="1"/>
        <v>0.19682434</v>
      </c>
      <c r="R48" s="57">
        <f t="shared" si="4"/>
        <v>0.0260053814038016</v>
      </c>
      <c r="S48" s="45">
        <v>0.0257880731587558</v>
      </c>
    </row>
    <row r="49" ht="15" spans="1:19">
      <c r="A49" s="52">
        <v>48</v>
      </c>
      <c r="B49" s="53">
        <v>0.40639</v>
      </c>
      <c r="C49" s="53">
        <v>-0.06203</v>
      </c>
      <c r="D49" s="54">
        <v>0.35709</v>
      </c>
      <c r="E49" s="55">
        <v>6.17913</v>
      </c>
      <c r="F49" s="54">
        <v>2.11861</v>
      </c>
      <c r="G49" s="53">
        <v>1.03805</v>
      </c>
      <c r="H49" s="54">
        <v>3.98134</v>
      </c>
      <c r="I49" s="54">
        <v>-0.79312</v>
      </c>
      <c r="J49" s="54">
        <v>-2.69528</v>
      </c>
      <c r="K49" s="54">
        <v>1.02125</v>
      </c>
      <c r="M49" s="54">
        <f t="shared" si="2"/>
        <v>0.1097253</v>
      </c>
      <c r="N49" s="54">
        <f t="shared" si="3"/>
        <v>-0.01190976</v>
      </c>
      <c r="O49" s="54">
        <f t="shared" si="0"/>
        <v>0.2968823</v>
      </c>
      <c r="P49" s="56">
        <f t="shared" si="1"/>
        <v>0.39469784</v>
      </c>
      <c r="R49" s="57">
        <f t="shared" si="4"/>
        <v>0.0282005268537628</v>
      </c>
      <c r="S49" s="45">
        <v>0.0277643877265269</v>
      </c>
    </row>
    <row r="50" ht="15" spans="1:19">
      <c r="A50" s="52">
        <v>49</v>
      </c>
      <c r="B50" s="53">
        <v>-0.37096</v>
      </c>
      <c r="C50" s="53">
        <v>-0.09523</v>
      </c>
      <c r="D50" s="54">
        <v>0.0325</v>
      </c>
      <c r="E50" s="55">
        <v>-0.28129</v>
      </c>
      <c r="F50" s="54">
        <v>0.05735</v>
      </c>
      <c r="G50" s="53">
        <v>0.21463</v>
      </c>
      <c r="H50" s="54">
        <v>-0.42136</v>
      </c>
      <c r="I50" s="54">
        <v>-0.1668</v>
      </c>
      <c r="J50" s="54">
        <v>0.18316</v>
      </c>
      <c r="K50" s="54">
        <v>-0.3176</v>
      </c>
      <c r="M50" s="54">
        <f t="shared" si="2"/>
        <v>-0.1001592</v>
      </c>
      <c r="N50" s="54">
        <f t="shared" si="3"/>
        <v>-0.01828416</v>
      </c>
      <c r="O50" s="54">
        <f t="shared" si="0"/>
        <v>0.06138418</v>
      </c>
      <c r="P50" s="56">
        <f t="shared" si="1"/>
        <v>-0.05705918</v>
      </c>
      <c r="R50" s="57">
        <f t="shared" si="4"/>
        <v>0.0231888786697409</v>
      </c>
      <c r="S50" s="45">
        <v>0.0232524897458714</v>
      </c>
    </row>
    <row r="51" ht="15" spans="1:19">
      <c r="A51" s="52">
        <v>50</v>
      </c>
      <c r="B51" s="53">
        <v>0.12798</v>
      </c>
      <c r="C51" s="53">
        <v>-0.21454</v>
      </c>
      <c r="D51" s="54">
        <v>-0.13852</v>
      </c>
      <c r="E51" s="55">
        <v>0.60353</v>
      </c>
      <c r="F51" s="54">
        <v>-0.12797</v>
      </c>
      <c r="G51" s="53">
        <v>-0.92348</v>
      </c>
      <c r="H51" s="54">
        <v>-0.43686</v>
      </c>
      <c r="I51" s="54">
        <v>-0.05147</v>
      </c>
      <c r="J51" s="54">
        <v>0.54154</v>
      </c>
      <c r="K51" s="54">
        <v>-0.33975</v>
      </c>
      <c r="M51" s="54">
        <f t="shared" si="2"/>
        <v>0.0345546</v>
      </c>
      <c r="N51" s="54">
        <f t="shared" si="3"/>
        <v>-0.04119168</v>
      </c>
      <c r="O51" s="54">
        <f t="shared" si="0"/>
        <v>-0.26411528</v>
      </c>
      <c r="P51" s="56">
        <f t="shared" si="1"/>
        <v>-0.27075236</v>
      </c>
      <c r="R51" s="57">
        <f t="shared" si="4"/>
        <v>0.020818234739327</v>
      </c>
      <c r="S51" s="45">
        <v>0.0211172968553079</v>
      </c>
    </row>
    <row r="52" ht="15" spans="1:19">
      <c r="A52" s="52">
        <v>51</v>
      </c>
      <c r="B52" s="53">
        <v>-0.02543</v>
      </c>
      <c r="C52" s="53">
        <v>-0.24314</v>
      </c>
      <c r="D52" s="54">
        <v>-0.96327</v>
      </c>
      <c r="E52" s="55">
        <v>0.70624</v>
      </c>
      <c r="F52" s="54">
        <v>-0.27199</v>
      </c>
      <c r="G52" s="53">
        <v>-0.27417</v>
      </c>
      <c r="H52" s="54">
        <v>-0.38658</v>
      </c>
      <c r="I52" s="54">
        <v>0.10152</v>
      </c>
      <c r="J52" s="54">
        <v>0.08204</v>
      </c>
      <c r="K52" s="54">
        <v>0.07976</v>
      </c>
      <c r="M52" s="54">
        <f t="shared" si="2"/>
        <v>-0.0068661</v>
      </c>
      <c r="N52" s="54">
        <f t="shared" si="3"/>
        <v>-0.04668288</v>
      </c>
      <c r="O52" s="54">
        <f t="shared" si="0"/>
        <v>-0.07841262</v>
      </c>
      <c r="P52" s="56">
        <f t="shared" si="1"/>
        <v>-0.1319616</v>
      </c>
      <c r="R52" s="57">
        <f t="shared" si="4"/>
        <v>0.0223579351302872</v>
      </c>
      <c r="S52" s="45">
        <v>0.0225040228468918</v>
      </c>
    </row>
    <row r="53" ht="15" spans="1:19">
      <c r="A53" s="52">
        <v>52</v>
      </c>
      <c r="B53" s="53">
        <v>-0.52419</v>
      </c>
      <c r="C53" s="53">
        <v>0.06069</v>
      </c>
      <c r="D53" s="54">
        <v>1.20889</v>
      </c>
      <c r="E53" s="55">
        <v>-0.81081</v>
      </c>
      <c r="F53" s="54">
        <v>1.40923</v>
      </c>
      <c r="G53" s="53">
        <v>1.04577</v>
      </c>
      <c r="H53" s="54">
        <v>-1.1416</v>
      </c>
      <c r="I53" s="54">
        <v>-0.48161</v>
      </c>
      <c r="J53" s="54">
        <v>0.66612</v>
      </c>
      <c r="K53" s="54">
        <v>-1.80275</v>
      </c>
      <c r="M53" s="54">
        <f t="shared" si="2"/>
        <v>-0.1415313</v>
      </c>
      <c r="N53" s="54">
        <f t="shared" si="3"/>
        <v>0.01165248</v>
      </c>
      <c r="O53" s="54">
        <f t="shared" si="0"/>
        <v>0.29909022</v>
      </c>
      <c r="P53" s="56">
        <f t="shared" si="1"/>
        <v>0.1692114</v>
      </c>
      <c r="R53" s="57">
        <f t="shared" si="4"/>
        <v>0.0256990522611875</v>
      </c>
      <c r="S53" s="45">
        <v>0.0255128295169745</v>
      </c>
    </row>
    <row r="54" ht="15" spans="1:19">
      <c r="A54" s="52">
        <v>53</v>
      </c>
      <c r="B54" s="53">
        <v>0.06218</v>
      </c>
      <c r="C54" s="53">
        <v>1.86311</v>
      </c>
      <c r="D54" s="54">
        <v>0.00586</v>
      </c>
      <c r="E54" s="55">
        <v>-1.06813</v>
      </c>
      <c r="F54" s="54">
        <v>-0.08465</v>
      </c>
      <c r="G54" s="53">
        <v>0.48398</v>
      </c>
      <c r="H54" s="54">
        <v>-0.06729</v>
      </c>
      <c r="I54" s="54">
        <v>0.03653</v>
      </c>
      <c r="J54" s="54">
        <v>-0.26858</v>
      </c>
      <c r="K54" s="54">
        <v>-0.00298</v>
      </c>
      <c r="M54" s="54">
        <f t="shared" si="2"/>
        <v>0.0167886</v>
      </c>
      <c r="N54" s="54">
        <f t="shared" si="3"/>
        <v>0.35771712</v>
      </c>
      <c r="O54" s="54">
        <f t="shared" si="0"/>
        <v>0.13841828</v>
      </c>
      <c r="P54" s="56">
        <f t="shared" si="1"/>
        <v>0.512924</v>
      </c>
      <c r="R54" s="57">
        <f t="shared" si="4"/>
        <v>0.0295120901363166</v>
      </c>
      <c r="S54" s="45">
        <v>0.0289428734052788</v>
      </c>
    </row>
    <row r="55" ht="15" spans="1:19">
      <c r="A55" s="52">
        <v>54</v>
      </c>
      <c r="B55" s="53">
        <v>-0.18221</v>
      </c>
      <c r="C55" s="53">
        <v>-0.31589</v>
      </c>
      <c r="D55" s="54">
        <v>0.21177</v>
      </c>
      <c r="E55" s="55">
        <v>-1.2313</v>
      </c>
      <c r="F55" s="54">
        <v>-0.04083</v>
      </c>
      <c r="G55" s="53">
        <v>-0.40137</v>
      </c>
      <c r="H55" s="54">
        <v>0.73162</v>
      </c>
      <c r="I55" s="54">
        <v>-0.13544</v>
      </c>
      <c r="J55" s="54">
        <v>-0.53048</v>
      </c>
      <c r="K55" s="54">
        <v>0.26677</v>
      </c>
      <c r="M55" s="54">
        <f t="shared" si="2"/>
        <v>-0.0491967</v>
      </c>
      <c r="N55" s="54">
        <f t="shared" si="3"/>
        <v>-0.06065088</v>
      </c>
      <c r="O55" s="54">
        <f t="shared" si="0"/>
        <v>-0.11479182</v>
      </c>
      <c r="P55" s="56">
        <f t="shared" si="1"/>
        <v>-0.2246394</v>
      </c>
      <c r="R55" s="57">
        <f t="shared" si="4"/>
        <v>0.0213297971988188</v>
      </c>
      <c r="S55" s="45">
        <v>0.0215785079507907</v>
      </c>
    </row>
    <row r="56" ht="15" spans="1:19">
      <c r="A56" s="52">
        <v>55</v>
      </c>
      <c r="B56" s="53">
        <v>-0.14907</v>
      </c>
      <c r="C56" s="53">
        <v>0.46369</v>
      </c>
      <c r="D56" s="54">
        <v>1.43084</v>
      </c>
      <c r="E56" s="55">
        <v>-1.36346</v>
      </c>
      <c r="F56" s="54">
        <v>-0.09184</v>
      </c>
      <c r="G56" s="53">
        <v>-0.42791</v>
      </c>
      <c r="H56" s="54">
        <v>1.23418</v>
      </c>
      <c r="I56" s="54">
        <v>0.01326</v>
      </c>
      <c r="J56" s="54">
        <v>-0.31923</v>
      </c>
      <c r="K56" s="54">
        <v>0.01643</v>
      </c>
      <c r="M56" s="54">
        <f t="shared" si="2"/>
        <v>-0.0402489</v>
      </c>
      <c r="N56" s="54">
        <f t="shared" si="3"/>
        <v>0.08902848</v>
      </c>
      <c r="O56" s="54">
        <f t="shared" si="0"/>
        <v>-0.12238226</v>
      </c>
      <c r="P56" s="56">
        <f t="shared" si="1"/>
        <v>-0.07360268</v>
      </c>
      <c r="R56" s="57">
        <f t="shared" si="4"/>
        <v>0.0230053503612436</v>
      </c>
      <c r="S56" s="45">
        <v>0.0230860690087201</v>
      </c>
    </row>
    <row r="57" ht="15" spans="1:19">
      <c r="A57" s="52">
        <v>56</v>
      </c>
      <c r="B57" s="53">
        <v>-0.08675</v>
      </c>
      <c r="C57" s="53">
        <v>-0.53376</v>
      </c>
      <c r="D57" s="54">
        <v>-0.25142</v>
      </c>
      <c r="E57" s="55">
        <v>0.78202</v>
      </c>
      <c r="F57" s="54">
        <v>-0.26292</v>
      </c>
      <c r="G57" s="53">
        <v>-0.16689</v>
      </c>
      <c r="H57" s="54">
        <v>-0.41049</v>
      </c>
      <c r="I57" s="54">
        <v>-0.03922</v>
      </c>
      <c r="J57" s="54">
        <v>-0.27337</v>
      </c>
      <c r="K57" s="54">
        <v>0.00129</v>
      </c>
      <c r="M57" s="54">
        <f t="shared" si="2"/>
        <v>-0.0234225</v>
      </c>
      <c r="N57" s="54">
        <f t="shared" si="3"/>
        <v>-0.10248192</v>
      </c>
      <c r="O57" s="54">
        <f t="shared" si="0"/>
        <v>-0.04773054</v>
      </c>
      <c r="P57" s="56">
        <f t="shared" si="1"/>
        <v>-0.17363496</v>
      </c>
      <c r="R57" s="57">
        <f t="shared" si="4"/>
        <v>0.0218956241761241</v>
      </c>
      <c r="S57" s="45">
        <v>0.0220882479214748</v>
      </c>
    </row>
    <row r="58" ht="15" spans="1:19">
      <c r="A58" s="52">
        <v>57</v>
      </c>
      <c r="B58" s="53">
        <v>0.00836</v>
      </c>
      <c r="C58" s="53">
        <v>-0.55101</v>
      </c>
      <c r="D58" s="54">
        <v>0.21176</v>
      </c>
      <c r="E58" s="55">
        <v>-0.86233</v>
      </c>
      <c r="F58" s="54">
        <v>-0.18323</v>
      </c>
      <c r="G58" s="53">
        <v>-0.53904</v>
      </c>
      <c r="H58" s="54">
        <v>0.10708</v>
      </c>
      <c r="I58" s="54">
        <v>-0.17913</v>
      </c>
      <c r="J58" s="54">
        <v>-0.40634</v>
      </c>
      <c r="K58" s="54">
        <v>-0.03672</v>
      </c>
      <c r="M58" s="54">
        <f t="shared" si="2"/>
        <v>0.0022572</v>
      </c>
      <c r="N58" s="54">
        <f t="shared" si="3"/>
        <v>-0.10579392</v>
      </c>
      <c r="O58" s="54">
        <f t="shared" si="0"/>
        <v>-0.15416544</v>
      </c>
      <c r="P58" s="56">
        <f t="shared" si="1"/>
        <v>-0.25770216</v>
      </c>
      <c r="R58" s="57">
        <f t="shared" si="4"/>
        <v>0.0209630094926471</v>
      </c>
      <c r="S58" s="45">
        <v>0.0212483427897516</v>
      </c>
    </row>
    <row r="59" ht="15" spans="1:19">
      <c r="A59" s="52">
        <v>58</v>
      </c>
      <c r="B59" s="53">
        <v>-0.33877</v>
      </c>
      <c r="C59" s="53">
        <v>-0.49287</v>
      </c>
      <c r="D59" s="54">
        <v>-0.70205</v>
      </c>
      <c r="E59" s="55">
        <v>-0.75049</v>
      </c>
      <c r="F59" s="54">
        <v>-0.22536</v>
      </c>
      <c r="G59" s="53">
        <v>-0.27001</v>
      </c>
      <c r="H59" s="54">
        <v>-0.27539</v>
      </c>
      <c r="I59" s="54">
        <v>-0.20661</v>
      </c>
      <c r="J59" s="54">
        <v>-0.48647</v>
      </c>
      <c r="K59" s="54">
        <v>0.12222</v>
      </c>
      <c r="M59" s="54">
        <f t="shared" si="2"/>
        <v>-0.0914679</v>
      </c>
      <c r="N59" s="54">
        <f t="shared" si="3"/>
        <v>-0.09463104</v>
      </c>
      <c r="O59" s="54">
        <f t="shared" si="0"/>
        <v>-0.07722286</v>
      </c>
      <c r="P59" s="56">
        <f t="shared" si="1"/>
        <v>-0.2633218</v>
      </c>
      <c r="R59" s="57">
        <f t="shared" si="4"/>
        <v>0.0209006670002142</v>
      </c>
      <c r="S59" s="45">
        <v>0.0211925561940618</v>
      </c>
    </row>
    <row r="60" ht="15" spans="1:19">
      <c r="A60" s="52">
        <v>59</v>
      </c>
      <c r="B60" s="53">
        <v>0.04249</v>
      </c>
      <c r="C60" s="53">
        <v>0.27992</v>
      </c>
      <c r="D60" s="54">
        <v>-0.71253</v>
      </c>
      <c r="E60" s="55">
        <v>1.85565</v>
      </c>
      <c r="F60" s="54">
        <v>-0.1549</v>
      </c>
      <c r="G60" s="53">
        <v>0.25786</v>
      </c>
      <c r="H60" s="54">
        <v>0.62195</v>
      </c>
      <c r="I60" s="54">
        <v>-0.27095</v>
      </c>
      <c r="J60" s="54">
        <v>-0.51258</v>
      </c>
      <c r="K60" s="54">
        <v>-0.069</v>
      </c>
      <c r="M60" s="54">
        <f t="shared" si="2"/>
        <v>0.0114723</v>
      </c>
      <c r="N60" s="54">
        <f t="shared" si="3"/>
        <v>0.05374464</v>
      </c>
      <c r="O60" s="54">
        <f t="shared" si="0"/>
        <v>0.07374796</v>
      </c>
      <c r="P60" s="56">
        <f t="shared" si="1"/>
        <v>0.1389649</v>
      </c>
      <c r="R60" s="57">
        <f t="shared" si="4"/>
        <v>0.0253635072445366</v>
      </c>
      <c r="S60" s="45">
        <v>0.0252096092426576</v>
      </c>
    </row>
    <row r="61" ht="15" spans="1:19">
      <c r="A61" s="52">
        <v>60</v>
      </c>
      <c r="B61" s="53">
        <v>-0.20646</v>
      </c>
      <c r="C61" s="53">
        <v>-0.418</v>
      </c>
      <c r="D61" s="54">
        <v>0.16116</v>
      </c>
      <c r="E61" s="55">
        <v>0.0837</v>
      </c>
      <c r="F61" s="54">
        <v>-0.24438</v>
      </c>
      <c r="G61" s="53">
        <v>0.05096</v>
      </c>
      <c r="H61" s="54">
        <v>-0.36443</v>
      </c>
      <c r="I61" s="54">
        <v>0.02271</v>
      </c>
      <c r="J61" s="54">
        <v>0.04551</v>
      </c>
      <c r="K61" s="54">
        <v>-0.03342</v>
      </c>
      <c r="M61" s="54">
        <f t="shared" si="2"/>
        <v>-0.0557442</v>
      </c>
      <c r="N61" s="54">
        <f t="shared" si="3"/>
        <v>-0.080256</v>
      </c>
      <c r="O61" s="54">
        <f t="shared" si="0"/>
        <v>0.01457456</v>
      </c>
      <c r="P61" s="56">
        <f t="shared" si="1"/>
        <v>-0.12142564</v>
      </c>
      <c r="R61" s="57">
        <f t="shared" si="4"/>
        <v>0.022474817707565</v>
      </c>
      <c r="S61" s="45">
        <v>0.022609778337144</v>
      </c>
    </row>
    <row r="62" ht="15" spans="1:19">
      <c r="A62" s="52">
        <v>61</v>
      </c>
      <c r="B62" s="53">
        <v>-0.11832</v>
      </c>
      <c r="C62" s="53">
        <v>-0.27508</v>
      </c>
      <c r="D62" s="54">
        <v>0.29326</v>
      </c>
      <c r="E62" s="55">
        <v>-0.2118</v>
      </c>
      <c r="F62" s="54">
        <v>-0.06241</v>
      </c>
      <c r="G62" s="53">
        <v>-0.28628</v>
      </c>
      <c r="H62" s="54">
        <v>-0.25527</v>
      </c>
      <c r="I62" s="54">
        <v>-0.09901</v>
      </c>
      <c r="J62" s="54">
        <v>-0.00629</v>
      </c>
      <c r="K62" s="54">
        <v>-0.37477</v>
      </c>
      <c r="M62" s="54">
        <f t="shared" si="2"/>
        <v>-0.0319464</v>
      </c>
      <c r="N62" s="54">
        <f t="shared" si="3"/>
        <v>-0.05281536</v>
      </c>
      <c r="O62" s="54">
        <f t="shared" si="0"/>
        <v>-0.08187608</v>
      </c>
      <c r="P62" s="56">
        <f t="shared" si="1"/>
        <v>-0.16663784</v>
      </c>
      <c r="R62" s="57">
        <f t="shared" si="4"/>
        <v>0.0219732479920006</v>
      </c>
      <c r="S62" s="45">
        <v>0.0221577840906894</v>
      </c>
    </row>
    <row r="63" ht="15" spans="1:19">
      <c r="A63" s="52">
        <v>62</v>
      </c>
      <c r="B63" s="53">
        <v>-0.06461</v>
      </c>
      <c r="C63" s="53">
        <v>0.98316</v>
      </c>
      <c r="D63" s="54">
        <v>0.06168</v>
      </c>
      <c r="E63" s="55">
        <v>0.30553</v>
      </c>
      <c r="F63" s="54">
        <v>0.28871</v>
      </c>
      <c r="G63" s="53">
        <v>0.53703</v>
      </c>
      <c r="H63" s="54">
        <v>-0.47627</v>
      </c>
      <c r="I63" s="54">
        <v>-0.49436</v>
      </c>
      <c r="J63" s="54">
        <v>0.66081</v>
      </c>
      <c r="K63" s="54">
        <v>-0.92657</v>
      </c>
      <c r="M63" s="54">
        <f t="shared" si="2"/>
        <v>-0.0174447</v>
      </c>
      <c r="N63" s="54">
        <f t="shared" si="3"/>
        <v>0.18876672</v>
      </c>
      <c r="O63" s="54">
        <f t="shared" si="0"/>
        <v>0.15359058</v>
      </c>
      <c r="P63" s="56">
        <f t="shared" si="1"/>
        <v>0.3249126</v>
      </c>
      <c r="R63" s="57">
        <f t="shared" si="4"/>
        <v>0.0274263516758818</v>
      </c>
      <c r="S63" s="45">
        <v>0.0270662204828994</v>
      </c>
    </row>
    <row r="64" ht="15" spans="1:19">
      <c r="A64" s="52">
        <v>63</v>
      </c>
      <c r="B64" s="53">
        <v>0.16575</v>
      </c>
      <c r="C64" s="53">
        <v>-0.33018</v>
      </c>
      <c r="D64" s="54">
        <v>0.43628</v>
      </c>
      <c r="E64" s="55">
        <v>-0.10092</v>
      </c>
      <c r="F64" s="54">
        <v>0.2975</v>
      </c>
      <c r="G64" s="53">
        <v>1.31467</v>
      </c>
      <c r="H64" s="54">
        <v>-0.29837</v>
      </c>
      <c r="I64" s="54">
        <v>-0.04685</v>
      </c>
      <c r="J64" s="54">
        <v>0.39124</v>
      </c>
      <c r="K64" s="54">
        <v>-0.55517</v>
      </c>
      <c r="M64" s="54">
        <f t="shared" si="2"/>
        <v>0.0447525</v>
      </c>
      <c r="N64" s="54">
        <f t="shared" si="3"/>
        <v>-0.06339456</v>
      </c>
      <c r="O64" s="54">
        <f t="shared" si="0"/>
        <v>0.37599562</v>
      </c>
      <c r="P64" s="56">
        <f t="shared" si="1"/>
        <v>0.35735356</v>
      </c>
      <c r="R64" s="57">
        <f t="shared" si="4"/>
        <v>0.0277862413313251</v>
      </c>
      <c r="S64" s="45">
        <v>0.0273920530029417</v>
      </c>
    </row>
    <row r="65" ht="15" spans="1:19">
      <c r="A65" s="52">
        <v>64</v>
      </c>
      <c r="B65" s="53">
        <v>-0.51161</v>
      </c>
      <c r="C65" s="53">
        <v>0.00727</v>
      </c>
      <c r="D65" s="54">
        <v>-0.06133</v>
      </c>
      <c r="E65" s="55">
        <v>-0.7653</v>
      </c>
      <c r="F65" s="54">
        <v>0.11055</v>
      </c>
      <c r="G65" s="53">
        <v>-0.14489</v>
      </c>
      <c r="H65" s="54">
        <v>-0.31843</v>
      </c>
      <c r="I65" s="54">
        <v>-0.31851</v>
      </c>
      <c r="J65" s="54">
        <v>-0.25373</v>
      </c>
      <c r="K65" s="54">
        <v>-0.05303</v>
      </c>
      <c r="M65" s="54">
        <f t="shared" si="2"/>
        <v>-0.1381347</v>
      </c>
      <c r="N65" s="54">
        <f t="shared" si="3"/>
        <v>0.00139584</v>
      </c>
      <c r="O65" s="54">
        <f t="shared" si="0"/>
        <v>-0.04143854</v>
      </c>
      <c r="P65" s="56">
        <f t="shared" si="1"/>
        <v>-0.1781774</v>
      </c>
      <c r="R65" s="57">
        <f t="shared" si="4"/>
        <v>0.0218452317966608</v>
      </c>
      <c r="S65" s="45">
        <v>0.0220425680080795</v>
      </c>
    </row>
    <row r="66" ht="15" spans="1:19">
      <c r="A66" s="52">
        <v>65</v>
      </c>
      <c r="B66" s="53">
        <v>0.53595</v>
      </c>
      <c r="C66" s="53">
        <v>1.48282</v>
      </c>
      <c r="D66" s="54">
        <v>-0.77946</v>
      </c>
      <c r="E66" s="55">
        <v>1.06909</v>
      </c>
      <c r="F66" s="54">
        <v>-1.21254</v>
      </c>
      <c r="G66" s="53">
        <v>-0.20571</v>
      </c>
      <c r="H66" s="54">
        <v>-0.85151</v>
      </c>
      <c r="I66" s="54">
        <v>-1.54094</v>
      </c>
      <c r="J66" s="54">
        <v>-0.13817</v>
      </c>
      <c r="K66" s="54">
        <v>-0.90918</v>
      </c>
      <c r="M66" s="54">
        <f t="shared" si="2"/>
        <v>0.1447065</v>
      </c>
      <c r="N66" s="54">
        <f t="shared" si="3"/>
        <v>0.28470144</v>
      </c>
      <c r="O66" s="54">
        <f t="shared" ref="O66:O129" si="5">$O$1*G66</f>
        <v>-0.05883306</v>
      </c>
      <c r="P66" s="56">
        <f t="shared" ref="P66:P129" si="6">SUM(M66:O66)</f>
        <v>0.37057488</v>
      </c>
      <c r="R66" s="57">
        <f t="shared" si="4"/>
        <v>0.0279329144353056</v>
      </c>
      <c r="S66" s="45">
        <v>0.0275208294869157</v>
      </c>
    </row>
    <row r="67" ht="15" spans="1:19">
      <c r="A67" s="52">
        <v>66</v>
      </c>
      <c r="B67" s="53">
        <v>-0.08215</v>
      </c>
      <c r="C67" s="53">
        <v>-0.47405</v>
      </c>
      <c r="D67" s="54">
        <v>-0.72444</v>
      </c>
      <c r="E67" s="55">
        <v>-0.31505</v>
      </c>
      <c r="F67" s="54">
        <v>0.25277</v>
      </c>
      <c r="G67" s="53">
        <v>0.56831</v>
      </c>
      <c r="H67" s="54">
        <v>-0.46083</v>
      </c>
      <c r="I67" s="54">
        <v>0.234</v>
      </c>
      <c r="J67" s="54">
        <v>0.14326</v>
      </c>
      <c r="K67" s="54">
        <v>-0.44347</v>
      </c>
      <c r="M67" s="54">
        <f t="shared" ref="M67:M129" si="7">$M$1*B67</f>
        <v>-0.0221805</v>
      </c>
      <c r="N67" s="54">
        <f t="shared" ref="N67:N129" si="8">$N$1*C67</f>
        <v>-0.0910176</v>
      </c>
      <c r="O67" s="54">
        <f t="shared" si="5"/>
        <v>0.16253666</v>
      </c>
      <c r="P67" s="56">
        <f t="shared" si="6"/>
        <v>0.04933856</v>
      </c>
      <c r="R67" s="57">
        <f t="shared" ref="R67:R129" si="9">$R$1*P67+$S$1</f>
        <v>0.0243692212363158</v>
      </c>
      <c r="S67" s="45">
        <v>0.0243155995973561</v>
      </c>
    </row>
    <row r="68" ht="15" spans="1:19">
      <c r="A68" s="52">
        <v>67</v>
      </c>
      <c r="B68" s="53">
        <v>-0.23298</v>
      </c>
      <c r="C68" s="53">
        <v>-0.30548</v>
      </c>
      <c r="D68" s="54">
        <v>0.37386</v>
      </c>
      <c r="E68" s="55">
        <v>-0.68717</v>
      </c>
      <c r="F68" s="54">
        <v>0.19093</v>
      </c>
      <c r="G68" s="53">
        <v>0.32143</v>
      </c>
      <c r="H68" s="54">
        <v>0.40182</v>
      </c>
      <c r="I68" s="54">
        <v>0.01237</v>
      </c>
      <c r="J68" s="54">
        <v>0.01802</v>
      </c>
      <c r="K68" s="54">
        <v>-0.2449</v>
      </c>
      <c r="M68" s="54">
        <f t="shared" si="7"/>
        <v>-0.0629046</v>
      </c>
      <c r="N68" s="54">
        <f t="shared" si="8"/>
        <v>-0.05865216</v>
      </c>
      <c r="O68" s="54">
        <f t="shared" si="5"/>
        <v>0.09192898</v>
      </c>
      <c r="P68" s="56">
        <f t="shared" si="6"/>
        <v>-0.02962778</v>
      </c>
      <c r="R68" s="57">
        <f t="shared" si="9"/>
        <v>0.0234931938655406</v>
      </c>
      <c r="S68" s="45">
        <v>0.0235266746892808</v>
      </c>
    </row>
    <row r="69" ht="15" spans="1:19">
      <c r="A69" s="52">
        <v>68</v>
      </c>
      <c r="B69" s="53">
        <v>0.01019</v>
      </c>
      <c r="C69" s="53">
        <v>0.12118</v>
      </c>
      <c r="D69" s="54">
        <v>-0.68812</v>
      </c>
      <c r="E69" s="55">
        <v>0.5573</v>
      </c>
      <c r="F69" s="54">
        <v>0.07963</v>
      </c>
      <c r="G69" s="53">
        <v>-0.54008</v>
      </c>
      <c r="H69" s="54">
        <v>0.00876</v>
      </c>
      <c r="I69" s="54">
        <v>0.07876</v>
      </c>
      <c r="J69" s="54">
        <v>0.13326</v>
      </c>
      <c r="K69" s="54">
        <v>-0.13871</v>
      </c>
      <c r="M69" s="54">
        <f t="shared" si="7"/>
        <v>0.0027513</v>
      </c>
      <c r="N69" s="54">
        <f t="shared" si="8"/>
        <v>0.02326656</v>
      </c>
      <c r="O69" s="54">
        <f t="shared" si="5"/>
        <v>-0.15446288</v>
      </c>
      <c r="P69" s="56">
        <f t="shared" si="6"/>
        <v>-0.12844502</v>
      </c>
      <c r="R69" s="57">
        <f t="shared" si="9"/>
        <v>0.0223969469463537</v>
      </c>
      <c r="S69" s="45">
        <v>0.0225385387073156</v>
      </c>
    </row>
    <row r="70" ht="15" spans="1:19">
      <c r="A70" s="52">
        <v>69</v>
      </c>
      <c r="B70" s="53">
        <v>0.09286</v>
      </c>
      <c r="C70" s="53">
        <v>0.0474</v>
      </c>
      <c r="D70" s="54">
        <v>-0.91254</v>
      </c>
      <c r="E70" s="55">
        <v>0.4639</v>
      </c>
      <c r="F70" s="54">
        <v>-0.2925</v>
      </c>
      <c r="G70" s="53">
        <v>0.19535</v>
      </c>
      <c r="H70" s="54">
        <v>-0.07448</v>
      </c>
      <c r="I70" s="54">
        <v>0.07754</v>
      </c>
      <c r="J70" s="54">
        <v>-0.14423</v>
      </c>
      <c r="K70" s="54">
        <v>-0.2063</v>
      </c>
      <c r="M70" s="54">
        <f t="shared" si="7"/>
        <v>0.0250722</v>
      </c>
      <c r="N70" s="54">
        <f t="shared" si="8"/>
        <v>0.0091008</v>
      </c>
      <c r="O70" s="54">
        <f t="shared" si="5"/>
        <v>0.0558701</v>
      </c>
      <c r="P70" s="56">
        <f t="shared" si="6"/>
        <v>0.0900431</v>
      </c>
      <c r="R70" s="57">
        <f t="shared" si="9"/>
        <v>0.0248207844106356</v>
      </c>
      <c r="S70" s="45">
        <v>0.0247211910076601</v>
      </c>
    </row>
    <row r="71" ht="15" spans="1:19">
      <c r="A71" s="52">
        <v>70</v>
      </c>
      <c r="B71" s="53">
        <v>0.0147</v>
      </c>
      <c r="C71" s="53">
        <v>9.76846</v>
      </c>
      <c r="D71" s="54">
        <v>0.47427</v>
      </c>
      <c r="E71" s="55">
        <v>-0.04103</v>
      </c>
      <c r="F71" s="54">
        <v>-0.07718</v>
      </c>
      <c r="G71" s="53">
        <v>-0.84587</v>
      </c>
      <c r="H71" s="54">
        <v>-0.1004</v>
      </c>
      <c r="I71" s="54">
        <v>-0.08455</v>
      </c>
      <c r="J71" s="54">
        <v>0.19457</v>
      </c>
      <c r="K71" s="54">
        <v>-0.15113</v>
      </c>
      <c r="M71" s="54">
        <f t="shared" si="7"/>
        <v>0.003969</v>
      </c>
      <c r="N71" s="54">
        <f t="shared" si="8"/>
        <v>1.87554432</v>
      </c>
      <c r="O71" s="54">
        <f t="shared" si="5"/>
        <v>-0.24191882</v>
      </c>
      <c r="P71" s="56">
        <f t="shared" si="6"/>
        <v>1.6375945</v>
      </c>
      <c r="R71" s="57">
        <f t="shared" si="9"/>
        <v>0.0419888256808977</v>
      </c>
      <c r="S71" s="45">
        <v>0.0401657811862776</v>
      </c>
    </row>
    <row r="72" ht="15" spans="1:19">
      <c r="A72" s="52">
        <v>71</v>
      </c>
      <c r="B72" s="53">
        <v>0.11553</v>
      </c>
      <c r="C72" s="53">
        <v>0.00979</v>
      </c>
      <c r="D72" s="54">
        <v>-0.00678</v>
      </c>
      <c r="E72" s="55">
        <v>-0.40414</v>
      </c>
      <c r="F72" s="54">
        <v>-0.33161</v>
      </c>
      <c r="G72" s="53">
        <v>0.74145</v>
      </c>
      <c r="H72" s="54">
        <v>-0.00533</v>
      </c>
      <c r="I72" s="54">
        <v>0.25711</v>
      </c>
      <c r="J72" s="54">
        <v>0.08352</v>
      </c>
      <c r="K72" s="54">
        <v>-0.19486</v>
      </c>
      <c r="M72" s="54">
        <f t="shared" si="7"/>
        <v>0.0311931</v>
      </c>
      <c r="N72" s="54">
        <f t="shared" si="8"/>
        <v>0.00187968</v>
      </c>
      <c r="O72" s="54">
        <f t="shared" si="5"/>
        <v>0.2120547</v>
      </c>
      <c r="P72" s="56">
        <f t="shared" si="6"/>
        <v>0.24512748</v>
      </c>
      <c r="R72" s="57">
        <f t="shared" si="9"/>
        <v>0.0265412410211321</v>
      </c>
      <c r="S72" s="45">
        <v>0.0262704756387287</v>
      </c>
    </row>
    <row r="73" ht="15" spans="1:19">
      <c r="A73" s="52">
        <v>72</v>
      </c>
      <c r="B73" s="53">
        <v>0.16037</v>
      </c>
      <c r="C73" s="53">
        <v>-0.37514</v>
      </c>
      <c r="D73" s="54">
        <v>2.23415</v>
      </c>
      <c r="E73" s="55">
        <v>0.68151</v>
      </c>
      <c r="F73" s="54">
        <v>-1.64344</v>
      </c>
      <c r="G73" s="53">
        <v>-2.63111</v>
      </c>
      <c r="H73" s="54">
        <v>0.19553</v>
      </c>
      <c r="I73" s="54">
        <v>0.16966</v>
      </c>
      <c r="J73" s="54">
        <v>0.13471</v>
      </c>
      <c r="K73" s="54">
        <v>0.91683</v>
      </c>
      <c r="M73" s="54">
        <f t="shared" si="7"/>
        <v>0.0432999</v>
      </c>
      <c r="N73" s="54">
        <f t="shared" si="8"/>
        <v>-0.07202688</v>
      </c>
      <c r="O73" s="54">
        <f t="shared" si="5"/>
        <v>-0.75249746</v>
      </c>
      <c r="P73" s="56">
        <f t="shared" si="6"/>
        <v>-0.78122444</v>
      </c>
      <c r="R73" s="57">
        <f t="shared" si="9"/>
        <v>0.0151552204208646</v>
      </c>
      <c r="S73" s="45">
        <v>0.0160180153828699</v>
      </c>
    </row>
    <row r="74" ht="15" spans="1:19">
      <c r="A74" s="52">
        <v>73</v>
      </c>
      <c r="B74" s="53">
        <v>-0.43302</v>
      </c>
      <c r="C74" s="53">
        <v>-0.29855</v>
      </c>
      <c r="D74" s="54">
        <v>1.18566</v>
      </c>
      <c r="E74" s="55">
        <v>-0.7783</v>
      </c>
      <c r="F74" s="54">
        <v>1.63986</v>
      </c>
      <c r="G74" s="53">
        <v>-0.1255</v>
      </c>
      <c r="H74" s="54">
        <v>-0.08276</v>
      </c>
      <c r="I74" s="54">
        <v>-0.13113</v>
      </c>
      <c r="J74" s="54">
        <v>0.23053</v>
      </c>
      <c r="K74" s="54">
        <v>-1.11289</v>
      </c>
      <c r="M74" s="54">
        <f t="shared" si="7"/>
        <v>-0.1169154</v>
      </c>
      <c r="N74" s="54">
        <f t="shared" si="8"/>
        <v>-0.0573216</v>
      </c>
      <c r="O74" s="54">
        <f t="shared" si="5"/>
        <v>-0.035893</v>
      </c>
      <c r="P74" s="56">
        <f t="shared" si="6"/>
        <v>-0.21013</v>
      </c>
      <c r="R74" s="57">
        <f t="shared" si="9"/>
        <v>0.0214907598511783</v>
      </c>
      <c r="S74" s="45">
        <v>0.0217237462768693</v>
      </c>
    </row>
    <row r="75" ht="15" spans="1:19">
      <c r="A75" s="52">
        <v>74</v>
      </c>
      <c r="B75" s="53">
        <v>-0.14085</v>
      </c>
      <c r="C75" s="53">
        <v>-0.30301</v>
      </c>
      <c r="D75" s="54">
        <v>-0.33486</v>
      </c>
      <c r="E75" s="55">
        <v>-1.06882</v>
      </c>
      <c r="F75" s="54">
        <v>-0.56421</v>
      </c>
      <c r="G75" s="53">
        <v>-0.24196</v>
      </c>
      <c r="H75" s="54">
        <v>0.43859</v>
      </c>
      <c r="I75" s="54">
        <v>-0.22387</v>
      </c>
      <c r="J75" s="54">
        <v>-0.68152</v>
      </c>
      <c r="K75" s="54">
        <v>0.42074</v>
      </c>
      <c r="M75" s="54">
        <f t="shared" si="7"/>
        <v>-0.0380295</v>
      </c>
      <c r="N75" s="54">
        <f t="shared" si="8"/>
        <v>-0.05817792</v>
      </c>
      <c r="O75" s="54">
        <f t="shared" si="5"/>
        <v>-0.06920056</v>
      </c>
      <c r="P75" s="56">
        <f t="shared" si="6"/>
        <v>-0.16540798</v>
      </c>
      <c r="R75" s="57">
        <f t="shared" si="9"/>
        <v>0.0219868916662828</v>
      </c>
      <c r="S75" s="45">
        <v>0.0221701424187966</v>
      </c>
    </row>
    <row r="76" ht="15" spans="1:19">
      <c r="A76" s="52">
        <v>75</v>
      </c>
      <c r="B76" s="53">
        <v>-0.26675</v>
      </c>
      <c r="C76" s="53">
        <v>-0.45153</v>
      </c>
      <c r="D76" s="54">
        <v>-0.47167</v>
      </c>
      <c r="E76" s="55">
        <v>-0.61971</v>
      </c>
      <c r="F76" s="54">
        <v>-0.13813</v>
      </c>
      <c r="G76" s="53">
        <v>0.61516</v>
      </c>
      <c r="H76" s="54">
        <v>-0.50324</v>
      </c>
      <c r="I76" s="54">
        <v>-0.0829</v>
      </c>
      <c r="J76" s="54">
        <v>-0.05642</v>
      </c>
      <c r="K76" s="54">
        <v>-0.10752</v>
      </c>
      <c r="M76" s="54">
        <f t="shared" si="7"/>
        <v>-0.0720225</v>
      </c>
      <c r="N76" s="54">
        <f t="shared" si="8"/>
        <v>-0.08669376</v>
      </c>
      <c r="O76" s="54">
        <f t="shared" si="5"/>
        <v>0.17593576</v>
      </c>
      <c r="P76" s="56">
        <f t="shared" si="6"/>
        <v>0.0172195</v>
      </c>
      <c r="R76" s="57">
        <f t="shared" si="9"/>
        <v>0.0240129026367255</v>
      </c>
      <c r="S76" s="45">
        <v>0.0239949384899602</v>
      </c>
    </row>
    <row r="77" ht="15" spans="1:19">
      <c r="A77" s="52">
        <v>76</v>
      </c>
      <c r="B77" s="53">
        <v>-0.08545</v>
      </c>
      <c r="C77" s="53">
        <v>0.26586</v>
      </c>
      <c r="D77" s="54">
        <v>-0.77127</v>
      </c>
      <c r="E77" s="55">
        <v>0.32341</v>
      </c>
      <c r="F77" s="54">
        <v>-0.11359</v>
      </c>
      <c r="G77" s="53">
        <v>1.76321</v>
      </c>
      <c r="H77" s="54">
        <v>-0.49736</v>
      </c>
      <c r="I77" s="54">
        <v>0.1688</v>
      </c>
      <c r="J77" s="54">
        <v>0.58569</v>
      </c>
      <c r="K77" s="54">
        <v>-0.21613</v>
      </c>
      <c r="M77" s="54">
        <f t="shared" si="7"/>
        <v>-0.0230715</v>
      </c>
      <c r="N77" s="54">
        <f t="shared" si="8"/>
        <v>0.05104512</v>
      </c>
      <c r="O77" s="54">
        <f t="shared" si="5"/>
        <v>0.50427806</v>
      </c>
      <c r="P77" s="56">
        <f t="shared" si="6"/>
        <v>0.53225168</v>
      </c>
      <c r="R77" s="57">
        <f t="shared" si="9"/>
        <v>0.0297265052490543</v>
      </c>
      <c r="S77" s="45">
        <v>0.0291386327940434</v>
      </c>
    </row>
    <row r="78" ht="15" spans="1:19">
      <c r="A78" s="52">
        <v>77</v>
      </c>
      <c r="B78" s="53">
        <v>-0.12743</v>
      </c>
      <c r="C78" s="53">
        <v>-0.19301</v>
      </c>
      <c r="D78" s="54">
        <v>0.58521</v>
      </c>
      <c r="E78" s="55">
        <v>0.87319</v>
      </c>
      <c r="F78" s="54">
        <v>0.11321</v>
      </c>
      <c r="G78" s="53">
        <v>-0.0535</v>
      </c>
      <c r="H78" s="54">
        <v>-0.87205</v>
      </c>
      <c r="I78" s="54">
        <v>-0.18936</v>
      </c>
      <c r="J78" s="54">
        <v>0.60998</v>
      </c>
      <c r="K78" s="54">
        <v>-0.87255</v>
      </c>
      <c r="M78" s="54">
        <f t="shared" si="7"/>
        <v>-0.0344061</v>
      </c>
      <c r="N78" s="54">
        <f t="shared" si="8"/>
        <v>-0.03705792</v>
      </c>
      <c r="O78" s="54">
        <f t="shared" si="5"/>
        <v>-0.015301</v>
      </c>
      <c r="P78" s="56">
        <f t="shared" si="6"/>
        <v>-0.08676502</v>
      </c>
      <c r="R78" s="57">
        <f t="shared" si="9"/>
        <v>0.0228593315625574</v>
      </c>
      <c r="S78" s="45">
        <v>0.0229555775178933</v>
      </c>
    </row>
    <row r="79" ht="15" spans="1:19">
      <c r="A79" s="52">
        <v>78</v>
      </c>
      <c r="B79" s="53">
        <v>1.74326</v>
      </c>
      <c r="C79" s="53">
        <v>0.05513</v>
      </c>
      <c r="D79" s="54">
        <v>-2.76867</v>
      </c>
      <c r="E79" s="55">
        <v>-0.28795</v>
      </c>
      <c r="F79" s="54">
        <v>1.22941</v>
      </c>
      <c r="G79" s="53">
        <v>-6.80161</v>
      </c>
      <c r="H79" s="54">
        <v>0.75259</v>
      </c>
      <c r="I79" s="54">
        <v>0.60079</v>
      </c>
      <c r="J79" s="54">
        <v>-0.01869</v>
      </c>
      <c r="K79" s="54">
        <v>-0.37398</v>
      </c>
      <c r="M79" s="54">
        <f t="shared" si="7"/>
        <v>0.4706802</v>
      </c>
      <c r="N79" s="54">
        <f t="shared" si="8"/>
        <v>0.01058496</v>
      </c>
      <c r="O79" s="54">
        <f t="shared" si="5"/>
        <v>-1.94526046</v>
      </c>
      <c r="P79" s="56">
        <f t="shared" si="6"/>
        <v>-1.4639953</v>
      </c>
      <c r="R79" s="57">
        <f t="shared" si="9"/>
        <v>0.00758077843295237</v>
      </c>
      <c r="S79" s="45">
        <v>0.00919461098484412</v>
      </c>
    </row>
    <row r="80" ht="15" spans="1:19">
      <c r="A80" s="52">
        <v>79</v>
      </c>
      <c r="B80" s="53">
        <v>-0.20737</v>
      </c>
      <c r="C80" s="53">
        <v>-0.17844</v>
      </c>
      <c r="D80" s="54">
        <v>-0.12593</v>
      </c>
      <c r="E80" s="55">
        <v>-0.65316</v>
      </c>
      <c r="F80" s="54">
        <v>0.01121</v>
      </c>
      <c r="G80" s="53">
        <v>-0.53734</v>
      </c>
      <c r="H80" s="54">
        <v>-0.48083</v>
      </c>
      <c r="I80" s="54">
        <v>-0.1212</v>
      </c>
      <c r="J80" s="54">
        <v>-0.12791</v>
      </c>
      <c r="K80" s="54">
        <v>-0.28113</v>
      </c>
      <c r="M80" s="54">
        <f t="shared" si="7"/>
        <v>-0.0559899</v>
      </c>
      <c r="N80" s="54">
        <f t="shared" si="8"/>
        <v>-0.03426048</v>
      </c>
      <c r="O80" s="54">
        <f t="shared" si="5"/>
        <v>-0.15367924</v>
      </c>
      <c r="P80" s="56">
        <f t="shared" si="6"/>
        <v>-0.24392962</v>
      </c>
      <c r="R80" s="57">
        <f t="shared" si="9"/>
        <v>0.0211157976553642</v>
      </c>
      <c r="S80" s="45">
        <v>0.0213856210275293</v>
      </c>
    </row>
    <row r="81" ht="15" spans="1:19">
      <c r="A81" s="52">
        <v>80</v>
      </c>
      <c r="B81" s="53">
        <v>-0.19148</v>
      </c>
      <c r="C81" s="53">
        <v>-0.13316</v>
      </c>
      <c r="D81" s="54">
        <v>0.52426</v>
      </c>
      <c r="E81" s="55">
        <v>-1.40719</v>
      </c>
      <c r="F81" s="54">
        <v>0.12529</v>
      </c>
      <c r="G81" s="53">
        <v>-0.65796</v>
      </c>
      <c r="H81" s="54">
        <v>0.97981</v>
      </c>
      <c r="I81" s="54">
        <v>-0.13738</v>
      </c>
      <c r="J81" s="54">
        <v>-0.69976</v>
      </c>
      <c r="K81" s="54">
        <v>0.16504</v>
      </c>
      <c r="M81" s="54">
        <f t="shared" si="7"/>
        <v>-0.0516996</v>
      </c>
      <c r="N81" s="54">
        <f t="shared" si="8"/>
        <v>-0.02556672</v>
      </c>
      <c r="O81" s="54">
        <f t="shared" si="5"/>
        <v>-0.18817656</v>
      </c>
      <c r="P81" s="56">
        <f t="shared" si="6"/>
        <v>-0.26544288</v>
      </c>
      <c r="R81" s="57">
        <f t="shared" si="9"/>
        <v>0.0208771364157195</v>
      </c>
      <c r="S81" s="45">
        <v>0.0211706179152049</v>
      </c>
    </row>
    <row r="82" ht="15" spans="1:19">
      <c r="A82" s="52">
        <v>81</v>
      </c>
      <c r="B82" s="53">
        <v>0.05941</v>
      </c>
      <c r="C82" s="53">
        <v>0.47255</v>
      </c>
      <c r="D82" s="54">
        <v>-0.56895</v>
      </c>
      <c r="E82" s="55">
        <v>0.34991</v>
      </c>
      <c r="F82" s="54">
        <v>-0.70098</v>
      </c>
      <c r="G82" s="53">
        <v>1.07491</v>
      </c>
      <c r="H82" s="54">
        <v>6.02364</v>
      </c>
      <c r="I82" s="54">
        <v>0.04398</v>
      </c>
      <c r="J82" s="54">
        <v>0.4331</v>
      </c>
      <c r="K82" s="54">
        <v>-0.69247</v>
      </c>
      <c r="M82" s="54">
        <f t="shared" si="7"/>
        <v>0.0160407</v>
      </c>
      <c r="N82" s="54">
        <f t="shared" si="8"/>
        <v>0.0907296</v>
      </c>
      <c r="O82" s="54">
        <f t="shared" si="5"/>
        <v>0.30742426</v>
      </c>
      <c r="P82" s="56">
        <f t="shared" si="6"/>
        <v>0.41419456</v>
      </c>
      <c r="R82" s="57">
        <f t="shared" si="9"/>
        <v>0.0284168172423049</v>
      </c>
      <c r="S82" s="45">
        <v>0.0279587638061569</v>
      </c>
    </row>
    <row r="83" ht="15" spans="1:19">
      <c r="A83" s="52">
        <v>82</v>
      </c>
      <c r="B83" s="53">
        <v>0.22611</v>
      </c>
      <c r="C83" s="53">
        <v>-0.14807</v>
      </c>
      <c r="D83" s="54">
        <v>-0.3103</v>
      </c>
      <c r="E83" s="55">
        <v>0.90254</v>
      </c>
      <c r="F83" s="54">
        <v>-0.41894</v>
      </c>
      <c r="G83" s="53">
        <v>-0.59696</v>
      </c>
      <c r="H83" s="54">
        <v>-0.40203</v>
      </c>
      <c r="I83" s="54">
        <v>0.23996</v>
      </c>
      <c r="J83" s="54">
        <v>0.23325</v>
      </c>
      <c r="K83" s="54">
        <v>-0.40208</v>
      </c>
      <c r="M83" s="54">
        <f t="shared" si="7"/>
        <v>0.0610497</v>
      </c>
      <c r="N83" s="54">
        <f t="shared" si="8"/>
        <v>-0.02842944</v>
      </c>
      <c r="O83" s="54">
        <f t="shared" si="5"/>
        <v>-0.17073056</v>
      </c>
      <c r="P83" s="56">
        <f t="shared" si="6"/>
        <v>-0.1381103</v>
      </c>
      <c r="R83" s="57">
        <f t="shared" si="9"/>
        <v>0.0222897234150844</v>
      </c>
      <c r="S83" s="45">
        <v>0.0224421295329417</v>
      </c>
    </row>
    <row r="84" ht="15" spans="1:19">
      <c r="A84" s="52">
        <v>83</v>
      </c>
      <c r="B84" s="53">
        <v>-0.03548</v>
      </c>
      <c r="C84" s="53">
        <v>-0.02531</v>
      </c>
      <c r="D84" s="54">
        <v>0.42445</v>
      </c>
      <c r="E84" s="55">
        <v>0.09747</v>
      </c>
      <c r="F84" s="54">
        <v>0.64677</v>
      </c>
      <c r="G84" s="53">
        <v>0.57727</v>
      </c>
      <c r="H84" s="54">
        <v>-0.98508</v>
      </c>
      <c r="I84" s="54">
        <v>-0.16059</v>
      </c>
      <c r="J84" s="54">
        <v>-0.00832</v>
      </c>
      <c r="K84" s="54">
        <v>-0.9505</v>
      </c>
      <c r="M84" s="54">
        <f t="shared" si="7"/>
        <v>-0.0095796</v>
      </c>
      <c r="N84" s="54">
        <f t="shared" si="8"/>
        <v>-0.00485952</v>
      </c>
      <c r="O84" s="54">
        <f t="shared" si="5"/>
        <v>0.16509922</v>
      </c>
      <c r="P84" s="56">
        <f t="shared" si="6"/>
        <v>0.1506601</v>
      </c>
      <c r="R84" s="57">
        <f t="shared" si="9"/>
        <v>0.0254932500603578</v>
      </c>
      <c r="S84" s="45">
        <v>0.0253270171689057</v>
      </c>
    </row>
    <row r="85" ht="15" spans="1:19">
      <c r="A85" s="52">
        <v>84</v>
      </c>
      <c r="B85" s="53">
        <v>-0.17015</v>
      </c>
      <c r="C85" s="53">
        <v>-0.30566</v>
      </c>
      <c r="D85" s="54">
        <v>-0.52335</v>
      </c>
      <c r="E85" s="55">
        <v>-0.51571</v>
      </c>
      <c r="F85" s="54">
        <v>-0.30544</v>
      </c>
      <c r="G85" s="53">
        <v>0.4407</v>
      </c>
      <c r="H85" s="54">
        <v>-0.20843</v>
      </c>
      <c r="I85" s="54">
        <v>-0.00596</v>
      </c>
      <c r="J85" s="54">
        <v>0.03673</v>
      </c>
      <c r="K85" s="54">
        <v>-0.05008</v>
      </c>
      <c r="M85" s="54">
        <f t="shared" si="7"/>
        <v>-0.0459405</v>
      </c>
      <c r="N85" s="54">
        <f t="shared" si="8"/>
        <v>-0.05868672</v>
      </c>
      <c r="O85" s="54">
        <f t="shared" si="5"/>
        <v>0.1260402</v>
      </c>
      <c r="P85" s="56">
        <f t="shared" si="6"/>
        <v>0.02141298</v>
      </c>
      <c r="R85" s="57">
        <f t="shared" si="9"/>
        <v>0.024059423765333</v>
      </c>
      <c r="S85" s="45">
        <v>0.0240364794568245</v>
      </c>
    </row>
    <row r="86" ht="15" spans="1:19">
      <c r="A86" s="52">
        <v>85</v>
      </c>
      <c r="B86" s="53">
        <v>0.05486</v>
      </c>
      <c r="C86" s="53">
        <v>-0.33908</v>
      </c>
      <c r="D86" s="54">
        <v>-0.19353</v>
      </c>
      <c r="E86" s="55">
        <v>-0.85928</v>
      </c>
      <c r="F86" s="54">
        <v>-0.05869</v>
      </c>
      <c r="G86" s="53">
        <v>0.24271</v>
      </c>
      <c r="H86" s="54">
        <v>0.22539</v>
      </c>
      <c r="I86" s="54">
        <v>0.07146</v>
      </c>
      <c r="J86" s="54">
        <v>-0.16801</v>
      </c>
      <c r="K86" s="54">
        <v>0.08621</v>
      </c>
      <c r="M86" s="54">
        <f t="shared" si="7"/>
        <v>0.0148122</v>
      </c>
      <c r="N86" s="54">
        <f t="shared" si="8"/>
        <v>-0.06510336</v>
      </c>
      <c r="O86" s="54">
        <f t="shared" si="5"/>
        <v>0.06941506</v>
      </c>
      <c r="P86" s="56">
        <f t="shared" si="6"/>
        <v>0.0191239</v>
      </c>
      <c r="R86" s="57">
        <f t="shared" si="9"/>
        <v>0.024034029442462</v>
      </c>
      <c r="S86" s="45">
        <v>0.0240133771382139</v>
      </c>
    </row>
    <row r="87" ht="15" spans="1:19">
      <c r="A87" s="52">
        <v>86</v>
      </c>
      <c r="B87" s="53">
        <v>0.02362</v>
      </c>
      <c r="C87" s="53">
        <v>-0.02505</v>
      </c>
      <c r="D87" s="54">
        <v>-0.75574</v>
      </c>
      <c r="E87" s="55">
        <v>1.40419</v>
      </c>
      <c r="F87" s="54">
        <v>-1.22966</v>
      </c>
      <c r="G87" s="53">
        <v>-0.8337</v>
      </c>
      <c r="H87" s="54">
        <v>-0.50955</v>
      </c>
      <c r="I87" s="54">
        <v>-0.49449</v>
      </c>
      <c r="J87" s="54">
        <v>-0.1065</v>
      </c>
      <c r="K87" s="54">
        <v>-0.09249</v>
      </c>
      <c r="M87" s="54">
        <f t="shared" si="7"/>
        <v>0.0063774</v>
      </c>
      <c r="N87" s="54">
        <f t="shared" si="8"/>
        <v>-0.0048096</v>
      </c>
      <c r="O87" s="54">
        <f t="shared" si="5"/>
        <v>-0.2384382</v>
      </c>
      <c r="P87" s="56">
        <f t="shared" si="6"/>
        <v>-0.2368704</v>
      </c>
      <c r="R87" s="57">
        <f t="shared" si="9"/>
        <v>0.0211941103888191</v>
      </c>
      <c r="S87" s="45">
        <v>0.0214556068150869</v>
      </c>
    </row>
    <row r="88" ht="15" spans="1:19">
      <c r="A88" s="52">
        <v>87</v>
      </c>
      <c r="B88" s="53">
        <v>-0.5531</v>
      </c>
      <c r="C88" s="53">
        <v>-0.64368</v>
      </c>
      <c r="D88" s="54">
        <v>0.36586</v>
      </c>
      <c r="E88" s="55">
        <v>-1.38231</v>
      </c>
      <c r="F88" s="54">
        <v>-0.08285</v>
      </c>
      <c r="G88" s="53">
        <v>-0.54602</v>
      </c>
      <c r="H88" s="54">
        <v>6.08718</v>
      </c>
      <c r="I88" s="54">
        <v>-0.10154</v>
      </c>
      <c r="J88" s="54">
        <v>1.33951</v>
      </c>
      <c r="K88" s="54">
        <v>-1.20156</v>
      </c>
      <c r="M88" s="54">
        <f t="shared" si="7"/>
        <v>-0.149337</v>
      </c>
      <c r="N88" s="54">
        <f t="shared" si="8"/>
        <v>-0.12358656</v>
      </c>
      <c r="O88" s="54">
        <f t="shared" si="5"/>
        <v>-0.15616172</v>
      </c>
      <c r="P88" s="56">
        <f t="shared" si="6"/>
        <v>-0.42908528</v>
      </c>
      <c r="R88" s="57">
        <f t="shared" si="9"/>
        <v>0.0190617398629687</v>
      </c>
      <c r="S88" s="45">
        <v>0.0195371285354388</v>
      </c>
    </row>
    <row r="89" ht="15" spans="1:19">
      <c r="A89" s="52">
        <v>88</v>
      </c>
      <c r="B89" s="53">
        <v>-0.36877</v>
      </c>
      <c r="C89" s="53">
        <v>0.29661</v>
      </c>
      <c r="D89" s="54">
        <v>-0.10581</v>
      </c>
      <c r="E89" s="55">
        <v>-1.0068</v>
      </c>
      <c r="F89" s="54">
        <v>0.11179</v>
      </c>
      <c r="G89" s="53">
        <v>0.40804</v>
      </c>
      <c r="H89" s="54">
        <v>-0.05246</v>
      </c>
      <c r="I89" s="54">
        <v>0.3739</v>
      </c>
      <c r="J89" s="54">
        <v>-0.37301</v>
      </c>
      <c r="K89" s="54">
        <v>-0.22262</v>
      </c>
      <c r="M89" s="54">
        <f t="shared" si="7"/>
        <v>-0.0995679</v>
      </c>
      <c r="N89" s="54">
        <f t="shared" si="8"/>
        <v>0.05694912</v>
      </c>
      <c r="O89" s="54">
        <f t="shared" si="5"/>
        <v>0.11669944</v>
      </c>
      <c r="P89" s="56">
        <f t="shared" si="6"/>
        <v>0.07408066</v>
      </c>
      <c r="R89" s="57">
        <f t="shared" si="9"/>
        <v>0.0246437021963104</v>
      </c>
      <c r="S89" s="45">
        <v>0.0245619303524684</v>
      </c>
    </row>
    <row r="90" ht="15" spans="1:19">
      <c r="A90" s="52">
        <v>89</v>
      </c>
      <c r="B90" s="53">
        <v>0.21643</v>
      </c>
      <c r="C90" s="53">
        <v>-0.14807</v>
      </c>
      <c r="D90" s="54">
        <v>-0.38622</v>
      </c>
      <c r="E90" s="55">
        <v>0.80208</v>
      </c>
      <c r="F90" s="54">
        <v>-0.67073</v>
      </c>
      <c r="G90" s="53">
        <v>-0.08664</v>
      </c>
      <c r="H90" s="54">
        <v>-0.48929</v>
      </c>
      <c r="I90" s="54">
        <v>0.23745</v>
      </c>
      <c r="J90" s="54">
        <v>0.17043</v>
      </c>
      <c r="K90" s="54">
        <v>0.03371</v>
      </c>
      <c r="M90" s="54">
        <f t="shared" si="7"/>
        <v>0.0584361</v>
      </c>
      <c r="N90" s="54">
        <f t="shared" si="8"/>
        <v>-0.02842944</v>
      </c>
      <c r="O90" s="54">
        <f t="shared" si="5"/>
        <v>-0.02477904</v>
      </c>
      <c r="P90" s="56">
        <f t="shared" si="6"/>
        <v>0.00522762000000001</v>
      </c>
      <c r="R90" s="57">
        <f t="shared" si="9"/>
        <v>0.0238798685476813</v>
      </c>
      <c r="S90" s="45">
        <v>0.0238740525084013</v>
      </c>
    </row>
    <row r="91" ht="15" spans="1:19">
      <c r="A91" s="52">
        <v>90</v>
      </c>
      <c r="B91" s="53">
        <v>0.11462</v>
      </c>
      <c r="C91" s="53">
        <v>-0.00782</v>
      </c>
      <c r="D91" s="54">
        <v>1.06226</v>
      </c>
      <c r="E91" s="55">
        <v>1.26265</v>
      </c>
      <c r="F91" s="54">
        <v>-0.3531</v>
      </c>
      <c r="G91" s="53">
        <v>-0.03565</v>
      </c>
      <c r="H91" s="54">
        <v>-0.56834</v>
      </c>
      <c r="I91" s="54">
        <v>-0.10777</v>
      </c>
      <c r="J91" s="54">
        <v>0.17854</v>
      </c>
      <c r="K91" s="54">
        <v>-0.21167</v>
      </c>
      <c r="M91" s="54">
        <f t="shared" si="7"/>
        <v>0.0309474</v>
      </c>
      <c r="N91" s="54">
        <f t="shared" si="8"/>
        <v>-0.00150144</v>
      </c>
      <c r="O91" s="54">
        <f t="shared" si="5"/>
        <v>-0.0101959</v>
      </c>
      <c r="P91" s="56">
        <f t="shared" si="6"/>
        <v>0.01925006</v>
      </c>
      <c r="R91" s="57">
        <f t="shared" si="9"/>
        <v>0.0240354290212332</v>
      </c>
      <c r="S91" s="45">
        <v>0.0240140443166209</v>
      </c>
    </row>
    <row r="92" ht="15" spans="1:19">
      <c r="A92" s="52">
        <v>91</v>
      </c>
      <c r="B92" s="53">
        <v>-0.53339</v>
      </c>
      <c r="C92" s="53">
        <v>-0.16224</v>
      </c>
      <c r="D92" s="54">
        <v>-0.09494</v>
      </c>
      <c r="E92" s="55">
        <v>-0.37853</v>
      </c>
      <c r="F92" s="54">
        <v>-0.09435</v>
      </c>
      <c r="G92" s="53">
        <v>-0.41278</v>
      </c>
      <c r="H92" s="54">
        <v>0.15035</v>
      </c>
      <c r="I92" s="54">
        <v>-0.07244</v>
      </c>
      <c r="J92" s="54">
        <v>-0.32073</v>
      </c>
      <c r="K92" s="54">
        <v>-0.08488</v>
      </c>
      <c r="M92" s="54">
        <f t="shared" si="7"/>
        <v>-0.1440153</v>
      </c>
      <c r="N92" s="54">
        <f t="shared" si="8"/>
        <v>-0.03115008</v>
      </c>
      <c r="O92" s="54">
        <f t="shared" si="5"/>
        <v>-0.11805508</v>
      </c>
      <c r="P92" s="56">
        <f t="shared" si="6"/>
        <v>-0.29322046</v>
      </c>
      <c r="R92" s="57">
        <f t="shared" si="9"/>
        <v>0.0205689808094967</v>
      </c>
      <c r="S92" s="45">
        <v>0.0208936083707882</v>
      </c>
    </row>
    <row r="93" ht="15" spans="1:19">
      <c r="A93" s="52">
        <v>92</v>
      </c>
      <c r="B93" s="53">
        <v>0.10439</v>
      </c>
      <c r="C93" s="53">
        <v>0.62167</v>
      </c>
      <c r="D93" s="54">
        <v>-0.87752</v>
      </c>
      <c r="E93" s="55">
        <v>-0.06685</v>
      </c>
      <c r="F93" s="54">
        <v>0.01983</v>
      </c>
      <c r="G93" s="53">
        <v>0.5647</v>
      </c>
      <c r="H93" s="54">
        <v>0.26615</v>
      </c>
      <c r="I93" s="54">
        <v>0.46493</v>
      </c>
      <c r="J93" s="54">
        <v>-0.21954</v>
      </c>
      <c r="K93" s="54">
        <v>-0.03311</v>
      </c>
      <c r="M93" s="54">
        <f t="shared" si="7"/>
        <v>0.0281853</v>
      </c>
      <c r="N93" s="54">
        <f t="shared" si="8"/>
        <v>0.11936064</v>
      </c>
      <c r="O93" s="54">
        <f t="shared" si="5"/>
        <v>0.1615042</v>
      </c>
      <c r="P93" s="56">
        <f t="shared" si="6"/>
        <v>0.30905014</v>
      </c>
      <c r="R93" s="57">
        <f t="shared" si="9"/>
        <v>0.027250378607764</v>
      </c>
      <c r="S93" s="45">
        <v>0.0269081067975786</v>
      </c>
    </row>
    <row r="94" ht="15" spans="1:19">
      <c r="A94" s="52">
        <v>93</v>
      </c>
      <c r="B94" s="53">
        <v>-0.30277</v>
      </c>
      <c r="C94" s="53">
        <v>-0.15866</v>
      </c>
      <c r="D94" s="54">
        <v>-0.78632</v>
      </c>
      <c r="E94" s="55">
        <v>0.44016</v>
      </c>
      <c r="F94" s="54">
        <v>-0.36246</v>
      </c>
      <c r="G94" s="53">
        <v>-0.65665</v>
      </c>
      <c r="H94" s="54">
        <v>-0.20978</v>
      </c>
      <c r="I94" s="54">
        <v>0.04536</v>
      </c>
      <c r="J94" s="54">
        <v>0.39378</v>
      </c>
      <c r="K94" s="54">
        <v>0.08884</v>
      </c>
      <c r="M94" s="54">
        <f t="shared" si="7"/>
        <v>-0.0817479</v>
      </c>
      <c r="N94" s="54">
        <f t="shared" si="8"/>
        <v>-0.03046272</v>
      </c>
      <c r="O94" s="54">
        <f t="shared" si="5"/>
        <v>-0.1878019</v>
      </c>
      <c r="P94" s="56">
        <f t="shared" si="6"/>
        <v>-0.30001252</v>
      </c>
      <c r="R94" s="57">
        <f t="shared" si="9"/>
        <v>0.0204936318638073</v>
      </c>
      <c r="S94" s="45">
        <v>0.0208254574971186</v>
      </c>
    </row>
    <row r="95" ht="15" spans="1:19">
      <c r="A95" s="52">
        <v>94</v>
      </c>
      <c r="B95" s="53">
        <v>-1.17895</v>
      </c>
      <c r="C95" s="53">
        <v>-0.55271</v>
      </c>
      <c r="D95" s="54">
        <v>-0.0834</v>
      </c>
      <c r="E95" s="55">
        <v>-0.52078</v>
      </c>
      <c r="F95" s="54">
        <v>-0.26903</v>
      </c>
      <c r="G95" s="53">
        <v>-1.23099</v>
      </c>
      <c r="H95" s="54">
        <v>-0.17957</v>
      </c>
      <c r="I95" s="54">
        <v>-0.32293</v>
      </c>
      <c r="J95" s="54">
        <v>-0.13815</v>
      </c>
      <c r="K95" s="54">
        <v>-0.12595</v>
      </c>
      <c r="M95" s="54">
        <f t="shared" si="7"/>
        <v>-0.3183165</v>
      </c>
      <c r="N95" s="54">
        <f t="shared" si="8"/>
        <v>-0.10612032</v>
      </c>
      <c r="O95" s="54">
        <f t="shared" si="5"/>
        <v>-0.35206314</v>
      </c>
      <c r="P95" s="56">
        <f t="shared" si="6"/>
        <v>-0.77649996</v>
      </c>
      <c r="R95" s="57">
        <f t="shared" si="9"/>
        <v>0.0152076322939827</v>
      </c>
      <c r="S95" s="45">
        <v>0.0160671978465818</v>
      </c>
    </row>
    <row r="96" ht="15" spans="1:19">
      <c r="A96" s="52">
        <v>95</v>
      </c>
      <c r="B96" s="53">
        <v>-0.33621</v>
      </c>
      <c r="C96" s="53">
        <v>-0.32303</v>
      </c>
      <c r="D96" s="54">
        <v>1.90222</v>
      </c>
      <c r="E96" s="55">
        <v>0.21781</v>
      </c>
      <c r="F96" s="54">
        <v>0.15028</v>
      </c>
      <c r="G96" s="53">
        <v>-0.24492</v>
      </c>
      <c r="H96" s="54">
        <v>-0.41713</v>
      </c>
      <c r="I96" s="54">
        <v>-0.58741</v>
      </c>
      <c r="J96" s="54">
        <v>-1.09214</v>
      </c>
      <c r="K96" s="54">
        <v>0.12358</v>
      </c>
      <c r="M96" s="54">
        <f t="shared" si="7"/>
        <v>-0.0907767</v>
      </c>
      <c r="N96" s="54">
        <f t="shared" si="8"/>
        <v>-0.06202176</v>
      </c>
      <c r="O96" s="54">
        <f t="shared" si="5"/>
        <v>-0.07004712</v>
      </c>
      <c r="P96" s="56">
        <f t="shared" si="6"/>
        <v>-0.22284558</v>
      </c>
      <c r="R96" s="57">
        <f t="shared" si="9"/>
        <v>0.0213496972653312</v>
      </c>
      <c r="S96" s="45">
        <v>0.0215966354201834</v>
      </c>
    </row>
    <row r="97" ht="15" spans="1:19">
      <c r="A97" s="52">
        <v>96</v>
      </c>
      <c r="B97" s="53">
        <v>-0.10476</v>
      </c>
      <c r="C97" s="53">
        <v>0.15065</v>
      </c>
      <c r="D97" s="54">
        <v>0.31255</v>
      </c>
      <c r="E97" s="55">
        <v>-0.80418</v>
      </c>
      <c r="F97" s="54">
        <v>-0.18808</v>
      </c>
      <c r="G97" s="53">
        <v>0.66837</v>
      </c>
      <c r="H97" s="54">
        <v>-0.25164</v>
      </c>
      <c r="I97" s="54">
        <v>-0.08054</v>
      </c>
      <c r="J97" s="54">
        <v>-0.39235</v>
      </c>
      <c r="K97" s="54">
        <v>0.09205</v>
      </c>
      <c r="M97" s="54">
        <f t="shared" si="7"/>
        <v>-0.0282852</v>
      </c>
      <c r="N97" s="54">
        <f t="shared" si="8"/>
        <v>0.0289248</v>
      </c>
      <c r="O97" s="54">
        <f t="shared" si="5"/>
        <v>0.19115382</v>
      </c>
      <c r="P97" s="56">
        <f t="shared" si="6"/>
        <v>0.19179342</v>
      </c>
      <c r="R97" s="57">
        <f t="shared" si="9"/>
        <v>0.0259495699831357</v>
      </c>
      <c r="S97" s="45">
        <v>0.0257377427828685</v>
      </c>
    </row>
    <row r="98" ht="15" spans="1:19">
      <c r="A98" s="52">
        <v>97</v>
      </c>
      <c r="B98" s="53">
        <v>-0.14353</v>
      </c>
      <c r="C98" s="53">
        <v>-0.65259</v>
      </c>
      <c r="D98" s="54">
        <v>-0.3498</v>
      </c>
      <c r="E98" s="55">
        <v>-0.20116</v>
      </c>
      <c r="F98" s="54">
        <v>-0.16368</v>
      </c>
      <c r="G98" s="53">
        <v>1.61463</v>
      </c>
      <c r="H98" s="54">
        <v>-0.50365</v>
      </c>
      <c r="I98" s="54">
        <v>0.1494</v>
      </c>
      <c r="J98" s="54">
        <v>0.14174</v>
      </c>
      <c r="K98" s="54">
        <v>0.00733</v>
      </c>
      <c r="M98" s="54">
        <f t="shared" si="7"/>
        <v>-0.0387531</v>
      </c>
      <c r="N98" s="54">
        <f t="shared" si="8"/>
        <v>-0.12529728</v>
      </c>
      <c r="O98" s="54">
        <f t="shared" si="5"/>
        <v>0.46178418</v>
      </c>
      <c r="P98" s="56">
        <f t="shared" si="6"/>
        <v>0.2977338</v>
      </c>
      <c r="R98" s="57">
        <f t="shared" si="9"/>
        <v>0.0271248387438549</v>
      </c>
      <c r="S98" s="45">
        <v>0.026797363953471</v>
      </c>
    </row>
    <row r="99" ht="15" spans="1:19">
      <c r="A99" s="52">
        <v>98</v>
      </c>
      <c r="B99" s="53">
        <v>-0.24194</v>
      </c>
      <c r="C99" s="53">
        <v>0.11809</v>
      </c>
      <c r="D99" s="54">
        <v>-0.80046</v>
      </c>
      <c r="E99" s="55">
        <v>0.08589</v>
      </c>
      <c r="F99" s="54">
        <v>0.31552</v>
      </c>
      <c r="G99" s="53">
        <v>0.33781</v>
      </c>
      <c r="H99" s="54">
        <v>1.98692</v>
      </c>
      <c r="I99" s="54">
        <v>0.0997</v>
      </c>
      <c r="J99" s="54">
        <v>0.33569</v>
      </c>
      <c r="K99" s="54">
        <v>-0.40824</v>
      </c>
      <c r="M99" s="54">
        <f t="shared" si="7"/>
        <v>-0.0653238</v>
      </c>
      <c r="N99" s="54">
        <f t="shared" si="8"/>
        <v>0.02267328</v>
      </c>
      <c r="O99" s="54">
        <f t="shared" si="5"/>
        <v>0.09661366</v>
      </c>
      <c r="P99" s="56">
        <f t="shared" si="6"/>
        <v>0.05396314</v>
      </c>
      <c r="R99" s="57">
        <f t="shared" si="9"/>
        <v>0.0244205248507209</v>
      </c>
      <c r="S99" s="45">
        <v>0.0243610779793778</v>
      </c>
    </row>
    <row r="100" ht="15" spans="1:19">
      <c r="A100" s="52">
        <v>99</v>
      </c>
      <c r="B100" s="53">
        <v>-0.52159</v>
      </c>
      <c r="C100" s="53">
        <v>1.80526</v>
      </c>
      <c r="D100" s="54">
        <v>-0.02257</v>
      </c>
      <c r="E100" s="55">
        <v>-1.66793</v>
      </c>
      <c r="F100" s="54">
        <v>0.44661</v>
      </c>
      <c r="G100" s="53">
        <v>0.76915</v>
      </c>
      <c r="H100" s="54">
        <v>0.06512</v>
      </c>
      <c r="I100" s="54">
        <v>-0.8367</v>
      </c>
      <c r="J100" s="54">
        <v>-0.34984</v>
      </c>
      <c r="K100" s="54">
        <v>4.58199</v>
      </c>
      <c r="M100" s="54">
        <f t="shared" si="7"/>
        <v>-0.1408293</v>
      </c>
      <c r="N100" s="54">
        <f t="shared" si="8"/>
        <v>0.34660992</v>
      </c>
      <c r="O100" s="54">
        <f t="shared" si="5"/>
        <v>0.2199769</v>
      </c>
      <c r="P100" s="56">
        <f t="shared" si="6"/>
        <v>0.42575752</v>
      </c>
      <c r="R100" s="57">
        <f t="shared" si="9"/>
        <v>0.0285450930297756</v>
      </c>
      <c r="S100" s="45">
        <v>0.0280729368422687</v>
      </c>
    </row>
    <row r="101" ht="15" spans="1:19">
      <c r="A101" s="52">
        <v>100</v>
      </c>
      <c r="B101" s="53">
        <v>0.47735</v>
      </c>
      <c r="C101" s="53">
        <v>-0.27843</v>
      </c>
      <c r="D101" s="54">
        <v>-0.02792</v>
      </c>
      <c r="E101" s="55">
        <v>-0.07659</v>
      </c>
      <c r="F101" s="54">
        <v>-0.31118</v>
      </c>
      <c r="G101" s="53">
        <v>0.10841</v>
      </c>
      <c r="H101" s="54">
        <v>1.42567</v>
      </c>
      <c r="I101" s="54">
        <v>-0.41998</v>
      </c>
      <c r="J101" s="54">
        <v>9.70131</v>
      </c>
      <c r="K101" s="54">
        <v>0.86917</v>
      </c>
      <c r="M101" s="54">
        <f t="shared" si="7"/>
        <v>0.1288845</v>
      </c>
      <c r="N101" s="54">
        <f t="shared" si="8"/>
        <v>-0.05345856</v>
      </c>
      <c r="O101" s="54">
        <f t="shared" si="5"/>
        <v>0.03100526</v>
      </c>
      <c r="P101" s="56">
        <f t="shared" si="6"/>
        <v>0.1064312</v>
      </c>
      <c r="R101" s="57">
        <f t="shared" si="9"/>
        <v>0.0250025887611349</v>
      </c>
      <c r="S101" s="45">
        <v>0.0248849218863041</v>
      </c>
    </row>
    <row r="102" ht="15" spans="1:19">
      <c r="A102" s="52">
        <v>101</v>
      </c>
      <c r="B102" s="53">
        <v>-0.1325</v>
      </c>
      <c r="C102" s="53">
        <v>-0.67492</v>
      </c>
      <c r="D102" s="54">
        <v>0.45379</v>
      </c>
      <c r="E102" s="55">
        <v>1.175</v>
      </c>
      <c r="F102" s="54">
        <v>-0.37312</v>
      </c>
      <c r="G102" s="53">
        <v>-0.0851</v>
      </c>
      <c r="H102" s="54">
        <v>-0.66117</v>
      </c>
      <c r="I102" s="54">
        <v>-0.10203</v>
      </c>
      <c r="J102" s="54">
        <v>-0.11812</v>
      </c>
      <c r="K102" s="54">
        <v>-0.22824</v>
      </c>
      <c r="M102" s="54">
        <f t="shared" si="7"/>
        <v>-0.035775</v>
      </c>
      <c r="N102" s="54">
        <f t="shared" si="8"/>
        <v>-0.12958464</v>
      </c>
      <c r="O102" s="54">
        <f t="shared" si="5"/>
        <v>-0.0243386</v>
      </c>
      <c r="P102" s="56">
        <f t="shared" si="6"/>
        <v>-0.18969824</v>
      </c>
      <c r="R102" s="57">
        <f t="shared" si="9"/>
        <v>0.0217174232750259</v>
      </c>
      <c r="S102" s="45">
        <v>0.0219280583324473</v>
      </c>
    </row>
    <row r="103" ht="15" spans="1:19">
      <c r="A103" s="52">
        <v>102</v>
      </c>
      <c r="B103" s="53">
        <v>0.08406</v>
      </c>
      <c r="C103" s="53">
        <v>-0.02367</v>
      </c>
      <c r="D103" s="54">
        <v>-0.52032</v>
      </c>
      <c r="E103" s="55">
        <v>-1.5665</v>
      </c>
      <c r="F103" s="54">
        <v>-0.15993</v>
      </c>
      <c r="G103" s="53">
        <v>0.45373</v>
      </c>
      <c r="H103" s="54">
        <v>0.21735</v>
      </c>
      <c r="I103" s="54">
        <v>-0.32022</v>
      </c>
      <c r="J103" s="54">
        <v>-1.1084</v>
      </c>
      <c r="K103" s="54">
        <v>0.47027</v>
      </c>
      <c r="M103" s="54">
        <f t="shared" si="7"/>
        <v>0.0226962</v>
      </c>
      <c r="N103" s="54">
        <f t="shared" si="8"/>
        <v>-0.00454464</v>
      </c>
      <c r="O103" s="54">
        <f t="shared" si="5"/>
        <v>0.12976678</v>
      </c>
      <c r="P103" s="56">
        <f t="shared" si="6"/>
        <v>0.14791834</v>
      </c>
      <c r="R103" s="57">
        <f t="shared" si="9"/>
        <v>0.0254628338500574</v>
      </c>
      <c r="S103" s="45">
        <v>0.0252994725651896</v>
      </c>
    </row>
    <row r="104" ht="15" spans="1:19">
      <c r="A104" s="52">
        <v>103</v>
      </c>
      <c r="B104" s="53">
        <v>-0.63696</v>
      </c>
      <c r="C104" s="53">
        <v>0.94994</v>
      </c>
      <c r="D104" s="54">
        <v>-0.36584</v>
      </c>
      <c r="E104" s="55">
        <v>0.11508</v>
      </c>
      <c r="F104" s="54">
        <v>-2.20142</v>
      </c>
      <c r="G104" s="53">
        <v>2.42936</v>
      </c>
      <c r="H104" s="54">
        <v>0.9895</v>
      </c>
      <c r="I104" s="54">
        <v>0.32019</v>
      </c>
      <c r="J104" s="54">
        <v>-0.82311</v>
      </c>
      <c r="K104" s="54">
        <v>-0.11436</v>
      </c>
      <c r="M104" s="54">
        <f t="shared" si="7"/>
        <v>-0.1719792</v>
      </c>
      <c r="N104" s="54">
        <f t="shared" si="8"/>
        <v>0.18238848</v>
      </c>
      <c r="O104" s="54">
        <f t="shared" si="5"/>
        <v>0.69479696</v>
      </c>
      <c r="P104" s="56">
        <f t="shared" si="6"/>
        <v>0.70520624</v>
      </c>
      <c r="R104" s="57">
        <f t="shared" si="9"/>
        <v>0.0316452079325064</v>
      </c>
      <c r="S104" s="45">
        <v>0.0308660427288632</v>
      </c>
    </row>
    <row r="105" ht="15" spans="1:19">
      <c r="A105" s="52">
        <v>104</v>
      </c>
      <c r="B105" s="53">
        <v>-0.42767</v>
      </c>
      <c r="C105" s="53">
        <v>0.44684</v>
      </c>
      <c r="D105" s="54">
        <v>-0.77573</v>
      </c>
      <c r="E105" s="55">
        <v>-0.5071</v>
      </c>
      <c r="F105" s="54">
        <v>-0.03705</v>
      </c>
      <c r="G105" s="53">
        <v>0.6411</v>
      </c>
      <c r="H105" s="54">
        <v>0.32601</v>
      </c>
      <c r="I105" s="54">
        <v>0.21337</v>
      </c>
      <c r="J105" s="54">
        <v>-0.51033</v>
      </c>
      <c r="K105" s="54">
        <v>0.15225</v>
      </c>
      <c r="M105" s="54">
        <f t="shared" si="7"/>
        <v>-0.1154709</v>
      </c>
      <c r="N105" s="54">
        <f t="shared" si="8"/>
        <v>0.08579328</v>
      </c>
      <c r="O105" s="54">
        <f t="shared" si="5"/>
        <v>0.1833546</v>
      </c>
      <c r="P105" s="56">
        <f t="shared" si="6"/>
        <v>0.15367698</v>
      </c>
      <c r="R105" s="57">
        <f t="shared" si="9"/>
        <v>0.025526718364123</v>
      </c>
      <c r="S105" s="45">
        <v>0.0253569187937911</v>
      </c>
    </row>
    <row r="106" ht="15" spans="1:19">
      <c r="A106" s="52">
        <v>105</v>
      </c>
      <c r="B106" s="53">
        <v>-0.36502</v>
      </c>
      <c r="C106" s="53">
        <v>-0.38716</v>
      </c>
      <c r="D106" s="54">
        <v>-0.44714</v>
      </c>
      <c r="E106" s="55">
        <v>-0.39569</v>
      </c>
      <c r="F106" s="54">
        <v>0.01122</v>
      </c>
      <c r="G106" s="53">
        <v>0.61252</v>
      </c>
      <c r="H106" s="54">
        <v>-0.08812</v>
      </c>
      <c r="I106" s="54">
        <v>0.05628</v>
      </c>
      <c r="J106" s="54">
        <v>-0.06689</v>
      </c>
      <c r="K106" s="54">
        <v>-0.13107</v>
      </c>
      <c r="M106" s="54">
        <f t="shared" si="7"/>
        <v>-0.0985554</v>
      </c>
      <c r="N106" s="54">
        <f t="shared" si="8"/>
        <v>-0.07433472</v>
      </c>
      <c r="O106" s="54">
        <f t="shared" si="5"/>
        <v>0.17518072</v>
      </c>
      <c r="P106" s="56">
        <f t="shared" si="6"/>
        <v>0.00229059999999995</v>
      </c>
      <c r="R106" s="57">
        <f t="shared" si="9"/>
        <v>0.0238472861852657</v>
      </c>
      <c r="S106" s="45">
        <v>0.0238458274012078</v>
      </c>
    </row>
    <row r="107" ht="15" spans="1:19">
      <c r="A107" s="52">
        <v>106</v>
      </c>
      <c r="B107" s="53">
        <v>-0.02396</v>
      </c>
      <c r="C107" s="53">
        <v>-1.97175</v>
      </c>
      <c r="D107" s="54">
        <v>1.31427</v>
      </c>
      <c r="E107" s="55">
        <v>-0.98247</v>
      </c>
      <c r="F107" s="54">
        <v>0.35632</v>
      </c>
      <c r="G107" s="53">
        <v>-0.08673</v>
      </c>
      <c r="H107" s="54">
        <v>1.07009</v>
      </c>
      <c r="I107" s="54">
        <v>1.40861</v>
      </c>
      <c r="J107" s="54">
        <v>-0.91085</v>
      </c>
      <c r="K107" s="54">
        <v>1.25911</v>
      </c>
      <c r="M107" s="54">
        <f t="shared" si="7"/>
        <v>-0.0064692</v>
      </c>
      <c r="N107" s="54">
        <f t="shared" si="8"/>
        <v>-0.378576</v>
      </c>
      <c r="O107" s="54">
        <f t="shared" si="5"/>
        <v>-0.02480478</v>
      </c>
      <c r="P107" s="56">
        <f t="shared" si="6"/>
        <v>-0.40984998</v>
      </c>
      <c r="R107" s="57">
        <f t="shared" si="9"/>
        <v>0.0192751301414731</v>
      </c>
      <c r="S107" s="45">
        <v>0.0197306814886505</v>
      </c>
    </row>
    <row r="108" ht="15" spans="1:19">
      <c r="A108" s="52">
        <v>107</v>
      </c>
      <c r="B108" s="53">
        <v>-0.11343</v>
      </c>
      <c r="C108" s="53">
        <v>0.33113</v>
      </c>
      <c r="D108" s="54">
        <v>-0.57107</v>
      </c>
      <c r="E108" s="55">
        <v>0.46058</v>
      </c>
      <c r="F108" s="54">
        <v>-1.88833</v>
      </c>
      <c r="G108" s="53">
        <v>0.58916</v>
      </c>
      <c r="H108" s="54">
        <v>0.58327</v>
      </c>
      <c r="I108" s="54">
        <v>0.04948</v>
      </c>
      <c r="J108" s="54">
        <v>-0.19509</v>
      </c>
      <c r="K108" s="54">
        <v>-0.32007</v>
      </c>
      <c r="M108" s="54">
        <f t="shared" si="7"/>
        <v>-0.0306261</v>
      </c>
      <c r="N108" s="54">
        <f t="shared" si="8"/>
        <v>0.06357696</v>
      </c>
      <c r="O108" s="54">
        <f t="shared" si="5"/>
        <v>0.16849976</v>
      </c>
      <c r="P108" s="56">
        <f t="shared" si="6"/>
        <v>0.20145062</v>
      </c>
      <c r="R108" s="57">
        <f t="shared" si="9"/>
        <v>0.026056703877464</v>
      </c>
      <c r="S108" s="45">
        <v>0.0258339452947731</v>
      </c>
    </row>
    <row r="109" ht="15" spans="1:19">
      <c r="A109" s="52">
        <v>108</v>
      </c>
      <c r="B109" s="53">
        <v>-0.01005</v>
      </c>
      <c r="C109" s="53">
        <v>-0.47853</v>
      </c>
      <c r="D109" s="54">
        <v>-0.72238</v>
      </c>
      <c r="E109" s="55">
        <v>-0.19539</v>
      </c>
      <c r="F109" s="54">
        <v>-0.40799</v>
      </c>
      <c r="G109" s="53">
        <v>0.56364</v>
      </c>
      <c r="H109" s="54">
        <v>-0.06064</v>
      </c>
      <c r="I109" s="54">
        <v>0.05338</v>
      </c>
      <c r="J109" s="54">
        <v>0.03822</v>
      </c>
      <c r="K109" s="54">
        <v>-0.01904</v>
      </c>
      <c r="M109" s="54">
        <f t="shared" si="7"/>
        <v>-0.0027135</v>
      </c>
      <c r="N109" s="54">
        <f t="shared" si="8"/>
        <v>-0.09187776</v>
      </c>
      <c r="O109" s="54">
        <f t="shared" si="5"/>
        <v>0.16120104</v>
      </c>
      <c r="P109" s="56">
        <f t="shared" si="6"/>
        <v>0.06660978</v>
      </c>
      <c r="R109" s="57">
        <f t="shared" si="9"/>
        <v>0.0245608226382129</v>
      </c>
      <c r="S109" s="45">
        <v>0.0244880498332383</v>
      </c>
    </row>
    <row r="110" ht="15" spans="1:19">
      <c r="A110" s="52">
        <v>109</v>
      </c>
      <c r="B110" s="53">
        <v>0.17146</v>
      </c>
      <c r="C110" s="53">
        <v>-0.54537</v>
      </c>
      <c r="D110" s="54">
        <v>-0.90106</v>
      </c>
      <c r="E110" s="55">
        <v>0.36816</v>
      </c>
      <c r="F110" s="54">
        <v>-0.35278</v>
      </c>
      <c r="G110" s="53">
        <v>0.59015</v>
      </c>
      <c r="H110" s="54">
        <v>-0.27134</v>
      </c>
      <c r="I110" s="54">
        <v>0.21497</v>
      </c>
      <c r="J110" s="54">
        <v>0.15618</v>
      </c>
      <c r="K110" s="54">
        <v>-0.13209</v>
      </c>
      <c r="M110" s="54">
        <f t="shared" si="7"/>
        <v>0.0462942</v>
      </c>
      <c r="N110" s="54">
        <f t="shared" si="8"/>
        <v>-0.10471104</v>
      </c>
      <c r="O110" s="54">
        <f t="shared" si="5"/>
        <v>0.1687829</v>
      </c>
      <c r="P110" s="56">
        <f t="shared" si="6"/>
        <v>0.11036606</v>
      </c>
      <c r="R110" s="57">
        <f t="shared" si="9"/>
        <v>0.0250462408420109</v>
      </c>
      <c r="S110" s="45">
        <v>0.0249250370074703</v>
      </c>
    </row>
    <row r="111" ht="15" spans="1:19">
      <c r="A111" s="52">
        <v>110</v>
      </c>
      <c r="B111" s="53">
        <v>0.5842</v>
      </c>
      <c r="C111" s="53">
        <v>-0.19701</v>
      </c>
      <c r="D111" s="54">
        <v>-0.60189</v>
      </c>
      <c r="E111" s="55">
        <v>1.21017</v>
      </c>
      <c r="F111" s="54">
        <v>-0.11341</v>
      </c>
      <c r="G111" s="53">
        <v>0.34848</v>
      </c>
      <c r="H111" s="54">
        <v>0.14293</v>
      </c>
      <c r="I111" s="54">
        <v>0.24361</v>
      </c>
      <c r="J111" s="54">
        <v>-0.29045</v>
      </c>
      <c r="K111" s="54">
        <v>0.029</v>
      </c>
      <c r="M111" s="54">
        <f t="shared" si="7"/>
        <v>0.157734</v>
      </c>
      <c r="N111" s="54">
        <f t="shared" si="8"/>
        <v>-0.03782592</v>
      </c>
      <c r="O111" s="54">
        <f t="shared" si="5"/>
        <v>0.09966528</v>
      </c>
      <c r="P111" s="56">
        <f t="shared" si="6"/>
        <v>0.21957336</v>
      </c>
      <c r="R111" s="57">
        <f t="shared" si="9"/>
        <v>0.0262577517704453</v>
      </c>
      <c r="S111" s="45">
        <v>0.0260149208974212</v>
      </c>
    </row>
    <row r="112" ht="15" spans="1:19">
      <c r="A112" s="52">
        <v>111</v>
      </c>
      <c r="B112" s="53">
        <v>-0.08978</v>
      </c>
      <c r="C112" s="53">
        <v>-0.06951</v>
      </c>
      <c r="D112" s="54">
        <v>1.2287</v>
      </c>
      <c r="E112" s="55">
        <v>1.19499</v>
      </c>
      <c r="F112" s="54">
        <v>-0.51351</v>
      </c>
      <c r="G112" s="53">
        <v>-1.67609</v>
      </c>
      <c r="H112" s="54">
        <v>-0.73422</v>
      </c>
      <c r="I112" s="54">
        <v>-0.51405</v>
      </c>
      <c r="J112" s="54">
        <v>0.5839</v>
      </c>
      <c r="K112" s="54">
        <v>-0.54553</v>
      </c>
      <c r="M112" s="54">
        <f t="shared" si="7"/>
        <v>-0.0242406</v>
      </c>
      <c r="N112" s="54">
        <f t="shared" si="8"/>
        <v>-0.01334592</v>
      </c>
      <c r="O112" s="54">
        <f t="shared" si="5"/>
        <v>-0.47936174</v>
      </c>
      <c r="P112" s="56">
        <f t="shared" si="6"/>
        <v>-0.51694826</v>
      </c>
      <c r="R112" s="57">
        <f t="shared" si="9"/>
        <v>0.0180870160077428</v>
      </c>
      <c r="S112" s="45">
        <v>0.0186579118409861</v>
      </c>
    </row>
    <row r="113" ht="15" spans="1:19">
      <c r="A113" s="52">
        <v>112</v>
      </c>
      <c r="B113" s="53">
        <v>-0.11881</v>
      </c>
      <c r="C113" s="53">
        <v>-0.65297</v>
      </c>
      <c r="D113" s="54">
        <v>0.36394</v>
      </c>
      <c r="E113" s="55">
        <v>0.51138</v>
      </c>
      <c r="F113" s="54">
        <v>-0.5209</v>
      </c>
      <c r="G113" s="53">
        <v>1.42957</v>
      </c>
      <c r="H113" s="54">
        <v>-0.91816</v>
      </c>
      <c r="I113" s="54">
        <v>-0.23557</v>
      </c>
      <c r="J113" s="54">
        <v>0.42921</v>
      </c>
      <c r="K113" s="54">
        <v>-0.07363</v>
      </c>
      <c r="M113" s="54">
        <f t="shared" si="7"/>
        <v>-0.0320787</v>
      </c>
      <c r="N113" s="54">
        <f t="shared" si="8"/>
        <v>-0.12537024</v>
      </c>
      <c r="O113" s="54">
        <f t="shared" si="5"/>
        <v>0.40885702</v>
      </c>
      <c r="P113" s="56">
        <f t="shared" si="6"/>
        <v>0.25140808</v>
      </c>
      <c r="R113" s="57">
        <f t="shared" si="9"/>
        <v>0.0266109159928338</v>
      </c>
      <c r="S113" s="45">
        <v>0.0263345504358153</v>
      </c>
    </row>
    <row r="114" ht="15" spans="1:19">
      <c r="A114" s="52">
        <v>113</v>
      </c>
      <c r="B114" s="53">
        <v>0.02387</v>
      </c>
      <c r="C114" s="53">
        <v>-0.04841</v>
      </c>
      <c r="D114" s="54">
        <v>-0.57685</v>
      </c>
      <c r="E114" s="55">
        <v>1.44811</v>
      </c>
      <c r="F114" s="54">
        <v>-0.03997</v>
      </c>
      <c r="G114" s="53">
        <v>-0.19417</v>
      </c>
      <c r="H114" s="54">
        <v>-0.32337</v>
      </c>
      <c r="I114" s="54">
        <v>0.06606</v>
      </c>
      <c r="J114" s="54">
        <v>-0.19217</v>
      </c>
      <c r="K114" s="54">
        <v>0.06529</v>
      </c>
      <c r="M114" s="54">
        <f t="shared" si="7"/>
        <v>0.0064449</v>
      </c>
      <c r="N114" s="54">
        <f t="shared" si="8"/>
        <v>-0.00929472</v>
      </c>
      <c r="O114" s="54">
        <f t="shared" si="5"/>
        <v>-0.05553262</v>
      </c>
      <c r="P114" s="56">
        <f t="shared" si="6"/>
        <v>-0.05838244</v>
      </c>
      <c r="R114" s="57">
        <f t="shared" si="9"/>
        <v>0.0231741988456709</v>
      </c>
      <c r="S114" s="45">
        <v>0.0232386938372523</v>
      </c>
    </row>
    <row r="115" ht="15" spans="1:19">
      <c r="A115" s="52">
        <v>114</v>
      </c>
      <c r="B115" s="53">
        <v>0.23398</v>
      </c>
      <c r="C115" s="53">
        <v>-0.47637</v>
      </c>
      <c r="D115" s="54">
        <v>0.78981</v>
      </c>
      <c r="E115" s="55">
        <v>1.25481</v>
      </c>
      <c r="F115" s="54">
        <v>-0.00628</v>
      </c>
      <c r="G115" s="53">
        <v>0.31413</v>
      </c>
      <c r="H115" s="54">
        <v>-0.42248</v>
      </c>
      <c r="I115" s="54">
        <v>-0.22196</v>
      </c>
      <c r="J115" s="54">
        <v>-0.76147</v>
      </c>
      <c r="K115" s="54">
        <v>-0.17215</v>
      </c>
      <c r="M115" s="54">
        <f t="shared" si="7"/>
        <v>0.0631746</v>
      </c>
      <c r="N115" s="54">
        <f t="shared" si="8"/>
        <v>-0.09146304</v>
      </c>
      <c r="O115" s="54">
        <f t="shared" si="5"/>
        <v>0.08984118</v>
      </c>
      <c r="P115" s="56">
        <f t="shared" si="6"/>
        <v>0.06155274</v>
      </c>
      <c r="R115" s="57">
        <f t="shared" si="9"/>
        <v>0.0245047214506043</v>
      </c>
      <c r="S115" s="45">
        <v>0.0244372164875412</v>
      </c>
    </row>
    <row r="116" ht="15" spans="1:19">
      <c r="A116" s="52">
        <v>115</v>
      </c>
      <c r="B116" s="53">
        <v>-0.25933</v>
      </c>
      <c r="C116" s="53">
        <v>-0.45087</v>
      </c>
      <c r="D116" s="54">
        <v>-0.24968</v>
      </c>
      <c r="E116" s="55">
        <v>-0.52004</v>
      </c>
      <c r="F116" s="54">
        <v>-0.18697</v>
      </c>
      <c r="G116" s="53">
        <v>0.97201</v>
      </c>
      <c r="H116" s="54">
        <v>0.01843</v>
      </c>
      <c r="I116" s="54">
        <v>0.1284</v>
      </c>
      <c r="J116" s="54">
        <v>-0.43365</v>
      </c>
      <c r="K116" s="54">
        <v>-0.10954</v>
      </c>
      <c r="M116" s="54">
        <f t="shared" si="7"/>
        <v>-0.0700191</v>
      </c>
      <c r="N116" s="54">
        <f t="shared" si="8"/>
        <v>-0.08656704</v>
      </c>
      <c r="O116" s="54">
        <f t="shared" si="5"/>
        <v>0.27799486</v>
      </c>
      <c r="P116" s="56">
        <f t="shared" si="6"/>
        <v>0.12140872</v>
      </c>
      <c r="R116" s="57">
        <f t="shared" si="9"/>
        <v>0.0251687445873557</v>
      </c>
      <c r="S116" s="45">
        <v>0.0250357527157616</v>
      </c>
    </row>
    <row r="117" ht="15" spans="1:19">
      <c r="A117" s="52">
        <v>116</v>
      </c>
      <c r="B117" s="53">
        <v>0.08042</v>
      </c>
      <c r="C117" s="53">
        <v>-0.66338</v>
      </c>
      <c r="D117" s="54">
        <v>0.41327</v>
      </c>
      <c r="E117" s="55">
        <v>-0.04008</v>
      </c>
      <c r="F117" s="54">
        <v>-0.26356</v>
      </c>
      <c r="G117" s="53">
        <v>2.8871</v>
      </c>
      <c r="H117" s="54">
        <v>-0.21856</v>
      </c>
      <c r="I117" s="54">
        <v>-0.11034</v>
      </c>
      <c r="J117" s="54">
        <v>0.758</v>
      </c>
      <c r="K117" s="54">
        <v>0.14252</v>
      </c>
      <c r="M117" s="54">
        <f t="shared" si="7"/>
        <v>0.0217134</v>
      </c>
      <c r="N117" s="54">
        <f t="shared" si="8"/>
        <v>-0.12736896</v>
      </c>
      <c r="O117" s="54">
        <f t="shared" si="5"/>
        <v>0.8257106</v>
      </c>
      <c r="P117" s="56">
        <f t="shared" si="6"/>
        <v>0.72005504</v>
      </c>
      <c r="R117" s="57">
        <f t="shared" si="9"/>
        <v>0.0318099357801332</v>
      </c>
      <c r="S117" s="45">
        <v>0.0310159805091879</v>
      </c>
    </row>
    <row r="118" ht="15" spans="1:19">
      <c r="A118" s="52">
        <v>117</v>
      </c>
      <c r="B118" s="53">
        <v>-1.31583</v>
      </c>
      <c r="C118" s="53">
        <v>0.15905</v>
      </c>
      <c r="D118" s="54">
        <v>0.43681</v>
      </c>
      <c r="E118" s="55">
        <v>-0.69269</v>
      </c>
      <c r="F118" s="54">
        <v>0.82804</v>
      </c>
      <c r="G118" s="53">
        <v>-0.06981</v>
      </c>
      <c r="H118" s="54">
        <v>0.50139</v>
      </c>
      <c r="I118" s="54">
        <v>0.06506</v>
      </c>
      <c r="J118" s="54">
        <v>0.00667</v>
      </c>
      <c r="K118" s="54">
        <v>-0.60246</v>
      </c>
      <c r="M118" s="54">
        <f t="shared" si="7"/>
        <v>-0.3552741</v>
      </c>
      <c r="N118" s="54">
        <f t="shared" si="8"/>
        <v>0.0305376</v>
      </c>
      <c r="O118" s="54">
        <f t="shared" si="5"/>
        <v>-0.01996566</v>
      </c>
      <c r="P118" s="56">
        <f t="shared" si="6"/>
        <v>-0.34470216</v>
      </c>
      <c r="R118" s="57">
        <f t="shared" si="9"/>
        <v>0.0199978592620875</v>
      </c>
      <c r="S118" s="45">
        <v>0.0203798159222341</v>
      </c>
    </row>
    <row r="119" ht="15" spans="1:19">
      <c r="A119" s="52">
        <v>118</v>
      </c>
      <c r="B119" s="53">
        <v>0.2485</v>
      </c>
      <c r="C119" s="53">
        <v>-0.24992</v>
      </c>
      <c r="D119" s="54">
        <v>2.30728</v>
      </c>
      <c r="E119" s="55">
        <v>0.64698</v>
      </c>
      <c r="F119" s="54">
        <v>-0.28869</v>
      </c>
      <c r="G119" s="53">
        <v>-1.16934</v>
      </c>
      <c r="H119" s="54">
        <v>-0.29713</v>
      </c>
      <c r="I119" s="54">
        <v>0.17502</v>
      </c>
      <c r="J119" s="54">
        <v>0.23649</v>
      </c>
      <c r="K119" s="54">
        <v>-0.06624</v>
      </c>
      <c r="M119" s="54">
        <f t="shared" si="7"/>
        <v>0.067095</v>
      </c>
      <c r="N119" s="54">
        <f t="shared" si="8"/>
        <v>-0.04798464</v>
      </c>
      <c r="O119" s="54">
        <f t="shared" si="5"/>
        <v>-0.33443124</v>
      </c>
      <c r="P119" s="56">
        <f t="shared" si="6"/>
        <v>-0.31532088</v>
      </c>
      <c r="R119" s="57">
        <f t="shared" si="9"/>
        <v>0.020323805804227</v>
      </c>
      <c r="S119" s="45">
        <v>0.0206719697027373</v>
      </c>
    </row>
    <row r="120" ht="15" spans="1:19">
      <c r="A120" s="52">
        <v>119</v>
      </c>
      <c r="B120" s="53">
        <v>-0.23942</v>
      </c>
      <c r="C120" s="53">
        <v>0.24783</v>
      </c>
      <c r="D120" s="54">
        <v>-0.39216</v>
      </c>
      <c r="E120" s="55">
        <v>0.84214</v>
      </c>
      <c r="F120" s="54">
        <v>0.51688</v>
      </c>
      <c r="G120" s="53">
        <v>-0.05021</v>
      </c>
      <c r="H120" s="54">
        <v>-0.84826</v>
      </c>
      <c r="I120" s="54">
        <v>0.04724</v>
      </c>
      <c r="J120" s="54">
        <v>1.03624</v>
      </c>
      <c r="K120" s="54">
        <v>6.17408</v>
      </c>
      <c r="M120" s="54">
        <f t="shared" si="7"/>
        <v>-0.0646434</v>
      </c>
      <c r="N120" s="54">
        <f t="shared" si="8"/>
        <v>0.04758336</v>
      </c>
      <c r="O120" s="54">
        <f t="shared" si="5"/>
        <v>-0.01436006</v>
      </c>
      <c r="P120" s="56">
        <f t="shared" si="6"/>
        <v>-0.0314201</v>
      </c>
      <c r="R120" s="57">
        <f t="shared" si="9"/>
        <v>0.0234733104395494</v>
      </c>
      <c r="S120" s="45">
        <v>0.023507914725578</v>
      </c>
    </row>
    <row r="121" ht="15" spans="1:19">
      <c r="A121" s="52">
        <v>120</v>
      </c>
      <c r="B121" s="53">
        <v>0.02738</v>
      </c>
      <c r="C121" s="53">
        <v>-0.37053</v>
      </c>
      <c r="D121" s="54">
        <v>0.01867</v>
      </c>
      <c r="E121" s="55">
        <v>-0.50003</v>
      </c>
      <c r="F121" s="54">
        <v>-0.09418</v>
      </c>
      <c r="G121" s="53">
        <v>-0.40176</v>
      </c>
      <c r="H121" s="54">
        <v>0.00326</v>
      </c>
      <c r="I121" s="54">
        <v>-0.06245</v>
      </c>
      <c r="J121" s="54">
        <v>0.07276</v>
      </c>
      <c r="K121" s="54">
        <v>-0.28733</v>
      </c>
      <c r="M121" s="54">
        <f t="shared" si="7"/>
        <v>0.0073926</v>
      </c>
      <c r="N121" s="54">
        <f t="shared" si="8"/>
        <v>-0.07114176</v>
      </c>
      <c r="O121" s="54">
        <f t="shared" si="5"/>
        <v>-0.11490336</v>
      </c>
      <c r="P121" s="56">
        <f t="shared" si="6"/>
        <v>-0.17865252</v>
      </c>
      <c r="R121" s="57">
        <f t="shared" si="9"/>
        <v>0.0218399609670339</v>
      </c>
      <c r="S121" s="45">
        <v>0.0220377234046102</v>
      </c>
    </row>
    <row r="122" ht="15" spans="1:19">
      <c r="A122" s="52">
        <v>121</v>
      </c>
      <c r="B122" s="53">
        <v>-0.0875</v>
      </c>
      <c r="C122" s="53">
        <v>-0.5119</v>
      </c>
      <c r="D122" s="54">
        <v>-0.03625</v>
      </c>
      <c r="E122" s="55">
        <v>-0.77408</v>
      </c>
      <c r="F122" s="54">
        <v>-0.37064</v>
      </c>
      <c r="G122" s="53">
        <v>-0.53505</v>
      </c>
      <c r="H122" s="54">
        <v>-0.27256</v>
      </c>
      <c r="I122" s="54">
        <v>-0.34079</v>
      </c>
      <c r="J122" s="54">
        <v>-0.6004</v>
      </c>
      <c r="K122" s="54">
        <v>0.12207</v>
      </c>
      <c r="M122" s="54">
        <f t="shared" si="7"/>
        <v>-0.023625</v>
      </c>
      <c r="N122" s="54">
        <f t="shared" si="8"/>
        <v>-0.0982848</v>
      </c>
      <c r="O122" s="54">
        <f t="shared" si="5"/>
        <v>-0.1530243</v>
      </c>
      <c r="P122" s="56">
        <f t="shared" si="6"/>
        <v>-0.2749341</v>
      </c>
      <c r="R122" s="57">
        <f t="shared" si="9"/>
        <v>0.0207718438505323</v>
      </c>
      <c r="S122" s="45">
        <v>0.021076261235571</v>
      </c>
    </row>
    <row r="123" ht="15" spans="1:19">
      <c r="A123" s="52">
        <v>122</v>
      </c>
      <c r="B123" s="53">
        <v>-0.41316</v>
      </c>
      <c r="C123" s="53">
        <v>-0.44598</v>
      </c>
      <c r="D123" s="54">
        <v>0.78407</v>
      </c>
      <c r="E123" s="55">
        <v>-0.46945</v>
      </c>
      <c r="F123" s="54">
        <v>0.38081</v>
      </c>
      <c r="G123" s="53">
        <v>-0.08451</v>
      </c>
      <c r="H123" s="54">
        <v>-0.83475</v>
      </c>
      <c r="I123" s="54">
        <v>-0.10313</v>
      </c>
      <c r="J123" s="54">
        <v>0.58211</v>
      </c>
      <c r="K123" s="54">
        <v>5.98656</v>
      </c>
      <c r="M123" s="54">
        <f t="shared" si="7"/>
        <v>-0.1115532</v>
      </c>
      <c r="N123" s="54">
        <f t="shared" si="8"/>
        <v>-0.08562816</v>
      </c>
      <c r="O123" s="54">
        <f t="shared" si="5"/>
        <v>-0.02416986</v>
      </c>
      <c r="P123" s="56">
        <f t="shared" si="6"/>
        <v>-0.22135122</v>
      </c>
      <c r="R123" s="57">
        <f t="shared" si="9"/>
        <v>0.021366275218188</v>
      </c>
      <c r="S123" s="45">
        <v>0.0216118537417228</v>
      </c>
    </row>
    <row r="124" ht="15" spans="1:19">
      <c r="A124" s="52">
        <v>123</v>
      </c>
      <c r="B124" s="53">
        <v>-0.45599</v>
      </c>
      <c r="C124" s="53">
        <v>-0.36346</v>
      </c>
      <c r="D124" s="54">
        <v>0.02169</v>
      </c>
      <c r="E124" s="55">
        <v>-0.40168</v>
      </c>
      <c r="F124" s="54">
        <v>-0.42991</v>
      </c>
      <c r="G124" s="53">
        <v>-1.29262</v>
      </c>
      <c r="H124" s="54">
        <v>-0.28526</v>
      </c>
      <c r="I124" s="54">
        <v>-0.30958</v>
      </c>
      <c r="J124" s="54">
        <v>0.2409</v>
      </c>
      <c r="K124" s="54">
        <v>-0.26437</v>
      </c>
      <c r="M124" s="54">
        <f t="shared" si="7"/>
        <v>-0.1231173</v>
      </c>
      <c r="N124" s="54">
        <f t="shared" si="8"/>
        <v>-0.06978432</v>
      </c>
      <c r="O124" s="54">
        <f t="shared" si="5"/>
        <v>-0.36968932</v>
      </c>
      <c r="P124" s="56">
        <f t="shared" si="6"/>
        <v>-0.56259094</v>
      </c>
      <c r="R124" s="57">
        <f t="shared" si="9"/>
        <v>0.0175806706844628</v>
      </c>
      <c r="S124" s="45">
        <v>0.0182028786255886</v>
      </c>
    </row>
    <row r="125" ht="15" spans="1:19">
      <c r="A125" s="52">
        <v>124</v>
      </c>
      <c r="B125" s="53">
        <v>-0.69032</v>
      </c>
      <c r="C125" s="53">
        <v>-0.0571</v>
      </c>
      <c r="D125" s="54">
        <v>-1.00547</v>
      </c>
      <c r="E125" s="55">
        <v>-0.27051</v>
      </c>
      <c r="F125" s="54">
        <v>3.56636</v>
      </c>
      <c r="G125" s="53">
        <v>0.7705</v>
      </c>
      <c r="H125" s="54">
        <v>0.61069</v>
      </c>
      <c r="I125" s="54">
        <v>-0.59699</v>
      </c>
      <c r="J125" s="54">
        <v>-0.61549</v>
      </c>
      <c r="K125" s="54">
        <v>0.67448</v>
      </c>
      <c r="M125" s="54">
        <f t="shared" si="7"/>
        <v>-0.1863864</v>
      </c>
      <c r="N125" s="54">
        <f t="shared" si="8"/>
        <v>-0.0109632</v>
      </c>
      <c r="O125" s="54">
        <f t="shared" si="5"/>
        <v>0.220363</v>
      </c>
      <c r="P125" s="56">
        <f t="shared" si="6"/>
        <v>0.0230133999999999</v>
      </c>
      <c r="R125" s="57">
        <f t="shared" si="9"/>
        <v>0.0240771783139765</v>
      </c>
      <c r="S125" s="45">
        <v>0.0240527431729197</v>
      </c>
    </row>
    <row r="126" ht="15" spans="1:19">
      <c r="A126" s="52">
        <v>125</v>
      </c>
      <c r="B126" s="53">
        <v>0.56627</v>
      </c>
      <c r="C126" s="53">
        <v>0.35917</v>
      </c>
      <c r="D126" s="54">
        <v>7.15181</v>
      </c>
      <c r="E126" s="55">
        <v>0.87266</v>
      </c>
      <c r="F126" s="54">
        <v>-0.99048</v>
      </c>
      <c r="G126" s="53">
        <v>-0.87995</v>
      </c>
      <c r="H126" s="54">
        <v>0.95243</v>
      </c>
      <c r="I126" s="54">
        <v>0.94903</v>
      </c>
      <c r="J126" s="54">
        <v>-0.70043</v>
      </c>
      <c r="K126" s="54">
        <v>1.17484</v>
      </c>
      <c r="M126" s="54">
        <f t="shared" si="7"/>
        <v>0.1528929</v>
      </c>
      <c r="N126" s="54">
        <f t="shared" si="8"/>
        <v>0.06896064</v>
      </c>
      <c r="O126" s="54">
        <f t="shared" si="5"/>
        <v>-0.2516657</v>
      </c>
      <c r="P126" s="56">
        <f t="shared" si="6"/>
        <v>-0.02981216</v>
      </c>
      <c r="R126" s="57">
        <f t="shared" si="9"/>
        <v>0.0234911484126726</v>
      </c>
      <c r="S126" s="45">
        <v>0.023522775846622</v>
      </c>
    </row>
    <row r="127" ht="15" spans="1:19">
      <c r="A127" s="52">
        <v>126</v>
      </c>
      <c r="B127" s="53">
        <v>-0.69097</v>
      </c>
      <c r="C127" s="53">
        <v>0.23059</v>
      </c>
      <c r="D127" s="54">
        <v>2.41989</v>
      </c>
      <c r="E127" s="55">
        <v>-1.21885</v>
      </c>
      <c r="F127" s="54">
        <v>3.09019</v>
      </c>
      <c r="G127" s="53">
        <v>1.27242</v>
      </c>
      <c r="H127" s="54">
        <v>-0.45054</v>
      </c>
      <c r="I127" s="54">
        <v>-0.57455</v>
      </c>
      <c r="J127" s="54">
        <v>0.27862</v>
      </c>
      <c r="K127" s="54">
        <v>-1.57166</v>
      </c>
      <c r="M127" s="54">
        <f t="shared" si="7"/>
        <v>-0.1865619</v>
      </c>
      <c r="N127" s="54">
        <f t="shared" si="8"/>
        <v>0.04427328</v>
      </c>
      <c r="O127" s="54">
        <f t="shared" si="5"/>
        <v>0.36391212</v>
      </c>
      <c r="P127" s="56">
        <f t="shared" si="6"/>
        <v>0.2216235</v>
      </c>
      <c r="R127" s="57">
        <f t="shared" si="9"/>
        <v>0.0262804953692232</v>
      </c>
      <c r="S127" s="45">
        <v>0.0260363612412803</v>
      </c>
    </row>
    <row r="128" ht="15" spans="1:19">
      <c r="A128" s="52">
        <v>127</v>
      </c>
      <c r="B128" s="53">
        <v>0.58801</v>
      </c>
      <c r="C128" s="53">
        <v>0.19042</v>
      </c>
      <c r="D128" s="54">
        <v>-0.5593</v>
      </c>
      <c r="E128" s="55">
        <v>-0.4744</v>
      </c>
      <c r="F128" s="54">
        <v>-0.26948</v>
      </c>
      <c r="G128" s="53">
        <v>0.38916</v>
      </c>
      <c r="H128" s="54">
        <v>0.27443</v>
      </c>
      <c r="I128" s="54">
        <v>0.02607</v>
      </c>
      <c r="J128" s="54">
        <v>-0.35568</v>
      </c>
      <c r="K128" s="54">
        <v>-0.03671</v>
      </c>
      <c r="M128" s="54">
        <f t="shared" si="7"/>
        <v>0.1587627</v>
      </c>
      <c r="N128" s="54">
        <f t="shared" si="8"/>
        <v>0.03656064</v>
      </c>
      <c r="O128" s="54">
        <f t="shared" si="5"/>
        <v>0.11129976</v>
      </c>
      <c r="P128" s="56">
        <f t="shared" si="6"/>
        <v>0.3066231</v>
      </c>
      <c r="R128" s="57">
        <f t="shared" si="9"/>
        <v>0.0272234538006884</v>
      </c>
      <c r="S128" s="45">
        <v>0.0268839170454155</v>
      </c>
    </row>
    <row r="129" ht="15" spans="1:19">
      <c r="A129" s="52">
        <v>128</v>
      </c>
      <c r="B129" s="53">
        <v>-0.12333</v>
      </c>
      <c r="C129" s="53">
        <v>-0.24401</v>
      </c>
      <c r="D129" s="54">
        <v>-0.25952</v>
      </c>
      <c r="E129" s="55">
        <v>0.67136</v>
      </c>
      <c r="F129" s="54">
        <v>0.19909</v>
      </c>
      <c r="G129" s="53">
        <v>-0.01132</v>
      </c>
      <c r="H129" s="54">
        <v>-0.25713</v>
      </c>
      <c r="I129" s="54">
        <v>0.04998</v>
      </c>
      <c r="J129" s="54">
        <v>-0.05097</v>
      </c>
      <c r="K129" s="54">
        <v>-0.22172</v>
      </c>
      <c r="M129" s="54">
        <f t="shared" si="7"/>
        <v>-0.0332991</v>
      </c>
      <c r="N129" s="54">
        <f t="shared" si="8"/>
        <v>-0.04684992</v>
      </c>
      <c r="O129" s="54">
        <f t="shared" si="5"/>
        <v>-0.00323752</v>
      </c>
      <c r="P129" s="56">
        <f t="shared" si="6"/>
        <v>-0.08338654</v>
      </c>
      <c r="R129" s="57">
        <f t="shared" si="9"/>
        <v>0.0228968113413038</v>
      </c>
      <c r="S129" s="45">
        <v>0.0229894020484872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opLeftCell="B1" workbookViewId="0">
      <pane xSplit="1" ySplit="3" topLeftCell="G4" activePane="bottomRight" state="frozen"/>
      <selection/>
      <selection pane="topRight"/>
      <selection pane="bottomLeft"/>
      <selection pane="bottomRight" activeCell="K15" sqref="K15"/>
    </sheetView>
  </sheetViews>
  <sheetFormatPr defaultColWidth="9" defaultRowHeight="13.5"/>
  <cols>
    <col min="1" max="1" width="4.875" customWidth="1"/>
    <col min="2" max="2" width="21.875" customWidth="1"/>
  </cols>
  <sheetData>
    <row r="1" ht="14.25" spans="1:9">
      <c r="A1" s="60" t="s">
        <v>155</v>
      </c>
      <c r="B1" s="61"/>
      <c r="C1" s="61"/>
      <c r="D1" s="61"/>
      <c r="E1" s="61"/>
      <c r="F1" s="61"/>
      <c r="G1" s="61"/>
      <c r="H1" s="61"/>
      <c r="I1" s="61"/>
    </row>
    <row r="2" ht="14.25" spans="1:9">
      <c r="A2" s="406" t="s">
        <v>156</v>
      </c>
      <c r="B2" s="86"/>
      <c r="C2" s="407" t="s">
        <v>157</v>
      </c>
      <c r="D2" s="408"/>
      <c r="E2" s="409" t="s">
        <v>158</v>
      </c>
      <c r="F2" s="410" t="s">
        <v>159</v>
      </c>
      <c r="G2" s="410" t="s">
        <v>160</v>
      </c>
      <c r="H2" s="411" t="s">
        <v>161</v>
      </c>
      <c r="I2" s="422"/>
    </row>
    <row r="3" ht="14.25" spans="1:9">
      <c r="A3" s="412"/>
      <c r="B3" s="413"/>
      <c r="C3" s="88" t="s">
        <v>162</v>
      </c>
      <c r="D3" s="68" t="s">
        <v>163</v>
      </c>
      <c r="E3" s="68" t="s">
        <v>164</v>
      </c>
      <c r="F3" s="414"/>
      <c r="G3" s="414"/>
      <c r="H3" s="68" t="s">
        <v>165</v>
      </c>
      <c r="I3" s="87" t="s">
        <v>166</v>
      </c>
    </row>
    <row r="4" ht="14.25" spans="1:9">
      <c r="A4" s="415" t="s">
        <v>167</v>
      </c>
      <c r="B4" s="416" t="s">
        <v>168</v>
      </c>
      <c r="C4" s="90">
        <v>5.06681172301753</v>
      </c>
      <c r="D4" s="72">
        <v>1.23628594654008</v>
      </c>
      <c r="E4" s="417"/>
      <c r="F4" s="72">
        <v>4.09841407418545</v>
      </c>
      <c r="G4" s="72">
        <v>0.000101068518722415</v>
      </c>
      <c r="H4" s="417"/>
      <c r="I4" s="423"/>
    </row>
    <row r="5" spans="1:10">
      <c r="A5" s="418"/>
      <c r="B5" s="419" t="s">
        <v>3</v>
      </c>
      <c r="C5" s="92">
        <v>-2.6412479325905e-5</v>
      </c>
      <c r="D5" s="77">
        <v>1.33573345801931e-5</v>
      </c>
      <c r="E5" s="77">
        <v>-0.409785899623383</v>
      </c>
      <c r="F5" s="77">
        <v>-1.9773764868532</v>
      </c>
      <c r="G5" s="77">
        <v>0.0515320785363271</v>
      </c>
      <c r="H5" s="77">
        <v>0.138694828009569</v>
      </c>
      <c r="I5" s="91">
        <v>7.21007419203122</v>
      </c>
      <c r="J5" t="s">
        <v>169</v>
      </c>
    </row>
    <row r="6" spans="1:9">
      <c r="A6" s="418"/>
      <c r="B6" s="419" t="s">
        <v>4</v>
      </c>
      <c r="C6" s="92">
        <v>0.00243452676904875</v>
      </c>
      <c r="D6" s="77">
        <v>0.00633725718081025</v>
      </c>
      <c r="E6" s="77">
        <v>0.0864049254797006</v>
      </c>
      <c r="F6" s="77">
        <v>0.384160954745643</v>
      </c>
      <c r="G6" s="77">
        <v>0.701904453129915</v>
      </c>
      <c r="H6" s="77">
        <v>0.11774568497869</v>
      </c>
      <c r="I6" s="91">
        <v>8.49288022895261</v>
      </c>
    </row>
    <row r="7" spans="1:9">
      <c r="A7" s="418"/>
      <c r="B7" s="419" t="s">
        <v>5</v>
      </c>
      <c r="C7" s="92">
        <v>-0.00641011101747608</v>
      </c>
      <c r="D7" s="77">
        <v>0.0209104776669873</v>
      </c>
      <c r="E7" s="77">
        <v>-0.039042024088231</v>
      </c>
      <c r="F7" s="77">
        <v>-0.306550195531694</v>
      </c>
      <c r="G7" s="77">
        <v>0.760002591244628</v>
      </c>
      <c r="H7" s="77">
        <v>0.367226574170547</v>
      </c>
      <c r="I7" s="91">
        <v>2.72311447573939</v>
      </c>
    </row>
    <row r="8" spans="1:9">
      <c r="A8" s="418"/>
      <c r="B8" s="419" t="s">
        <v>6</v>
      </c>
      <c r="C8" s="92">
        <v>-0.00115011114703048</v>
      </c>
      <c r="D8" s="77">
        <v>0.00326863622979514</v>
      </c>
      <c r="E8" s="77">
        <v>-0.0641475458317077</v>
      </c>
      <c r="F8" s="77">
        <v>-0.351862693237834</v>
      </c>
      <c r="G8" s="77">
        <v>0.725890066316936</v>
      </c>
      <c r="H8" s="77">
        <v>0.179218117028738</v>
      </c>
      <c r="I8" s="91">
        <v>5.5797930286236</v>
      </c>
    </row>
    <row r="9" spans="1:10">
      <c r="A9" s="418"/>
      <c r="B9" s="419" t="s">
        <v>7</v>
      </c>
      <c r="C9" s="92">
        <v>-0.0829194531453832</v>
      </c>
      <c r="D9" s="77">
        <v>0.0356825699010586</v>
      </c>
      <c r="E9" s="77">
        <v>-0.331403709914997</v>
      </c>
      <c r="F9" s="77">
        <v>-2.32380832925723</v>
      </c>
      <c r="G9" s="77">
        <v>0.022740971616981</v>
      </c>
      <c r="H9" s="77">
        <v>0.292874414049093</v>
      </c>
      <c r="I9" s="91">
        <v>3.41443278084502</v>
      </c>
      <c r="J9" t="s">
        <v>169</v>
      </c>
    </row>
    <row r="10" s="58" customFormat="1" ht="22.5" spans="1:10">
      <c r="A10" s="418"/>
      <c r="B10" s="420" t="s">
        <v>8</v>
      </c>
      <c r="C10" s="75">
        <v>0.995447740537469</v>
      </c>
      <c r="D10" s="76">
        <v>0.330938921679268</v>
      </c>
      <c r="E10" s="76">
        <v>0.356299799506851</v>
      </c>
      <c r="F10" s="76">
        <v>3.00795003345728</v>
      </c>
      <c r="G10" s="76">
        <v>0.00353946193045091</v>
      </c>
      <c r="H10" s="76">
        <v>0.424527311969824</v>
      </c>
      <c r="I10" s="424">
        <v>2.35556104826321</v>
      </c>
      <c r="J10" s="58" t="s">
        <v>169</v>
      </c>
    </row>
    <row r="11" spans="1:9">
      <c r="A11" s="418"/>
      <c r="B11" s="419" t="s">
        <v>9</v>
      </c>
      <c r="C11" s="92">
        <v>-0.0178120244485757</v>
      </c>
      <c r="D11" s="77">
        <v>0.0168971117980757</v>
      </c>
      <c r="E11" s="77">
        <v>-0.110215624179003</v>
      </c>
      <c r="F11" s="77">
        <v>-1.05414609676691</v>
      </c>
      <c r="G11" s="77">
        <v>0.295070493958255</v>
      </c>
      <c r="H11" s="77">
        <v>0.544892508942879</v>
      </c>
      <c r="I11" s="91">
        <v>1.8352243490006</v>
      </c>
    </row>
    <row r="12" spans="1:9">
      <c r="A12" s="418"/>
      <c r="B12" s="419" t="s">
        <v>10</v>
      </c>
      <c r="C12" s="92">
        <v>-0.000164608536652833</v>
      </c>
      <c r="D12" s="77">
        <v>0.000217017434491696</v>
      </c>
      <c r="E12" s="77">
        <v>-0.0597662120716786</v>
      </c>
      <c r="F12" s="77">
        <v>-0.758503744357608</v>
      </c>
      <c r="G12" s="77">
        <v>0.450435350542839</v>
      </c>
      <c r="H12" s="77">
        <v>0.959399640466549</v>
      </c>
      <c r="I12" s="91">
        <v>1.04231850609586</v>
      </c>
    </row>
    <row r="13" s="58" customFormat="1" spans="1:10">
      <c r="A13" s="418"/>
      <c r="B13" s="420" t="s">
        <v>11</v>
      </c>
      <c r="C13" s="75">
        <v>-1.11773968037573</v>
      </c>
      <c r="D13" s="76">
        <v>0.310018382906815</v>
      </c>
      <c r="E13" s="76">
        <v>-0.372154832270748</v>
      </c>
      <c r="F13" s="76">
        <v>-3.60539807315782</v>
      </c>
      <c r="G13" s="76">
        <v>0.000547361779480904</v>
      </c>
      <c r="H13" s="76">
        <v>0.559055180162513</v>
      </c>
      <c r="I13" s="424">
        <v>1.78873219582602</v>
      </c>
      <c r="J13" s="58" t="s">
        <v>169</v>
      </c>
    </row>
    <row r="14" s="58" customFormat="1" ht="22.5" spans="1:9">
      <c r="A14" s="418"/>
      <c r="B14" s="420" t="s">
        <v>12</v>
      </c>
      <c r="C14" s="75">
        <v>0.00179127750025091</v>
      </c>
      <c r="D14" s="76">
        <v>0.00334093700361162</v>
      </c>
      <c r="E14" s="76">
        <v>0.0521758505376581</v>
      </c>
      <c r="F14" s="76">
        <v>0.536160214429217</v>
      </c>
      <c r="G14" s="76">
        <v>0.593373611284593</v>
      </c>
      <c r="H14" s="76">
        <v>0.628992764927115</v>
      </c>
      <c r="I14" s="424">
        <v>1.58984340641164</v>
      </c>
    </row>
    <row r="15" ht="22.5" spans="1:10">
      <c r="A15" s="418"/>
      <c r="B15" s="419" t="s">
        <v>13</v>
      </c>
      <c r="C15" s="92">
        <v>0.00102742413711468</v>
      </c>
      <c r="D15" s="77">
        <v>0.000457447240342331</v>
      </c>
      <c r="E15" s="77">
        <v>0.198106758681493</v>
      </c>
      <c r="F15" s="77">
        <v>2.24599483067338</v>
      </c>
      <c r="G15" s="77">
        <v>0.0275339975457767</v>
      </c>
      <c r="H15" s="77">
        <v>0.765622127101565</v>
      </c>
      <c r="I15" s="91">
        <v>1.30612735003588</v>
      </c>
      <c r="J15" t="s">
        <v>169</v>
      </c>
    </row>
    <row r="16" ht="22.5" spans="1:9">
      <c r="A16" s="418"/>
      <c r="B16" s="419" t="s">
        <v>14</v>
      </c>
      <c r="C16" s="92">
        <v>0.000375545001858232</v>
      </c>
      <c r="D16" s="77">
        <v>0.000375621234950765</v>
      </c>
      <c r="E16" s="77">
        <v>0.105504634299972</v>
      </c>
      <c r="F16" s="77">
        <v>0.999797047968967</v>
      </c>
      <c r="G16" s="77">
        <v>0.320500333112091</v>
      </c>
      <c r="H16" s="77">
        <v>0.534904416393323</v>
      </c>
      <c r="I16" s="91">
        <v>1.86949288387383</v>
      </c>
    </row>
    <row r="17" s="58" customFormat="1" spans="1:9">
      <c r="A17" s="418"/>
      <c r="B17" s="420" t="s">
        <v>15</v>
      </c>
      <c r="C17" s="75">
        <v>-0.0379109939571804</v>
      </c>
      <c r="D17" s="76">
        <v>0.275188332209024</v>
      </c>
      <c r="E17" s="76">
        <v>-0.0123510958627965</v>
      </c>
      <c r="F17" s="76">
        <v>-0.137763813068878</v>
      </c>
      <c r="G17" s="76">
        <v>0.890782100533662</v>
      </c>
      <c r="H17" s="76">
        <v>0.741062574694564</v>
      </c>
      <c r="I17" s="424">
        <v>1.34941371234698</v>
      </c>
    </row>
    <row r="18" s="58" customFormat="1" ht="22.5" spans="1:9">
      <c r="A18" s="418"/>
      <c r="B18" s="420" t="s">
        <v>16</v>
      </c>
      <c r="C18" s="75">
        <v>-0.465864662948157</v>
      </c>
      <c r="D18" s="76">
        <v>0.265193727969964</v>
      </c>
      <c r="E18" s="76">
        <v>-0.176861434559194</v>
      </c>
      <c r="F18" s="76">
        <v>-1.756695629698</v>
      </c>
      <c r="G18" s="76">
        <v>0.0828942727749363</v>
      </c>
      <c r="H18" s="76">
        <v>0.587654831862488</v>
      </c>
      <c r="I18" s="424">
        <v>1.7016791929212</v>
      </c>
    </row>
    <row r="19" s="58" customFormat="1" spans="1:9">
      <c r="A19" s="418"/>
      <c r="B19" s="420" t="s">
        <v>17</v>
      </c>
      <c r="C19" s="75">
        <v>0.205949620290058</v>
      </c>
      <c r="D19" s="76">
        <v>0.361639742429014</v>
      </c>
      <c r="E19" s="76">
        <v>0.0605446693716133</v>
      </c>
      <c r="F19" s="76">
        <v>0.569488350220479</v>
      </c>
      <c r="G19" s="76">
        <v>0.57066124307956</v>
      </c>
      <c r="H19" s="76">
        <v>0.527003404997822</v>
      </c>
      <c r="I19" s="424">
        <v>1.89752094676529</v>
      </c>
    </row>
    <row r="20" spans="1:9">
      <c r="A20" s="418"/>
      <c r="B20" s="419" t="s">
        <v>170</v>
      </c>
      <c r="C20" s="92">
        <v>2.43151564849617e-6</v>
      </c>
      <c r="D20" s="77">
        <v>1.64491991630727e-6</v>
      </c>
      <c r="E20" s="77">
        <v>0.190754008156253</v>
      </c>
      <c r="F20" s="77">
        <v>1.47819697748858</v>
      </c>
      <c r="G20" s="77">
        <v>0.143381988184647</v>
      </c>
      <c r="H20" s="77">
        <v>0.35769496901263</v>
      </c>
      <c r="I20" s="91">
        <v>2.795678124186</v>
      </c>
    </row>
    <row r="21" s="58" customFormat="1" spans="1:9">
      <c r="A21" s="418"/>
      <c r="B21" s="420" t="s">
        <v>19</v>
      </c>
      <c r="C21" s="75">
        <v>0.00112874260287716</v>
      </c>
      <c r="D21" s="76">
        <v>0.00351729735896188</v>
      </c>
      <c r="E21" s="76">
        <v>0.0338187357327193</v>
      </c>
      <c r="F21" s="76">
        <v>0.320911906979143</v>
      </c>
      <c r="G21" s="76">
        <v>0.749135398265966</v>
      </c>
      <c r="H21" s="76">
        <v>0.536355184308276</v>
      </c>
      <c r="I21" s="424">
        <v>1.86443615957525</v>
      </c>
    </row>
    <row r="22" spans="1:9">
      <c r="A22" s="418"/>
      <c r="B22" s="419" t="s">
        <v>20</v>
      </c>
      <c r="C22" s="92">
        <v>0.0220748632586291</v>
      </c>
      <c r="D22" s="77">
        <v>0.0139207653902497</v>
      </c>
      <c r="E22" s="77">
        <v>0.169617187477637</v>
      </c>
      <c r="F22" s="77">
        <v>1.5857506853819</v>
      </c>
      <c r="G22" s="77">
        <v>0.11684195771884</v>
      </c>
      <c r="H22" s="77">
        <v>0.520625764683131</v>
      </c>
      <c r="I22" s="91">
        <v>1.92076548614268</v>
      </c>
    </row>
    <row r="23" spans="1:9">
      <c r="A23" s="418"/>
      <c r="B23" s="419" t="s">
        <v>171</v>
      </c>
      <c r="C23" s="92">
        <v>-0.00093365255615012</v>
      </c>
      <c r="D23" s="77">
        <v>0.00113927702139355</v>
      </c>
      <c r="E23" s="77">
        <v>-0.0917265365299914</v>
      </c>
      <c r="F23" s="77">
        <v>-0.819513198825068</v>
      </c>
      <c r="G23" s="77">
        <v>0.414990776471374</v>
      </c>
      <c r="H23" s="77">
        <v>0.475463814903739</v>
      </c>
      <c r="I23" s="91">
        <v>2.10320947389542</v>
      </c>
    </row>
    <row r="24" spans="1:9">
      <c r="A24" s="418"/>
      <c r="B24" s="419" t="s">
        <v>172</v>
      </c>
      <c r="C24" s="92">
        <v>-0.000536781925920335</v>
      </c>
      <c r="D24" s="77">
        <v>0.000650431633733267</v>
      </c>
      <c r="E24" s="77">
        <v>-0.0928778562129075</v>
      </c>
      <c r="F24" s="77">
        <v>-0.825270325244454</v>
      </c>
      <c r="G24" s="77">
        <v>0.411735040140742</v>
      </c>
      <c r="H24" s="77">
        <v>0.470287731810306</v>
      </c>
      <c r="I24" s="91">
        <v>2.12635782811226</v>
      </c>
    </row>
    <row r="25" spans="1:9">
      <c r="A25" s="418"/>
      <c r="B25" s="419" t="s">
        <v>24</v>
      </c>
      <c r="C25" s="92">
        <v>0.000814819007080434</v>
      </c>
      <c r="D25" s="77">
        <v>0.000560067630236077</v>
      </c>
      <c r="E25" s="77">
        <v>0.155888539955656</v>
      </c>
      <c r="F25" s="77">
        <v>1.45485824048959</v>
      </c>
      <c r="G25" s="77">
        <v>0.149721179661282</v>
      </c>
      <c r="H25" s="77">
        <v>0.518810233543516</v>
      </c>
      <c r="I25" s="91">
        <v>1.92748703735067</v>
      </c>
    </row>
    <row r="26" spans="1:9">
      <c r="A26" s="418"/>
      <c r="B26" s="419" t="s">
        <v>25</v>
      </c>
      <c r="C26" s="92">
        <v>0.00122792033200369</v>
      </c>
      <c r="D26" s="77">
        <v>0.00231787512141993</v>
      </c>
      <c r="E26" s="77">
        <v>0.0706144218133961</v>
      </c>
      <c r="F26" s="77">
        <v>0.529761211316451</v>
      </c>
      <c r="G26" s="77">
        <v>0.597782230379682</v>
      </c>
      <c r="H26" s="77">
        <v>0.335250206677492</v>
      </c>
      <c r="I26" s="91">
        <v>2.98284678154424</v>
      </c>
    </row>
    <row r="27" spans="1:9">
      <c r="A27" s="418"/>
      <c r="B27" s="419" t="s">
        <v>26</v>
      </c>
      <c r="C27" s="92">
        <v>1.10001891442815e-5</v>
      </c>
      <c r="D27" s="77">
        <v>6.2923360901469e-6</v>
      </c>
      <c r="E27" s="77">
        <v>0.169609569289055</v>
      </c>
      <c r="F27" s="77">
        <v>1.7481884290171</v>
      </c>
      <c r="G27" s="77">
        <v>0.0843661601807131</v>
      </c>
      <c r="H27" s="77">
        <v>0.632807090239696</v>
      </c>
      <c r="I27" s="91">
        <v>1.58026042284264</v>
      </c>
    </row>
    <row r="28" spans="1:9">
      <c r="A28" s="418"/>
      <c r="B28" s="419" t="s">
        <v>27</v>
      </c>
      <c r="C28" s="92">
        <v>-6.83774146657702e-5</v>
      </c>
      <c r="D28" s="77">
        <v>6.17611829558637e-5</v>
      </c>
      <c r="E28" s="77">
        <v>-0.103230320790109</v>
      </c>
      <c r="F28" s="77">
        <v>-1.10712605221041</v>
      </c>
      <c r="G28" s="77">
        <v>0.27164206396638</v>
      </c>
      <c r="H28" s="77">
        <v>0.685133405781434</v>
      </c>
      <c r="I28" s="91">
        <v>1.45956975905947</v>
      </c>
    </row>
    <row r="29" spans="1:9">
      <c r="A29" s="418"/>
      <c r="B29" s="419" t="s">
        <v>28</v>
      </c>
      <c r="C29" s="92">
        <v>7.34330270539777e-7</v>
      </c>
      <c r="D29" s="77">
        <v>1.95370362400435e-6</v>
      </c>
      <c r="E29" s="77">
        <v>0.0449209251464186</v>
      </c>
      <c r="F29" s="77">
        <v>0.375865746225458</v>
      </c>
      <c r="G29" s="77">
        <v>0.708037036172908</v>
      </c>
      <c r="H29" s="77">
        <v>0.417026516491039</v>
      </c>
      <c r="I29" s="91">
        <v>2.39792905356292</v>
      </c>
    </row>
    <row r="30" spans="1:10">
      <c r="A30" s="418"/>
      <c r="B30" s="419" t="s">
        <v>29</v>
      </c>
      <c r="C30" s="92">
        <v>-0.00206478771174705</v>
      </c>
      <c r="D30" s="77">
        <v>0.000910975472627927</v>
      </c>
      <c r="E30" s="77">
        <v>-0.318398687576127</v>
      </c>
      <c r="F30" s="77">
        <v>-2.26656784270017</v>
      </c>
      <c r="G30" s="77">
        <v>0.0261873020837636</v>
      </c>
      <c r="H30" s="77">
        <v>0.301849502366611</v>
      </c>
      <c r="I30" s="91">
        <v>3.31290922184609</v>
      </c>
      <c r="J30" t="s">
        <v>169</v>
      </c>
    </row>
    <row r="31" spans="1:9">
      <c r="A31" s="418"/>
      <c r="B31" s="419" t="s">
        <v>30</v>
      </c>
      <c r="C31" s="92">
        <v>-0.00386521666548621</v>
      </c>
      <c r="D31" s="77">
        <v>0.0029583617147099</v>
      </c>
      <c r="E31" s="77">
        <v>-0.2199874857965</v>
      </c>
      <c r="F31" s="77">
        <v>-1.30653957772207</v>
      </c>
      <c r="G31" s="77">
        <v>0.195208498307213</v>
      </c>
      <c r="H31" s="77">
        <v>0.21010904253189</v>
      </c>
      <c r="I31" s="91">
        <v>4.75943342537588</v>
      </c>
    </row>
    <row r="32" spans="1:9">
      <c r="A32" s="418"/>
      <c r="B32" s="419" t="s">
        <v>31</v>
      </c>
      <c r="C32" s="92">
        <v>-0.00918239056209089</v>
      </c>
      <c r="D32" s="77">
        <v>0.00509609316921809</v>
      </c>
      <c r="E32" s="77">
        <v>-0.223556142332495</v>
      </c>
      <c r="F32" s="77">
        <v>-1.80184903556223</v>
      </c>
      <c r="G32" s="77">
        <v>0.0754329736335746</v>
      </c>
      <c r="H32" s="77">
        <v>0.386953826745999</v>
      </c>
      <c r="I32" s="91">
        <v>2.58428766142274</v>
      </c>
    </row>
    <row r="33" spans="1:9">
      <c r="A33" s="418"/>
      <c r="B33" s="419" t="s">
        <v>32</v>
      </c>
      <c r="C33" s="92">
        <v>-0.000222957897297714</v>
      </c>
      <c r="D33" s="77">
        <v>0.00322368278344437</v>
      </c>
      <c r="E33" s="77">
        <v>-0.0100448941458427</v>
      </c>
      <c r="F33" s="77">
        <v>-0.0691624803912912</v>
      </c>
      <c r="G33" s="77">
        <v>0.945037290579168</v>
      </c>
      <c r="H33" s="77">
        <v>0.282387811476276</v>
      </c>
      <c r="I33" s="91">
        <v>3.54122932846204</v>
      </c>
    </row>
    <row r="34" spans="1:9">
      <c r="A34" s="418"/>
      <c r="B34" s="419" t="s">
        <v>33</v>
      </c>
      <c r="C34" s="92">
        <v>0.00442735754209318</v>
      </c>
      <c r="D34" s="77">
        <v>0.00879268846655912</v>
      </c>
      <c r="E34" s="77">
        <v>0.0519295802169207</v>
      </c>
      <c r="F34" s="77">
        <v>0.503527170208699</v>
      </c>
      <c r="G34" s="77">
        <v>0.616012796053568</v>
      </c>
      <c r="H34" s="77">
        <v>0.560030593559344</v>
      </c>
      <c r="I34" s="91">
        <v>1.7856167350508</v>
      </c>
    </row>
    <row r="35" spans="1:9">
      <c r="A35" s="418"/>
      <c r="B35" s="419" t="s">
        <v>34</v>
      </c>
      <c r="C35" s="92">
        <v>0.00286623706987184</v>
      </c>
      <c r="D35" s="77">
        <v>0.00230007130422975</v>
      </c>
      <c r="E35" s="77">
        <v>0.137892076623409</v>
      </c>
      <c r="F35" s="77">
        <v>1.24615139739404</v>
      </c>
      <c r="G35" s="77">
        <v>0.216438625250949</v>
      </c>
      <c r="H35" s="77">
        <v>0.486472785712668</v>
      </c>
      <c r="I35" s="91">
        <v>2.05561344718396</v>
      </c>
    </row>
    <row r="36" spans="1:9">
      <c r="A36" s="418"/>
      <c r="B36" s="419" t="s">
        <v>35</v>
      </c>
      <c r="C36" s="92">
        <v>0.000345009233308769</v>
      </c>
      <c r="D36" s="77">
        <v>0.00750827057554891</v>
      </c>
      <c r="E36" s="77">
        <v>0.0057556685481882</v>
      </c>
      <c r="F36" s="77">
        <v>0.0459505594313969</v>
      </c>
      <c r="G36" s="77">
        <v>0.963467098573332</v>
      </c>
      <c r="H36" s="77">
        <v>0.379651928344267</v>
      </c>
      <c r="I36" s="91">
        <v>2.63399162585894</v>
      </c>
    </row>
    <row r="37" spans="1:9">
      <c r="A37" s="418"/>
      <c r="B37" s="419" t="s">
        <v>36</v>
      </c>
      <c r="C37" s="92">
        <v>-0.00607060717840429</v>
      </c>
      <c r="D37" s="77">
        <v>0.00494700824383087</v>
      </c>
      <c r="E37" s="77">
        <v>-0.155802946306165</v>
      </c>
      <c r="F37" s="77">
        <v>-1.22712695819228</v>
      </c>
      <c r="G37" s="77">
        <v>0.2234658313257</v>
      </c>
      <c r="H37" s="77">
        <v>0.369507466265095</v>
      </c>
      <c r="I37" s="91">
        <v>2.70630526118401</v>
      </c>
    </row>
    <row r="38" ht="14.25" spans="1:10">
      <c r="A38" s="412"/>
      <c r="B38" s="421" t="s">
        <v>37</v>
      </c>
      <c r="C38" s="94">
        <v>0.000117291557775333</v>
      </c>
      <c r="D38" s="83">
        <v>5.04117577461736e-5</v>
      </c>
      <c r="E38" s="83">
        <v>0.331811135702558</v>
      </c>
      <c r="F38" s="83">
        <v>2.32667066214797</v>
      </c>
      <c r="G38" s="83">
        <v>0.0225796989984814</v>
      </c>
      <c r="H38" s="83">
        <v>0.292875787746992</v>
      </c>
      <c r="I38" s="93">
        <v>3.41441676586756</v>
      </c>
      <c r="J38" t="s">
        <v>169</v>
      </c>
    </row>
    <row r="39" spans="1:9">
      <c r="A39" s="84"/>
      <c r="B39" s="84"/>
      <c r="C39" s="84"/>
      <c r="D39" s="84"/>
      <c r="E39" s="84"/>
      <c r="F39" s="84"/>
      <c r="G39" s="84"/>
      <c r="H39" s="84"/>
      <c r="I39" s="84"/>
    </row>
  </sheetData>
  <mergeCells count="7">
    <mergeCell ref="A1:I1"/>
    <mergeCell ref="C2:D2"/>
    <mergeCell ref="H2:I2"/>
    <mergeCell ref="A4:A38"/>
    <mergeCell ref="F2:F3"/>
    <mergeCell ref="G2:G3"/>
    <mergeCell ref="A2:B3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0"/>
  <sheetViews>
    <sheetView topLeftCell="A64" workbookViewId="0">
      <selection activeCell="J16" sqref="J16"/>
    </sheetView>
  </sheetViews>
  <sheetFormatPr defaultColWidth="9" defaultRowHeight="13.5" outlineLevelCol="7"/>
  <cols>
    <col min="6" max="6" width="9" style="45"/>
    <col min="7" max="7" width="8.875" customWidth="1"/>
  </cols>
  <sheetData>
    <row r="1" spans="1:4">
      <c r="A1" s="46">
        <v>0.046</v>
      </c>
      <c r="B1" s="46">
        <v>0.001</v>
      </c>
      <c r="C1" s="46">
        <v>-0.005</v>
      </c>
      <c r="D1" s="47">
        <v>0.019</v>
      </c>
    </row>
    <row r="2" spans="1:8">
      <c r="A2" s="27">
        <v>0</v>
      </c>
      <c r="B2" s="48">
        <v>0.162022553655875</v>
      </c>
      <c r="C2" s="49">
        <v>2.88717029163556</v>
      </c>
      <c r="E2" s="45">
        <f>$A$1*A2+$B$1*B2+$C$1*C2+$D$1</f>
        <v>0.00472617109547807</v>
      </c>
      <c r="F2" s="45">
        <v>0.0236518486293438</v>
      </c>
      <c r="G2" s="50">
        <f>F2/E2</f>
        <v>5.00444189419497</v>
      </c>
      <c r="H2" s="45">
        <f>E2*$G$130</f>
        <v>0.0121072013130261</v>
      </c>
    </row>
    <row r="3" spans="1:8">
      <c r="A3" s="27">
        <v>0.0439345018450185</v>
      </c>
      <c r="B3" s="48">
        <v>1.85356454720617</v>
      </c>
      <c r="C3" s="49">
        <v>2.20178039387208</v>
      </c>
      <c r="E3" s="45">
        <f t="shared" ref="E3:E66" si="0">$A$1*A3+$B$1*B3+$C$1*C3+$D$1</f>
        <v>0.0118656496627166</v>
      </c>
      <c r="F3" s="45">
        <v>0.023991563618466</v>
      </c>
      <c r="G3" s="50">
        <f t="shared" ref="G3:G66" si="1">F3/E3</f>
        <v>2.02193426406736</v>
      </c>
      <c r="H3" s="45">
        <f t="shared" ref="H3:H66" si="2">E3*$G$130</f>
        <v>0.0303966585792466</v>
      </c>
    </row>
    <row r="4" spans="1:8">
      <c r="A4" s="27">
        <v>0.282242063492063</v>
      </c>
      <c r="B4" s="48">
        <v>0.795944233206591</v>
      </c>
      <c r="C4" s="49">
        <v>1.82454929205105</v>
      </c>
      <c r="E4" s="45">
        <f t="shared" si="0"/>
        <v>0.0236563326935863</v>
      </c>
      <c r="F4" s="45">
        <v>0.0232846209238078</v>
      </c>
      <c r="G4" s="50">
        <f t="shared" si="1"/>
        <v>0.984287007855647</v>
      </c>
      <c r="H4" s="45">
        <f t="shared" si="2"/>
        <v>0.0606012724599</v>
      </c>
    </row>
    <row r="5" spans="1:8">
      <c r="A5" s="27">
        <v>0</v>
      </c>
      <c r="B5" s="48">
        <v>0.232488479262673</v>
      </c>
      <c r="C5" s="49">
        <v>2.60744750177893</v>
      </c>
      <c r="E5" s="45">
        <f t="shared" si="0"/>
        <v>0.00619525097036801</v>
      </c>
      <c r="F5" s="45">
        <v>0.0237017732574371</v>
      </c>
      <c r="G5" s="50">
        <f t="shared" si="1"/>
        <v>3.82579710988354</v>
      </c>
      <c r="H5" s="45">
        <f t="shared" si="2"/>
        <v>0.0158705957037255</v>
      </c>
    </row>
    <row r="6" spans="1:8">
      <c r="A6" s="27">
        <v>0</v>
      </c>
      <c r="B6" s="48">
        <v>0.155559102881315</v>
      </c>
      <c r="C6" s="49">
        <v>3.01176740446704</v>
      </c>
      <c r="E6" s="45">
        <f t="shared" si="0"/>
        <v>0.00409672208054609</v>
      </c>
      <c r="F6" s="45">
        <v>0.0219595373489368</v>
      </c>
      <c r="G6" s="50">
        <f t="shared" si="1"/>
        <v>5.36027021535462</v>
      </c>
      <c r="H6" s="45">
        <f t="shared" si="2"/>
        <v>0.0104947192877014</v>
      </c>
    </row>
    <row r="7" spans="1:8">
      <c r="A7" s="27">
        <v>0</v>
      </c>
      <c r="B7" s="48">
        <v>0.174351241964923</v>
      </c>
      <c r="C7" s="49">
        <v>2.7770308959549</v>
      </c>
      <c r="E7" s="45">
        <f t="shared" si="0"/>
        <v>0.0052891967621904</v>
      </c>
      <c r="F7" s="45">
        <v>0.0236136615478381</v>
      </c>
      <c r="G7" s="50">
        <f t="shared" si="1"/>
        <v>4.46450805472758</v>
      </c>
      <c r="H7" s="45">
        <f t="shared" si="2"/>
        <v>0.0135495242745899</v>
      </c>
    </row>
    <row r="8" spans="1:8">
      <c r="A8" s="27">
        <v>0.0193325808041463</v>
      </c>
      <c r="B8" s="48">
        <v>-0.137800934243622</v>
      </c>
      <c r="C8" s="49">
        <v>3.29705378127468</v>
      </c>
      <c r="E8" s="45">
        <f t="shared" si="0"/>
        <v>0.00326622887637373</v>
      </c>
      <c r="F8" s="45">
        <v>0.018444612150774</v>
      </c>
      <c r="G8" s="50">
        <f t="shared" si="1"/>
        <v>5.64706664747015</v>
      </c>
      <c r="H8" s="45">
        <f t="shared" si="2"/>
        <v>0.00836721518154768</v>
      </c>
    </row>
    <row r="9" spans="1:8">
      <c r="A9" s="27">
        <v>0.0476190476190476</v>
      </c>
      <c r="B9" s="48">
        <v>7.92857142857143</v>
      </c>
      <c r="C9" s="49">
        <v>1.86056967563093</v>
      </c>
      <c r="E9" s="45">
        <f t="shared" si="0"/>
        <v>0.019816199240893</v>
      </c>
      <c r="F9" s="45">
        <v>0.0246734400288823</v>
      </c>
      <c r="G9" s="50">
        <f t="shared" si="1"/>
        <v>1.24511465235805</v>
      </c>
      <c r="H9" s="45">
        <f t="shared" si="2"/>
        <v>0.0507638654254556</v>
      </c>
    </row>
    <row r="10" spans="1:8">
      <c r="A10" s="27">
        <v>0.0175166825548141</v>
      </c>
      <c r="B10" s="48">
        <v>1.91666666666667</v>
      </c>
      <c r="C10" s="49">
        <v>2.10078743093226</v>
      </c>
      <c r="E10" s="45">
        <f t="shared" si="0"/>
        <v>0.0112184969095268</v>
      </c>
      <c r="F10" s="45">
        <v>0.0268387883602352</v>
      </c>
      <c r="G10" s="50">
        <f t="shared" si="1"/>
        <v>2.39236936790021</v>
      </c>
      <c r="H10" s="45">
        <f t="shared" si="2"/>
        <v>0.0287388242552534</v>
      </c>
    </row>
    <row r="11" spans="1:8">
      <c r="A11" s="27">
        <v>0.0633691351045789</v>
      </c>
      <c r="B11" s="48">
        <v>3.07594936708861</v>
      </c>
      <c r="C11" s="49">
        <v>3.18340478522297</v>
      </c>
      <c r="E11" s="45">
        <f t="shared" si="0"/>
        <v>0.00907390565578439</v>
      </c>
      <c r="F11" s="45">
        <v>0.0205119705806014</v>
      </c>
      <c r="G11" s="50">
        <f t="shared" si="1"/>
        <v>2.26054483688901</v>
      </c>
      <c r="H11" s="45">
        <f t="shared" si="2"/>
        <v>0.0232449482362372</v>
      </c>
    </row>
    <row r="12" spans="1:8">
      <c r="A12" s="27">
        <v>0.0655069378623776</v>
      </c>
      <c r="B12" s="48">
        <v>0.594242661789043</v>
      </c>
      <c r="C12" s="49">
        <v>2.20932759950746</v>
      </c>
      <c r="E12" s="45">
        <f t="shared" si="0"/>
        <v>0.0115609238059211</v>
      </c>
      <c r="F12" s="45">
        <v>0.0247962384714714</v>
      </c>
      <c r="G12" s="50">
        <f t="shared" si="1"/>
        <v>2.14483192586838</v>
      </c>
      <c r="H12" s="45">
        <f t="shared" si="2"/>
        <v>0.0296160314671563</v>
      </c>
    </row>
    <row r="13" spans="1:8">
      <c r="A13" s="27">
        <v>0.0508886525900046</v>
      </c>
      <c r="B13" s="48">
        <v>6.02100840336134</v>
      </c>
      <c r="C13" s="49">
        <v>1.86056967563093</v>
      </c>
      <c r="E13" s="45">
        <f t="shared" si="0"/>
        <v>0.0180590380443469</v>
      </c>
      <c r="F13" s="45">
        <v>0.0248850531324809</v>
      </c>
      <c r="G13" s="50">
        <f t="shared" si="1"/>
        <v>1.37798331624152</v>
      </c>
      <c r="H13" s="45">
        <f t="shared" si="2"/>
        <v>0.0462624828228714</v>
      </c>
    </row>
    <row r="14" spans="1:8">
      <c r="A14" s="27">
        <v>2.98470948012232</v>
      </c>
      <c r="B14" s="48">
        <v>0.118043844856661</v>
      </c>
      <c r="C14" s="49">
        <v>1.66382231483187</v>
      </c>
      <c r="E14" s="45"/>
      <c r="F14" s="45">
        <v>0.0553114872142432</v>
      </c>
      <c r="G14" s="50"/>
      <c r="H14" s="45"/>
    </row>
    <row r="15" spans="1:8">
      <c r="A15" s="27">
        <v>0</v>
      </c>
      <c r="B15" s="48">
        <v>26</v>
      </c>
      <c r="C15" s="49">
        <v>1.3101822745883</v>
      </c>
      <c r="E15" s="45">
        <f t="shared" si="0"/>
        <v>0.0384490886270585</v>
      </c>
      <c r="F15" s="45">
        <v>0.026596170540114</v>
      </c>
      <c r="G15" s="50">
        <f t="shared" si="1"/>
        <v>0.691724342235695</v>
      </c>
      <c r="H15" s="45">
        <f t="shared" si="2"/>
        <v>0.0984964037285012</v>
      </c>
    </row>
    <row r="16" spans="1:8">
      <c r="A16" s="27">
        <v>0.0637840660333782</v>
      </c>
      <c r="B16" s="48">
        <v>0.0892459433662107</v>
      </c>
      <c r="C16" s="49">
        <v>2.04742767343397</v>
      </c>
      <c r="E16" s="45">
        <f t="shared" si="0"/>
        <v>0.0117861746137317</v>
      </c>
      <c r="F16" s="45">
        <v>0.0238602587258392</v>
      </c>
      <c r="G16" s="50">
        <f t="shared" si="1"/>
        <v>2.02442773060907</v>
      </c>
      <c r="H16" s="45">
        <f t="shared" si="2"/>
        <v>0.0301930645074316</v>
      </c>
    </row>
    <row r="17" spans="1:8">
      <c r="A17" s="27">
        <v>0.010687546062305</v>
      </c>
      <c r="B17" s="48">
        <v>4.01140747272126</v>
      </c>
      <c r="C17" s="49">
        <v>0.995785344165376</v>
      </c>
      <c r="E17" s="45">
        <f t="shared" si="0"/>
        <v>0.0185241078707604</v>
      </c>
      <c r="F17" s="45">
        <v>0.03446243120747</v>
      </c>
      <c r="G17" s="50">
        <f t="shared" si="1"/>
        <v>1.86040976698628</v>
      </c>
      <c r="H17" s="45">
        <f t="shared" si="2"/>
        <v>0.0474538688093817</v>
      </c>
    </row>
    <row r="18" spans="1:8">
      <c r="A18" s="27">
        <v>0.0368044240359453</v>
      </c>
      <c r="B18" s="48">
        <v>0.0639312336310522</v>
      </c>
      <c r="C18" s="49">
        <v>2.9196201870224</v>
      </c>
      <c r="E18" s="45">
        <f t="shared" si="0"/>
        <v>0.00615883380417255</v>
      </c>
      <c r="F18" s="45">
        <v>0.0215993448412518</v>
      </c>
      <c r="G18" s="50">
        <f t="shared" si="1"/>
        <v>3.5070510957153</v>
      </c>
      <c r="H18" s="45">
        <f t="shared" si="2"/>
        <v>0.0157773045482698</v>
      </c>
    </row>
    <row r="19" spans="1:8">
      <c r="A19" s="27">
        <v>0.100643805019051</v>
      </c>
      <c r="B19" s="48">
        <v>0.267576791808874</v>
      </c>
      <c r="C19" s="49">
        <v>2.7812836879392</v>
      </c>
      <c r="E19" s="45">
        <f t="shared" si="0"/>
        <v>0.00999077338298926</v>
      </c>
      <c r="F19" s="45">
        <v>0.0227424466777968</v>
      </c>
      <c r="G19" s="50">
        <f t="shared" si="1"/>
        <v>2.27634496409648</v>
      </c>
      <c r="H19" s="45">
        <f t="shared" si="2"/>
        <v>0.0255937210433213</v>
      </c>
    </row>
    <row r="20" spans="1:8">
      <c r="A20" s="27">
        <v>0.0371212121212121</v>
      </c>
      <c r="B20" s="48">
        <v>-0.430650684931507</v>
      </c>
      <c r="C20" s="49">
        <v>2.14183735790505</v>
      </c>
      <c r="E20" s="45">
        <f t="shared" si="0"/>
        <v>0.00956773828311902</v>
      </c>
      <c r="F20" s="45">
        <v>0.025602246642206</v>
      </c>
      <c r="G20" s="50">
        <f t="shared" si="1"/>
        <v>2.67589328685733</v>
      </c>
      <c r="H20" s="45">
        <f t="shared" si="2"/>
        <v>0.0245100169172677</v>
      </c>
    </row>
    <row r="21" spans="1:8">
      <c r="A21" s="27">
        <v>0.101310073309802</v>
      </c>
      <c r="B21" s="48">
        <v>0.15764447695684</v>
      </c>
      <c r="C21" s="49">
        <v>3.32069033484524</v>
      </c>
      <c r="E21" s="45">
        <f t="shared" si="0"/>
        <v>0.00721445617498152</v>
      </c>
      <c r="F21" s="45">
        <v>0.0197691434072704</v>
      </c>
      <c r="G21" s="50">
        <f t="shared" si="1"/>
        <v>2.74021255764591</v>
      </c>
      <c r="H21" s="45">
        <f t="shared" si="2"/>
        <v>0.0184815300821584</v>
      </c>
    </row>
    <row r="22" spans="1:8">
      <c r="A22" s="27">
        <v>0</v>
      </c>
      <c r="B22" s="48">
        <v>0.453277545327754</v>
      </c>
      <c r="C22" s="49">
        <v>2.9872028505412</v>
      </c>
      <c r="E22" s="45">
        <f t="shared" si="0"/>
        <v>0.00451726329262177</v>
      </c>
      <c r="F22" s="45">
        <v>0.0208316373870085</v>
      </c>
      <c r="G22" s="50">
        <f t="shared" si="1"/>
        <v>4.61156147817056</v>
      </c>
      <c r="H22" s="45">
        <f t="shared" si="2"/>
        <v>0.0115720347323107</v>
      </c>
    </row>
    <row r="23" spans="1:8">
      <c r="A23" s="27">
        <v>0.0880529605715071</v>
      </c>
      <c r="B23" s="48">
        <v>0.563061797752809</v>
      </c>
      <c r="C23" s="49">
        <v>2.33493292685956</v>
      </c>
      <c r="E23" s="45">
        <f t="shared" si="0"/>
        <v>0.0119388333497443</v>
      </c>
      <c r="F23" s="45">
        <v>0.023977480272181</v>
      </c>
      <c r="G23" s="50">
        <f t="shared" si="1"/>
        <v>2.00836041259379</v>
      </c>
      <c r="H23" s="45">
        <f t="shared" si="2"/>
        <v>0.0305841358444098</v>
      </c>
    </row>
    <row r="24" spans="1:8">
      <c r="A24" s="27">
        <v>0.0874600638977636</v>
      </c>
      <c r="B24" s="48">
        <v>-0.0681265206812652</v>
      </c>
      <c r="C24" s="49">
        <v>2.92976807909275</v>
      </c>
      <c r="E24" s="45">
        <f t="shared" si="0"/>
        <v>0.00830619602315213</v>
      </c>
      <c r="F24" s="45">
        <v>0.0210243233663949</v>
      </c>
      <c r="G24" s="50">
        <f t="shared" si="1"/>
        <v>2.53116147365088</v>
      </c>
      <c r="H24" s="45">
        <f t="shared" si="2"/>
        <v>0.0212782790479123</v>
      </c>
    </row>
    <row r="25" spans="1:8">
      <c r="A25" s="27">
        <v>0.0114561194339329</v>
      </c>
      <c r="B25" s="48">
        <v>0.388121031004856</v>
      </c>
      <c r="C25" s="49">
        <v>3.08867352263263</v>
      </c>
      <c r="E25" s="45">
        <f t="shared" si="0"/>
        <v>0.00447173491180265</v>
      </c>
      <c r="F25" s="45">
        <v>0.0206897984808102</v>
      </c>
      <c r="G25" s="50">
        <f t="shared" si="1"/>
        <v>4.62679449674035</v>
      </c>
      <c r="H25" s="45">
        <f t="shared" si="2"/>
        <v>0.0114554030529031</v>
      </c>
    </row>
    <row r="26" spans="1:8">
      <c r="A26" s="27">
        <v>0.105906377631166</v>
      </c>
      <c r="B26" s="48">
        <v>0.0515361744301288</v>
      </c>
      <c r="C26" s="49">
        <v>2.59320804230466</v>
      </c>
      <c r="E26" s="45">
        <f t="shared" si="0"/>
        <v>0.0109571893339405</v>
      </c>
      <c r="F26" s="45">
        <v>0.022168652676459</v>
      </c>
      <c r="G26" s="50">
        <f t="shared" si="1"/>
        <v>2.02320613442267</v>
      </c>
      <c r="H26" s="45">
        <f t="shared" si="2"/>
        <v>0.0280694233050276</v>
      </c>
    </row>
    <row r="27" spans="1:8">
      <c r="A27" s="27">
        <v>0.122923588039867</v>
      </c>
      <c r="B27" s="48">
        <v>2.33204334365325</v>
      </c>
      <c r="C27" s="49">
        <v>2.3475846507032</v>
      </c>
      <c r="E27" s="45">
        <f t="shared" si="0"/>
        <v>0.0152486051399711</v>
      </c>
      <c r="F27" s="45">
        <v>0.0225169697491767</v>
      </c>
      <c r="G27" s="50">
        <f t="shared" si="1"/>
        <v>1.47665767081561</v>
      </c>
      <c r="H27" s="45">
        <f t="shared" si="2"/>
        <v>0.0390628964637178</v>
      </c>
    </row>
    <row r="28" spans="1:8">
      <c r="A28" s="27">
        <v>0</v>
      </c>
      <c r="B28" s="48">
        <v>1.43696339810212</v>
      </c>
      <c r="C28" s="49">
        <v>2.91547264737817</v>
      </c>
      <c r="E28" s="45">
        <f t="shared" si="0"/>
        <v>0.00585960016121128</v>
      </c>
      <c r="F28" s="45">
        <v>0.0226057094545973</v>
      </c>
      <c r="G28" s="50">
        <f t="shared" si="1"/>
        <v>3.85789283102284</v>
      </c>
      <c r="H28" s="45">
        <f t="shared" si="2"/>
        <v>0.0150107470365393</v>
      </c>
    </row>
    <row r="29" spans="1:8">
      <c r="A29" s="27">
        <v>0.0305467651195499</v>
      </c>
      <c r="B29" s="48">
        <v>0</v>
      </c>
      <c r="C29" s="49">
        <v>2.70951032182156</v>
      </c>
      <c r="E29" s="45">
        <f t="shared" si="0"/>
        <v>0.00685759958639151</v>
      </c>
      <c r="F29" s="45">
        <v>0.0234697532553475</v>
      </c>
      <c r="G29" s="50">
        <f t="shared" si="1"/>
        <v>3.4224443932133</v>
      </c>
      <c r="H29" s="45">
        <f t="shared" si="2"/>
        <v>0.0175673578123325</v>
      </c>
    </row>
    <row r="30" spans="1:8">
      <c r="A30" s="27">
        <v>0.0302975977052707</v>
      </c>
      <c r="B30" s="48">
        <v>-0.0208578143360753</v>
      </c>
      <c r="C30" s="49">
        <v>1.91126603144279</v>
      </c>
      <c r="E30" s="45">
        <f t="shared" si="0"/>
        <v>0.0108165015228924</v>
      </c>
      <c r="F30" s="45">
        <v>0.0231213495267171</v>
      </c>
      <c r="G30" s="50">
        <f t="shared" si="1"/>
        <v>2.13759961830378</v>
      </c>
      <c r="H30" s="45">
        <f t="shared" si="2"/>
        <v>0.0277090183141297</v>
      </c>
    </row>
    <row r="31" spans="1:8">
      <c r="A31" s="27">
        <v>0.0872716729486808</v>
      </c>
      <c r="B31" s="48">
        <v>0.755081967213115</v>
      </c>
      <c r="C31" s="49">
        <v>1.64654892016353</v>
      </c>
      <c r="E31" s="45">
        <f t="shared" si="0"/>
        <v>0.0155368343220348</v>
      </c>
      <c r="F31" s="45">
        <v>0.0254058815090427</v>
      </c>
      <c r="G31" s="50">
        <f t="shared" si="1"/>
        <v>1.6352032198098</v>
      </c>
      <c r="H31" s="45">
        <f t="shared" si="2"/>
        <v>0.03980126345489</v>
      </c>
    </row>
    <row r="32" spans="1:8">
      <c r="A32" s="27">
        <v>0.18804780876494</v>
      </c>
      <c r="B32" s="48">
        <v>2.52801120448179</v>
      </c>
      <c r="C32" s="49">
        <v>2.47987116192207</v>
      </c>
      <c r="E32" s="45">
        <f t="shared" si="0"/>
        <v>0.0177788545980587</v>
      </c>
      <c r="F32" s="45">
        <v>0.02523459543627</v>
      </c>
      <c r="G32" s="50">
        <f t="shared" si="1"/>
        <v>1.41936002103451</v>
      </c>
      <c r="H32" s="45">
        <f t="shared" si="2"/>
        <v>0.0455447268804269</v>
      </c>
    </row>
    <row r="33" spans="1:8">
      <c r="A33" s="27">
        <v>0.0847659980897803</v>
      </c>
      <c r="B33" s="48">
        <v>2.44239631336406</v>
      </c>
      <c r="C33" s="49">
        <v>2.73008866530887</v>
      </c>
      <c r="E33" s="45">
        <f t="shared" si="0"/>
        <v>0.0116911888989496</v>
      </c>
      <c r="F33" s="45">
        <v>0.0220715338878906</v>
      </c>
      <c r="G33" s="50">
        <f t="shared" si="1"/>
        <v>1.88787762122924</v>
      </c>
      <c r="H33" s="45">
        <f t="shared" si="2"/>
        <v>0.0299497362090064</v>
      </c>
    </row>
    <row r="34" spans="1:8">
      <c r="A34" s="27">
        <v>0.197090701654307</v>
      </c>
      <c r="B34" s="48">
        <v>0.49708840656432</v>
      </c>
      <c r="C34" s="49">
        <v>2.21651971921171</v>
      </c>
      <c r="E34" s="45">
        <f t="shared" si="0"/>
        <v>0.0174806620866039</v>
      </c>
      <c r="F34" s="45">
        <v>0.0226084708687608</v>
      </c>
      <c r="G34" s="50">
        <f t="shared" si="1"/>
        <v>1.2933417943069</v>
      </c>
      <c r="H34" s="45">
        <f t="shared" si="2"/>
        <v>0.0447808364724655</v>
      </c>
    </row>
    <row r="35" spans="1:8">
      <c r="A35" s="27">
        <v>0.0533870120777175</v>
      </c>
      <c r="B35" s="48">
        <v>0.418303904501368</v>
      </c>
      <c r="C35" s="49">
        <v>3.02502504759498</v>
      </c>
      <c r="E35" s="45">
        <f t="shared" si="0"/>
        <v>0.00674898122210149</v>
      </c>
      <c r="F35" s="45">
        <v>0.0195797992989363</v>
      </c>
      <c r="G35" s="50">
        <f t="shared" si="1"/>
        <v>2.90114887782124</v>
      </c>
      <c r="H35" s="45">
        <f t="shared" si="2"/>
        <v>0.0172891062687079</v>
      </c>
    </row>
    <row r="36" spans="1:8">
      <c r="A36" s="27">
        <v>0.104459226410446</v>
      </c>
      <c r="B36" s="48">
        <v>1.22491349480969</v>
      </c>
      <c r="C36" s="49">
        <v>2.60461578467637</v>
      </c>
      <c r="E36" s="45">
        <f t="shared" si="0"/>
        <v>0.0120069589863083</v>
      </c>
      <c r="F36" s="45">
        <v>0.022094628350346</v>
      </c>
      <c r="G36" s="50">
        <f t="shared" si="1"/>
        <v>1.84015189654106</v>
      </c>
      <c r="H36" s="45">
        <f t="shared" si="2"/>
        <v>0.0307586557210279</v>
      </c>
    </row>
    <row r="37" spans="1:8">
      <c r="A37" s="27">
        <v>0.0362282878411911</v>
      </c>
      <c r="B37" s="48">
        <v>0.0228471001757469</v>
      </c>
      <c r="C37" s="49">
        <v>2.5000876369282</v>
      </c>
      <c r="E37" s="45">
        <f t="shared" si="0"/>
        <v>0.00818891015622951</v>
      </c>
      <c r="F37" s="45">
        <v>0.0226758564487698</v>
      </c>
      <c r="G37" s="50">
        <f t="shared" si="1"/>
        <v>2.7690933245274</v>
      </c>
      <c r="H37" s="45">
        <f t="shared" si="2"/>
        <v>0.0209778236531926</v>
      </c>
    </row>
    <row r="38" spans="1:8">
      <c r="A38" s="27">
        <v>0.0282515314032992</v>
      </c>
      <c r="B38" s="48">
        <v>0.530020703933747</v>
      </c>
      <c r="C38" s="49">
        <v>3.14556837520346</v>
      </c>
      <c r="E38" s="45">
        <f t="shared" si="0"/>
        <v>0.00510174927246822</v>
      </c>
      <c r="F38" s="45">
        <v>0.0207963507274759</v>
      </c>
      <c r="G38" s="50">
        <f t="shared" si="1"/>
        <v>4.07631767396022</v>
      </c>
      <c r="H38" s="45">
        <f t="shared" si="2"/>
        <v>0.0130693333445875</v>
      </c>
    </row>
    <row r="39" spans="1:8">
      <c r="A39" s="27">
        <v>0.00842433697347894</v>
      </c>
      <c r="B39" s="48">
        <v>1.47589822273367</v>
      </c>
      <c r="C39" s="49">
        <v>1.86439865286803</v>
      </c>
      <c r="E39" s="45">
        <f t="shared" si="0"/>
        <v>0.0115414244591736</v>
      </c>
      <c r="F39" s="45">
        <v>0.0229281329097135</v>
      </c>
      <c r="G39" s="50">
        <f t="shared" si="1"/>
        <v>1.98659472154577</v>
      </c>
      <c r="H39" s="45">
        <f t="shared" si="2"/>
        <v>0.0295660792940809</v>
      </c>
    </row>
    <row r="40" spans="1:8">
      <c r="A40" s="27">
        <v>0</v>
      </c>
      <c r="B40" s="48">
        <v>0.168925489242737</v>
      </c>
      <c r="C40" s="49">
        <v>3.05864275782968</v>
      </c>
      <c r="E40" s="45">
        <f t="shared" si="0"/>
        <v>0.00387571170009435</v>
      </c>
      <c r="F40" s="45">
        <v>0.0225771377734624</v>
      </c>
      <c r="G40" s="50">
        <f t="shared" si="1"/>
        <v>5.82528823620001</v>
      </c>
      <c r="H40" s="45">
        <f t="shared" si="2"/>
        <v>0.00992854910165848</v>
      </c>
    </row>
    <row r="41" spans="1:8">
      <c r="A41" s="27">
        <v>0.0781024009256581</v>
      </c>
      <c r="B41" s="48">
        <v>3.63114754098361</v>
      </c>
      <c r="C41" s="49">
        <v>2.38384939352364</v>
      </c>
      <c r="E41" s="45">
        <f t="shared" si="0"/>
        <v>0.0143046110159457</v>
      </c>
      <c r="F41" s="45">
        <v>0.0229800311639681</v>
      </c>
      <c r="G41" s="50">
        <f t="shared" si="1"/>
        <v>1.60647717986541</v>
      </c>
      <c r="H41" s="45">
        <f t="shared" si="2"/>
        <v>0.0366446329969497</v>
      </c>
    </row>
    <row r="42" spans="1:8">
      <c r="A42" s="27">
        <v>0.0182391734679835</v>
      </c>
      <c r="B42" s="48">
        <v>-0.666322846828262</v>
      </c>
      <c r="C42" s="49">
        <v>2.62685005063856</v>
      </c>
      <c r="E42" s="45">
        <f t="shared" si="0"/>
        <v>0.00603842887950619</v>
      </c>
      <c r="F42" s="45">
        <v>0.0234407782915452</v>
      </c>
      <c r="G42" s="50">
        <f t="shared" si="1"/>
        <v>3.88193332393146</v>
      </c>
      <c r="H42" s="45">
        <f t="shared" si="2"/>
        <v>0.0154688589519159</v>
      </c>
    </row>
    <row r="43" spans="1:8">
      <c r="A43" s="27">
        <v>0.00529667696576077</v>
      </c>
      <c r="B43" s="48">
        <v>7.68934240362812</v>
      </c>
      <c r="C43" s="49">
        <v>2.655747024208</v>
      </c>
      <c r="E43" s="45">
        <f t="shared" si="0"/>
        <v>0.0136542544230131</v>
      </c>
      <c r="F43" s="45">
        <v>0.0232423025592632</v>
      </c>
      <c r="G43" s="50">
        <f t="shared" si="1"/>
        <v>1.70220224694878</v>
      </c>
      <c r="H43" s="45">
        <f t="shared" si="2"/>
        <v>0.034978591282247</v>
      </c>
    </row>
    <row r="44" spans="1:8">
      <c r="A44" s="27">
        <v>0.10845371932461</v>
      </c>
      <c r="B44" s="48">
        <v>0.222356313169407</v>
      </c>
      <c r="C44" s="49">
        <v>2.76640526042159</v>
      </c>
      <c r="E44" s="45">
        <f t="shared" si="0"/>
        <v>0.0103792010999935</v>
      </c>
      <c r="F44" s="45">
        <v>0.0233586823272031</v>
      </c>
      <c r="G44" s="50">
        <f t="shared" si="1"/>
        <v>2.25052796474072</v>
      </c>
      <c r="H44" s="45">
        <f t="shared" si="2"/>
        <v>0.0265887702005195</v>
      </c>
    </row>
    <row r="45" spans="1:8">
      <c r="A45" s="27">
        <v>0.133805867296712</v>
      </c>
      <c r="B45" s="48">
        <v>1.21865793780687</v>
      </c>
      <c r="C45" s="49">
        <v>2.65169726455108</v>
      </c>
      <c r="E45" s="45">
        <f t="shared" si="0"/>
        <v>0.0131152415107002</v>
      </c>
      <c r="F45" s="45">
        <v>0.0231404808108126</v>
      </c>
      <c r="G45" s="50">
        <f t="shared" si="1"/>
        <v>1.76439608770705</v>
      </c>
      <c r="H45" s="45">
        <f t="shared" si="2"/>
        <v>0.0335977826513584</v>
      </c>
    </row>
    <row r="46" spans="1:8">
      <c r="A46" s="27">
        <v>0.00640040247072305</v>
      </c>
      <c r="B46" s="48">
        <v>2.4888178913738</v>
      </c>
      <c r="C46" s="49">
        <v>2.40112790025596</v>
      </c>
      <c r="E46" s="45">
        <f t="shared" si="0"/>
        <v>0.00977759690374725</v>
      </c>
      <c r="F46" s="45">
        <v>0.0248583712736713</v>
      </c>
      <c r="G46" s="50">
        <f t="shared" si="1"/>
        <v>2.5423804558914</v>
      </c>
      <c r="H46" s="45">
        <f t="shared" si="2"/>
        <v>0.0250476192418325</v>
      </c>
    </row>
    <row r="47" spans="1:8">
      <c r="A47" s="27">
        <v>0.0570121951219512</v>
      </c>
      <c r="B47" s="48">
        <v>0.146825396825397</v>
      </c>
      <c r="C47" s="49">
        <v>2.08217752149871</v>
      </c>
      <c r="E47" s="45">
        <f t="shared" si="0"/>
        <v>0.0113584987649416</v>
      </c>
      <c r="F47" s="45">
        <v>0.0227916602234204</v>
      </c>
      <c r="G47" s="50">
        <f t="shared" si="1"/>
        <v>2.00657328887226</v>
      </c>
      <c r="H47" s="45">
        <f t="shared" si="2"/>
        <v>0.0290974720091034</v>
      </c>
    </row>
    <row r="48" spans="1:8">
      <c r="A48" s="27">
        <v>0.0458564847794083</v>
      </c>
      <c r="B48" s="48">
        <v>3.79837019790454</v>
      </c>
      <c r="C48" s="49">
        <v>2.59709313051623</v>
      </c>
      <c r="E48" s="45">
        <f t="shared" si="0"/>
        <v>0.0119223028451762</v>
      </c>
      <c r="F48" s="45">
        <v>0.0257880731587558</v>
      </c>
      <c r="G48" s="50">
        <f t="shared" si="1"/>
        <v>2.16301108046335</v>
      </c>
      <c r="H48" s="45">
        <f t="shared" si="2"/>
        <v>0.0305417890603918</v>
      </c>
    </row>
    <row r="49" spans="1:8">
      <c r="A49" s="27">
        <v>0</v>
      </c>
      <c r="B49" s="48">
        <v>1.36827339964295</v>
      </c>
      <c r="C49" s="49">
        <v>2.30859439815789</v>
      </c>
      <c r="E49" s="45">
        <f t="shared" si="0"/>
        <v>0.0088253014088535</v>
      </c>
      <c r="F49" s="45">
        <v>0.0277643877265269</v>
      </c>
      <c r="G49" s="50">
        <f t="shared" si="1"/>
        <v>3.1459988095901</v>
      </c>
      <c r="H49" s="45">
        <f t="shared" si="2"/>
        <v>0.022608089856788</v>
      </c>
    </row>
    <row r="50" spans="1:8">
      <c r="A50" s="27">
        <v>0.0400237177586718</v>
      </c>
      <c r="B50" s="48">
        <v>-0.034030720338983</v>
      </c>
      <c r="C50" s="49">
        <v>2.65015017470469</v>
      </c>
      <c r="E50" s="45">
        <f t="shared" si="0"/>
        <v>0.00755630942303645</v>
      </c>
      <c r="F50" s="45">
        <v>0.0232524897458714</v>
      </c>
      <c r="G50" s="50">
        <f t="shared" si="1"/>
        <v>3.07722837222401</v>
      </c>
      <c r="H50" s="45">
        <f t="shared" si="2"/>
        <v>0.0193572677586198</v>
      </c>
    </row>
    <row r="51" spans="1:8">
      <c r="A51" s="27">
        <v>0.0422309936502488</v>
      </c>
      <c r="B51" s="48">
        <v>-0.0211511083994306</v>
      </c>
      <c r="C51" s="49">
        <v>3.15425693520436</v>
      </c>
      <c r="E51" s="45">
        <f t="shared" si="0"/>
        <v>0.0051501899234902</v>
      </c>
      <c r="F51" s="45">
        <v>0.0211172968553079</v>
      </c>
      <c r="G51" s="50">
        <f t="shared" si="1"/>
        <v>4.10029477922573</v>
      </c>
      <c r="H51" s="45">
        <f t="shared" si="2"/>
        <v>0.0131934254905994</v>
      </c>
    </row>
    <row r="52" spans="1:8">
      <c r="A52" s="27">
        <v>0.0368306275745093</v>
      </c>
      <c r="B52" s="48">
        <v>0.412025316455696</v>
      </c>
      <c r="C52" s="49">
        <v>2.71804574093389</v>
      </c>
      <c r="E52" s="45">
        <f t="shared" si="0"/>
        <v>0.00751600548021368</v>
      </c>
      <c r="F52" s="45">
        <v>0.0225040228468918</v>
      </c>
      <c r="G52" s="50">
        <f t="shared" si="1"/>
        <v>2.99414667886218</v>
      </c>
      <c r="H52" s="45">
        <f t="shared" si="2"/>
        <v>0.0192540197086432</v>
      </c>
    </row>
    <row r="53" spans="1:8">
      <c r="A53" s="27">
        <v>0</v>
      </c>
      <c r="B53" s="48">
        <v>0.285783955132894</v>
      </c>
      <c r="C53" s="49">
        <v>1.80356169428468</v>
      </c>
      <c r="E53" s="45">
        <f t="shared" si="0"/>
        <v>0.0102679754837095</v>
      </c>
      <c r="F53" s="45">
        <v>0.0255128295169745</v>
      </c>
      <c r="G53" s="50">
        <f t="shared" si="1"/>
        <v>2.4846991071854</v>
      </c>
      <c r="H53" s="45">
        <f t="shared" si="2"/>
        <v>0.0263038395663313</v>
      </c>
    </row>
    <row r="54" spans="1:8">
      <c r="A54" s="27">
        <v>0.122737068965517</v>
      </c>
      <c r="B54" s="48">
        <v>10.0458015267176</v>
      </c>
      <c r="C54" s="49">
        <v>1.49521019297999</v>
      </c>
      <c r="E54" s="45">
        <f t="shared" si="0"/>
        <v>0.0272156557342314</v>
      </c>
      <c r="F54" s="45">
        <v>0.0289428734052788</v>
      </c>
      <c r="G54" s="50">
        <f t="shared" si="1"/>
        <v>1.0634641210895</v>
      </c>
      <c r="H54" s="45">
        <f t="shared" si="2"/>
        <v>0.0697193174313175</v>
      </c>
    </row>
    <row r="55" spans="1:8">
      <c r="A55" s="27">
        <v>0.0975689666470087</v>
      </c>
      <c r="B55" s="48">
        <v>0.487305487305487</v>
      </c>
      <c r="C55" s="49">
        <v>2.55222384109003</v>
      </c>
      <c r="E55" s="45">
        <f t="shared" si="0"/>
        <v>0.0112143587476177</v>
      </c>
      <c r="F55" s="45">
        <v>0.0215785079507907</v>
      </c>
      <c r="G55" s="50">
        <f t="shared" si="1"/>
        <v>1.92418562990725</v>
      </c>
      <c r="H55" s="45">
        <f t="shared" si="2"/>
        <v>0.0287282233780767</v>
      </c>
    </row>
    <row r="56" spans="1:8">
      <c r="A56" s="27">
        <v>0.00779493329335932</v>
      </c>
      <c r="B56" s="48">
        <v>5.91472868217054</v>
      </c>
      <c r="C56" s="49">
        <v>2.62585906849423</v>
      </c>
      <c r="E56" s="45">
        <f t="shared" si="0"/>
        <v>0.0121440002711939</v>
      </c>
      <c r="F56" s="45">
        <v>0.0230860690087201</v>
      </c>
      <c r="G56" s="50">
        <f t="shared" si="1"/>
        <v>1.90102672045234</v>
      </c>
      <c r="H56" s="45">
        <f t="shared" si="2"/>
        <v>0.0311097192756023</v>
      </c>
    </row>
    <row r="57" spans="1:8">
      <c r="A57" s="27">
        <v>0.0220072751322751</v>
      </c>
      <c r="B57" s="48">
        <v>-0.140545361875637</v>
      </c>
      <c r="C57" s="49">
        <v>2.57167065980747</v>
      </c>
      <c r="E57" s="45">
        <f t="shared" si="0"/>
        <v>0.00701343599517167</v>
      </c>
      <c r="F57" s="45">
        <v>0.0220882479214748</v>
      </c>
      <c r="G57" s="50">
        <f t="shared" si="1"/>
        <v>3.14941890632227</v>
      </c>
      <c r="H57" s="45">
        <f t="shared" si="2"/>
        <v>0.0179665695071452</v>
      </c>
    </row>
    <row r="58" spans="1:8">
      <c r="A58" s="27">
        <v>0.0976101353296862</v>
      </c>
      <c r="B58" s="48">
        <v>0.466210436270317</v>
      </c>
      <c r="C58" s="49">
        <v>2.7855184702482</v>
      </c>
      <c r="E58" s="45">
        <f t="shared" si="0"/>
        <v>0.0100286843101949</v>
      </c>
      <c r="F58" s="45">
        <v>0.0212483427897516</v>
      </c>
      <c r="G58" s="50">
        <f t="shared" si="1"/>
        <v>2.11875677132953</v>
      </c>
      <c r="H58" s="45">
        <f t="shared" si="2"/>
        <v>0.0256908388197135</v>
      </c>
    </row>
    <row r="59" spans="1:8">
      <c r="A59" s="27">
        <v>0.138764373416488</v>
      </c>
      <c r="B59" s="48">
        <v>0.418497109826589</v>
      </c>
      <c r="C59" s="49">
        <v>2.73632254425539</v>
      </c>
      <c r="E59" s="45">
        <f t="shared" si="0"/>
        <v>0.0121200455657081</v>
      </c>
      <c r="F59" s="45">
        <v>0.0211925561940618</v>
      </c>
      <c r="G59" s="50">
        <f t="shared" si="1"/>
        <v>1.74855416831295</v>
      </c>
      <c r="H59" s="45">
        <f t="shared" si="2"/>
        <v>0.0310483536509028</v>
      </c>
    </row>
    <row r="60" spans="1:8">
      <c r="A60" s="27">
        <v>0</v>
      </c>
      <c r="B60" s="48">
        <v>0.0534521158129175</v>
      </c>
      <c r="C60" s="49">
        <v>1.99180730574762</v>
      </c>
      <c r="E60" s="45">
        <f t="shared" si="0"/>
        <v>0.00909441558707484</v>
      </c>
      <c r="F60" s="45">
        <v>0.0252096092426576</v>
      </c>
      <c r="G60" s="50">
        <f t="shared" si="1"/>
        <v>2.77198782057925</v>
      </c>
      <c r="H60" s="45">
        <f t="shared" si="2"/>
        <v>0.0232974892598339</v>
      </c>
    </row>
    <row r="61" spans="1:8">
      <c r="A61" s="27">
        <v>0.0540669062759193</v>
      </c>
      <c r="B61" s="48">
        <v>0.101658552685865</v>
      </c>
      <c r="C61" s="49">
        <v>2.62724616868691</v>
      </c>
      <c r="E61" s="45">
        <f t="shared" si="0"/>
        <v>0.00845250539794358</v>
      </c>
      <c r="F61" s="45">
        <v>0.022609778337144</v>
      </c>
      <c r="G61" s="50">
        <f t="shared" si="1"/>
        <v>2.67492030737357</v>
      </c>
      <c r="H61" s="45">
        <f t="shared" si="2"/>
        <v>0.0216530849994527</v>
      </c>
    </row>
    <row r="62" spans="1:8">
      <c r="A62" s="27">
        <v>0.0672204415150558</v>
      </c>
      <c r="B62" s="48">
        <v>1.57417752948479</v>
      </c>
      <c r="C62" s="49">
        <v>2.78230167241801</v>
      </c>
      <c r="E62" s="45">
        <f t="shared" si="0"/>
        <v>0.00975480947708729</v>
      </c>
      <c r="F62" s="45">
        <v>0.0221577840906894</v>
      </c>
      <c r="G62" s="50">
        <f t="shared" si="1"/>
        <v>2.27147276866196</v>
      </c>
      <c r="H62" s="45">
        <f t="shared" si="2"/>
        <v>0.024989243876996</v>
      </c>
    </row>
    <row r="63" spans="1:8">
      <c r="A63" s="27">
        <v>0.000118315191670611</v>
      </c>
      <c r="B63" s="48">
        <v>0.0928404148544664</v>
      </c>
      <c r="C63" s="49">
        <v>2.03066850065147</v>
      </c>
      <c r="E63" s="45">
        <f t="shared" si="0"/>
        <v>0.00894494041041395</v>
      </c>
      <c r="F63" s="45">
        <v>0.0270662204828994</v>
      </c>
      <c r="G63" s="50">
        <f t="shared" si="1"/>
        <v>3.02586928934576</v>
      </c>
      <c r="H63" s="45">
        <f t="shared" si="2"/>
        <v>0.0229145733605629</v>
      </c>
    </row>
    <row r="64" spans="1:8">
      <c r="A64" s="27">
        <v>0</v>
      </c>
      <c r="B64" s="48">
        <v>0.270996453188784</v>
      </c>
      <c r="C64" s="49">
        <v>1.75169822027511</v>
      </c>
      <c r="E64" s="45">
        <f t="shared" si="0"/>
        <v>0.0105125053518132</v>
      </c>
      <c r="F64" s="45">
        <v>0.0273920530029417</v>
      </c>
      <c r="G64" s="50">
        <f t="shared" si="1"/>
        <v>2.60566364403487</v>
      </c>
      <c r="H64" s="45">
        <f t="shared" si="2"/>
        <v>0.0269302604640031</v>
      </c>
    </row>
    <row r="65" spans="1:8">
      <c r="A65" s="27">
        <v>0.0403192142418662</v>
      </c>
      <c r="B65" s="48">
        <v>0.433459178857952</v>
      </c>
      <c r="C65" s="49">
        <v>2.85426339574103</v>
      </c>
      <c r="E65" s="45">
        <f t="shared" si="0"/>
        <v>0.00701682605527867</v>
      </c>
      <c r="F65" s="45">
        <v>0.0220425680080795</v>
      </c>
      <c r="G65" s="50">
        <f t="shared" si="1"/>
        <v>3.1413872646162</v>
      </c>
      <c r="H65" s="45">
        <f t="shared" si="2"/>
        <v>0.0179752539452134</v>
      </c>
    </row>
    <row r="66" spans="1:8">
      <c r="A66" s="27">
        <v>0.139906087426525</v>
      </c>
      <c r="B66" s="48">
        <v>0.263173926286933</v>
      </c>
      <c r="C66" s="49">
        <v>1.9656744041023</v>
      </c>
      <c r="E66" s="45">
        <f t="shared" si="0"/>
        <v>0.0158704819273956</v>
      </c>
      <c r="F66" s="45">
        <v>0.0275208294869157</v>
      </c>
      <c r="G66" s="50">
        <f t="shared" si="1"/>
        <v>1.73408908518457</v>
      </c>
      <c r="H66" s="45">
        <f t="shared" si="2"/>
        <v>0.0406559804433582</v>
      </c>
    </row>
    <row r="67" spans="1:8">
      <c r="A67" s="27">
        <v>0.00924379596261463</v>
      </c>
      <c r="B67" s="48">
        <v>0.28479752157557</v>
      </c>
      <c r="C67" s="49">
        <v>1.90435402994562</v>
      </c>
      <c r="E67" s="45">
        <f t="shared" ref="E67:E129" si="3">$A$1*A67+$B$1*B67+$C$1*C67+$D$1</f>
        <v>0.0101882419861277</v>
      </c>
      <c r="F67" s="45">
        <v>0.0243155995973561</v>
      </c>
      <c r="G67" s="50">
        <f t="shared" ref="G67:G129" si="4">F67/E67</f>
        <v>2.38663349677639</v>
      </c>
      <c r="H67" s="45">
        <f t="shared" ref="H67:H129" si="5">E67*$G$130</f>
        <v>0.026099583417514</v>
      </c>
    </row>
    <row r="68" spans="1:8">
      <c r="A68" s="27">
        <v>0.0633839566468188</v>
      </c>
      <c r="B68" s="48">
        <v>-0.195834490419328</v>
      </c>
      <c r="C68" s="49">
        <v>2.20178039387208</v>
      </c>
      <c r="E68" s="45">
        <f t="shared" si="3"/>
        <v>0.0107109255459739</v>
      </c>
      <c r="F68" s="45">
        <v>0.0235266746892808</v>
      </c>
      <c r="G68" s="50">
        <f t="shared" si="4"/>
        <v>2.19651183161516</v>
      </c>
      <c r="H68" s="45">
        <f t="shared" si="5"/>
        <v>0.0274385605629081</v>
      </c>
    </row>
    <row r="69" spans="1:8">
      <c r="A69" s="27">
        <v>0.0241074831660526</v>
      </c>
      <c r="B69" s="48">
        <v>-0.00364630811303557</v>
      </c>
      <c r="C69" s="49">
        <v>2.75914256206198</v>
      </c>
      <c r="E69" s="45">
        <f t="shared" si="3"/>
        <v>0.00630958510721547</v>
      </c>
      <c r="F69" s="45">
        <v>0.0225385387073156</v>
      </c>
      <c r="G69" s="50">
        <f t="shared" si="4"/>
        <v>3.57211105394888</v>
      </c>
      <c r="H69" s="45">
        <f t="shared" si="5"/>
        <v>0.0161634895460766</v>
      </c>
    </row>
    <row r="70" spans="1:8">
      <c r="A70" s="27">
        <v>0.0326797385620915</v>
      </c>
      <c r="B70" s="48">
        <v>1.32387415175817</v>
      </c>
      <c r="C70" s="49">
        <v>2.14921036774391</v>
      </c>
      <c r="E70" s="45">
        <f t="shared" si="3"/>
        <v>0.0110810902868948</v>
      </c>
      <c r="F70" s="45">
        <v>0.0247211910076601</v>
      </c>
      <c r="G70" s="50">
        <f t="shared" si="4"/>
        <v>2.2309348960812</v>
      </c>
      <c r="H70" s="45">
        <f t="shared" si="5"/>
        <v>0.0283868248019242</v>
      </c>
    </row>
    <row r="71" spans="1:8">
      <c r="A71" s="27">
        <v>0</v>
      </c>
      <c r="B71" s="48">
        <v>51.9545454545455</v>
      </c>
      <c r="C71" s="49">
        <v>2.50948788519944</v>
      </c>
      <c r="E71" s="45">
        <f t="shared" si="3"/>
        <v>0.0584071060285482</v>
      </c>
      <c r="F71" s="45">
        <v>0.0401657811862776</v>
      </c>
      <c r="G71" s="50">
        <f t="shared" si="4"/>
        <v>0.687686549075816</v>
      </c>
      <c r="H71" s="45">
        <f t="shared" si="5"/>
        <v>0.149623569801669</v>
      </c>
    </row>
    <row r="72" spans="1:8">
      <c r="A72" s="27">
        <v>0.0284266402813248</v>
      </c>
      <c r="B72" s="48">
        <v>4.10744147157191</v>
      </c>
      <c r="C72" s="49">
        <v>1.97484177158932</v>
      </c>
      <c r="E72" s="45">
        <f t="shared" si="3"/>
        <v>0.0145408580665663</v>
      </c>
      <c r="F72" s="45">
        <v>0.0262704756387287</v>
      </c>
      <c r="G72" s="50">
        <f t="shared" si="4"/>
        <v>1.80666612097207</v>
      </c>
      <c r="H72" s="45">
        <f t="shared" si="5"/>
        <v>0.0372498355052145</v>
      </c>
    </row>
    <row r="73" spans="1:8">
      <c r="A73" s="27">
        <v>0.086402024139228</v>
      </c>
      <c r="B73" s="48">
        <v>-0.205642167780252</v>
      </c>
      <c r="C73" s="49">
        <v>3.61844229160837</v>
      </c>
      <c r="E73" s="45">
        <f t="shared" si="3"/>
        <v>0.0046766394845824</v>
      </c>
      <c r="F73" s="45">
        <v>0.0160180153828699</v>
      </c>
      <c r="G73" s="50">
        <f t="shared" si="4"/>
        <v>3.42511229178065</v>
      </c>
      <c r="H73" s="45">
        <f t="shared" si="5"/>
        <v>0.011980314416137</v>
      </c>
    </row>
    <row r="74" spans="1:8">
      <c r="A74" s="27">
        <v>0</v>
      </c>
      <c r="B74" s="48">
        <v>-0.364499192245557</v>
      </c>
      <c r="C74" s="49">
        <v>2.63021206310029</v>
      </c>
      <c r="E74" s="45">
        <f t="shared" si="3"/>
        <v>0.00548444049225298</v>
      </c>
      <c r="F74" s="45">
        <v>0.0217237462768693</v>
      </c>
      <c r="G74" s="50">
        <f t="shared" si="4"/>
        <v>3.96097766172412</v>
      </c>
      <c r="H74" s="45">
        <f t="shared" si="5"/>
        <v>0.0140496871119521</v>
      </c>
    </row>
    <row r="75" spans="1:8">
      <c r="A75" s="27">
        <v>0.0787996127783156</v>
      </c>
      <c r="B75" s="48">
        <v>2.00291828793774</v>
      </c>
      <c r="C75" s="49">
        <v>2.69388643999546</v>
      </c>
      <c r="E75" s="45">
        <f t="shared" si="3"/>
        <v>0.011158268275763</v>
      </c>
      <c r="F75" s="45">
        <v>0.0221701424187966</v>
      </c>
      <c r="G75" s="50">
        <f t="shared" si="4"/>
        <v>1.98688021034166</v>
      </c>
      <c r="H75" s="45">
        <f t="shared" si="5"/>
        <v>0.0285845344127876</v>
      </c>
    </row>
    <row r="76" spans="1:8">
      <c r="A76" s="27">
        <v>0.0307247066286077</v>
      </c>
      <c r="B76" s="48">
        <v>0.219694338311914</v>
      </c>
      <c r="C76" s="49">
        <v>2.12431013219609</v>
      </c>
      <c r="E76" s="45">
        <f t="shared" si="3"/>
        <v>0.0100114801822474</v>
      </c>
      <c r="F76" s="45">
        <v>0.0239949384899602</v>
      </c>
      <c r="G76" s="50">
        <f t="shared" si="4"/>
        <v>2.39674234510383</v>
      </c>
      <c r="H76" s="45">
        <f t="shared" si="5"/>
        <v>0.0256467663906231</v>
      </c>
    </row>
    <row r="77" spans="1:8">
      <c r="A77" s="27">
        <v>0.000394205781482638</v>
      </c>
      <c r="B77" s="48">
        <v>2.29858934169279</v>
      </c>
      <c r="C77" s="49">
        <v>1.46464966067315</v>
      </c>
      <c r="E77" s="45">
        <f t="shared" si="3"/>
        <v>0.0139934745042752</v>
      </c>
      <c r="F77" s="45">
        <v>0.0291386327940434</v>
      </c>
      <c r="G77" s="50">
        <f t="shared" si="4"/>
        <v>2.08230148882189</v>
      </c>
      <c r="H77" s="45">
        <f t="shared" si="5"/>
        <v>0.0358475834812792</v>
      </c>
    </row>
    <row r="78" spans="1:8">
      <c r="A78" s="27">
        <v>0.0251827985188793</v>
      </c>
      <c r="B78" s="48">
        <v>0.186271770513179</v>
      </c>
      <c r="C78" s="49">
        <v>2.91740043028408</v>
      </c>
      <c r="E78" s="45">
        <f t="shared" si="3"/>
        <v>0.0057576783509612</v>
      </c>
      <c r="F78" s="45">
        <v>0.0229555775178933</v>
      </c>
      <c r="G78" s="50">
        <f t="shared" si="4"/>
        <v>3.98695031549671</v>
      </c>
      <c r="H78" s="45">
        <f t="shared" si="5"/>
        <v>0.0147496502945982</v>
      </c>
    </row>
    <row r="79" spans="1:8">
      <c r="A79" s="27">
        <v>0.0110516979542873</v>
      </c>
      <c r="B79" s="48">
        <v>3.48463737977645</v>
      </c>
      <c r="C79" s="49">
        <v>3.60720870957851</v>
      </c>
      <c r="E79" s="45">
        <f t="shared" si="3"/>
        <v>0.00495697193778109</v>
      </c>
      <c r="F79" s="45">
        <v>0.00919461098484412</v>
      </c>
      <c r="G79" s="50">
        <f t="shared" si="4"/>
        <v>1.85488461509426</v>
      </c>
      <c r="H79" s="45">
        <f t="shared" si="5"/>
        <v>0.0126984520749066</v>
      </c>
    </row>
    <row r="80" spans="1:8">
      <c r="A80" s="27">
        <v>0</v>
      </c>
      <c r="B80" s="48">
        <v>3.85333333333333</v>
      </c>
      <c r="C80" s="49">
        <v>2.85882925425955</v>
      </c>
      <c r="E80" s="45">
        <f t="shared" si="3"/>
        <v>0.0085591870620356</v>
      </c>
      <c r="F80" s="45">
        <v>0.0213856210275293</v>
      </c>
      <c r="G80" s="50">
        <f t="shared" si="4"/>
        <v>2.49855749997397</v>
      </c>
      <c r="H80" s="45">
        <f t="shared" si="5"/>
        <v>0.0219263752290016</v>
      </c>
    </row>
    <row r="81" spans="1:8">
      <c r="A81" s="27">
        <v>0.0927609427609428</v>
      </c>
      <c r="B81" s="48">
        <v>1.53258145363409</v>
      </c>
      <c r="C81" s="49">
        <v>2.61006979274201</v>
      </c>
      <c r="E81" s="45">
        <f t="shared" si="3"/>
        <v>0.0117492358569274</v>
      </c>
      <c r="F81" s="45">
        <v>0.0211706179152049</v>
      </c>
      <c r="G81" s="50">
        <f t="shared" si="4"/>
        <v>1.80187189813903</v>
      </c>
      <c r="H81" s="45">
        <f t="shared" si="5"/>
        <v>0.0300984371746821</v>
      </c>
    </row>
    <row r="82" spans="1:8">
      <c r="A82" s="27">
        <v>0.0424681488883338</v>
      </c>
      <c r="B82" s="48">
        <v>5.9242658423493</v>
      </c>
      <c r="C82" s="49">
        <v>1.28927038483783</v>
      </c>
      <c r="E82" s="45">
        <f t="shared" si="3"/>
        <v>0.0204314487670235</v>
      </c>
      <c r="F82" s="45">
        <v>0.0279587638061569</v>
      </c>
      <c r="G82" s="50">
        <f t="shared" si="4"/>
        <v>1.36841807573051</v>
      </c>
      <c r="H82" s="45">
        <f t="shared" si="5"/>
        <v>0.0523399721131151</v>
      </c>
    </row>
    <row r="83" spans="1:8">
      <c r="A83" s="27">
        <v>0</v>
      </c>
      <c r="B83" s="48">
        <v>4.14529914529915</v>
      </c>
      <c r="C83" s="49">
        <v>2.75827443109332</v>
      </c>
      <c r="E83" s="45">
        <f t="shared" si="3"/>
        <v>0.00935392698983255</v>
      </c>
      <c r="F83" s="45">
        <v>0.0224421295329417</v>
      </c>
      <c r="G83" s="50">
        <f t="shared" si="4"/>
        <v>2.39922008770601</v>
      </c>
      <c r="H83" s="45">
        <f t="shared" si="5"/>
        <v>0.0239622888899657</v>
      </c>
    </row>
    <row r="84" spans="1:8">
      <c r="A84" s="27">
        <v>0.0408751934712255</v>
      </c>
      <c r="B84" s="48">
        <v>3.54034229828851</v>
      </c>
      <c r="C84" s="49">
        <v>1.90801927534392</v>
      </c>
      <c r="E84" s="45">
        <f t="shared" si="3"/>
        <v>0.0148805048212453</v>
      </c>
      <c r="F84" s="45">
        <v>0.0253270171689057</v>
      </c>
      <c r="G84" s="50">
        <f t="shared" si="4"/>
        <v>1.70202674392778</v>
      </c>
      <c r="H84" s="45">
        <f t="shared" si="5"/>
        <v>0.0381199207287794</v>
      </c>
    </row>
    <row r="85" spans="1:8">
      <c r="A85" s="27">
        <v>0.0384852487890797</v>
      </c>
      <c r="B85" s="48">
        <v>1.46496350364963</v>
      </c>
      <c r="C85" s="49">
        <v>2.41493482570206</v>
      </c>
      <c r="E85" s="45">
        <f t="shared" si="3"/>
        <v>0.010160610819437</v>
      </c>
      <c r="F85" s="45">
        <v>0.0240364794568245</v>
      </c>
      <c r="G85" s="50">
        <f t="shared" si="4"/>
        <v>2.36565299901492</v>
      </c>
      <c r="H85" s="45">
        <f t="shared" si="5"/>
        <v>0.0260287996708234</v>
      </c>
    </row>
    <row r="86" spans="1:8">
      <c r="A86" s="27">
        <v>0.0364482088308803</v>
      </c>
      <c r="B86" s="48">
        <v>0.858611825192802</v>
      </c>
      <c r="C86" s="49">
        <v>2.0077542411286</v>
      </c>
      <c r="E86" s="45">
        <f t="shared" si="3"/>
        <v>0.0114964582257703</v>
      </c>
      <c r="F86" s="45">
        <v>0.0240133771382139</v>
      </c>
      <c r="G86" s="50">
        <f t="shared" si="4"/>
        <v>2.08876304916116</v>
      </c>
      <c r="H86" s="45">
        <f t="shared" si="5"/>
        <v>0.0294508876877884</v>
      </c>
    </row>
    <row r="87" spans="1:8">
      <c r="A87" s="27">
        <v>0</v>
      </c>
      <c r="B87" s="48">
        <v>0</v>
      </c>
      <c r="C87" s="49">
        <v>3.09563959135448</v>
      </c>
      <c r="E87" s="45">
        <f t="shared" si="3"/>
        <v>0.00352180204322758</v>
      </c>
      <c r="F87" s="45">
        <v>0.0214556068150869</v>
      </c>
      <c r="G87" s="50"/>
      <c r="H87" s="45">
        <f t="shared" si="5"/>
        <v>0.00902192609209167</v>
      </c>
    </row>
    <row r="88" spans="1:8">
      <c r="A88" s="27">
        <v>0</v>
      </c>
      <c r="B88" s="48">
        <v>0.186847599164927</v>
      </c>
      <c r="C88" s="49">
        <v>2.32908028977582</v>
      </c>
      <c r="E88" s="45">
        <f t="shared" si="3"/>
        <v>0.00754144615028582</v>
      </c>
      <c r="F88" s="45">
        <v>0.0195371285354388</v>
      </c>
      <c r="G88" s="50">
        <f t="shared" si="4"/>
        <v>2.59063422931136</v>
      </c>
      <c r="H88" s="45">
        <f t="shared" si="5"/>
        <v>0.0193191919819019</v>
      </c>
    </row>
    <row r="89" spans="1:8">
      <c r="A89" s="27">
        <v>0.0599828620394173</v>
      </c>
      <c r="B89" s="48">
        <v>9.57608695652174</v>
      </c>
      <c r="C89" s="49">
        <v>1.57544188298425</v>
      </c>
      <c r="E89" s="45">
        <f t="shared" si="3"/>
        <v>0.0234580891954137</v>
      </c>
      <c r="F89" s="45">
        <v>0.0245619303524684</v>
      </c>
      <c r="G89" s="50">
        <f t="shared" si="4"/>
        <v>1.04705588540735</v>
      </c>
      <c r="H89" s="45">
        <f t="shared" si="5"/>
        <v>0.0600934250094194</v>
      </c>
    </row>
    <row r="90" spans="1:8">
      <c r="A90" s="27">
        <v>0.0349479137125896</v>
      </c>
      <c r="B90" s="48">
        <v>6.20551470588235</v>
      </c>
      <c r="C90" s="49">
        <v>2.852842155865</v>
      </c>
      <c r="E90" s="45">
        <f t="shared" si="3"/>
        <v>0.0125489079573365</v>
      </c>
      <c r="F90" s="45">
        <v>0.0238740525084013</v>
      </c>
      <c r="G90" s="50">
        <f t="shared" si="4"/>
        <v>1.90248048591701</v>
      </c>
      <c r="H90" s="45">
        <f t="shared" si="5"/>
        <v>0.0321469857584027</v>
      </c>
    </row>
    <row r="91" spans="1:8">
      <c r="A91" s="27">
        <v>0.0026600043098804</v>
      </c>
      <c r="B91" s="48">
        <v>0.821520068317677</v>
      </c>
      <c r="C91" s="49">
        <v>2.70841543120123</v>
      </c>
      <c r="E91" s="45">
        <f t="shared" si="3"/>
        <v>0.00640180311056602</v>
      </c>
      <c r="F91" s="45">
        <v>0.0240140443166209</v>
      </c>
      <c r="G91" s="50">
        <f t="shared" si="4"/>
        <v>3.75113759387356</v>
      </c>
      <c r="H91" s="45">
        <f t="shared" si="5"/>
        <v>0.0163997276992655</v>
      </c>
    </row>
    <row r="92" spans="1:8">
      <c r="A92" s="27">
        <v>0.0163680781758958</v>
      </c>
      <c r="B92" s="48">
        <v>0.22248243559719</v>
      </c>
      <c r="C92" s="49">
        <v>2.64588329468566</v>
      </c>
      <c r="E92" s="45">
        <f t="shared" si="3"/>
        <v>0.0067459975582601</v>
      </c>
      <c r="F92" s="45">
        <v>0.0208936083707882</v>
      </c>
      <c r="G92" s="50">
        <f t="shared" si="4"/>
        <v>3.09718587804781</v>
      </c>
      <c r="H92" s="45">
        <f t="shared" si="5"/>
        <v>0.0172814629104696</v>
      </c>
    </row>
    <row r="93" spans="1:8">
      <c r="A93" s="27">
        <v>0.00807716892323784</v>
      </c>
      <c r="B93" s="48">
        <v>6.1047619047619</v>
      </c>
      <c r="C93" s="49">
        <v>1.34361562108299</v>
      </c>
      <c r="E93" s="45">
        <f t="shared" si="3"/>
        <v>0.0187582335698159</v>
      </c>
      <c r="F93" s="45">
        <v>0.0269081067975786</v>
      </c>
      <c r="G93" s="50">
        <f t="shared" si="4"/>
        <v>1.43446911978305</v>
      </c>
      <c r="H93" s="45">
        <f t="shared" si="5"/>
        <v>0.048053636975568</v>
      </c>
    </row>
    <row r="94" spans="1:8">
      <c r="A94" s="27">
        <v>0.00570697893532539</v>
      </c>
      <c r="B94" s="48">
        <v>0.269471624266145</v>
      </c>
      <c r="C94" s="49">
        <v>3.03495298670727</v>
      </c>
      <c r="E94" s="45">
        <f t="shared" si="3"/>
        <v>0.00435722772175475</v>
      </c>
      <c r="F94" s="45">
        <v>0.0208254574971186</v>
      </c>
      <c r="G94" s="50">
        <f t="shared" si="4"/>
        <v>4.77952010475408</v>
      </c>
      <c r="H94" s="45">
        <f t="shared" si="5"/>
        <v>0.011162065893987</v>
      </c>
    </row>
    <row r="95" spans="1:8">
      <c r="A95" s="27">
        <v>0.0292202798995232</v>
      </c>
      <c r="B95" s="48">
        <v>-0.273861295490959</v>
      </c>
      <c r="C95" s="49">
        <v>3.23280574866654</v>
      </c>
      <c r="E95" s="45">
        <f t="shared" si="3"/>
        <v>0.00390624283655442</v>
      </c>
      <c r="F95" s="45">
        <v>0.0160671978465818</v>
      </c>
      <c r="G95" s="50">
        <f t="shared" si="4"/>
        <v>4.11321019170282</v>
      </c>
      <c r="H95" s="45">
        <f t="shared" si="5"/>
        <v>0.0100067618044934</v>
      </c>
    </row>
    <row r="96" spans="1:8">
      <c r="A96" s="27">
        <v>0</v>
      </c>
      <c r="B96" s="48">
        <v>2.10344827586207</v>
      </c>
      <c r="C96" s="49">
        <v>2.40608085738481</v>
      </c>
      <c r="E96" s="45">
        <f t="shared" si="3"/>
        <v>0.00907304398893802</v>
      </c>
      <c r="F96" s="45">
        <v>0.0215966354201834</v>
      </c>
      <c r="G96" s="50">
        <f t="shared" si="4"/>
        <v>2.38030758436907</v>
      </c>
      <c r="H96" s="45">
        <f t="shared" si="5"/>
        <v>0.0232427408734983</v>
      </c>
    </row>
    <row r="97" spans="1:8">
      <c r="A97" s="27">
        <v>0.0390989799394777</v>
      </c>
      <c r="B97" s="48">
        <v>5.71702557200538</v>
      </c>
      <c r="C97" s="49">
        <v>2.11542995543923</v>
      </c>
      <c r="E97" s="45">
        <f t="shared" si="3"/>
        <v>0.0159384288720252</v>
      </c>
      <c r="F97" s="45">
        <v>0.0257377427828685</v>
      </c>
      <c r="G97" s="50">
        <f t="shared" si="4"/>
        <v>1.61482307883199</v>
      </c>
      <c r="H97" s="45">
        <f t="shared" si="5"/>
        <v>0.0408300425584651</v>
      </c>
    </row>
    <row r="98" spans="1:8">
      <c r="A98" s="27">
        <v>0</v>
      </c>
      <c r="B98" s="48">
        <v>0.870045834456727</v>
      </c>
      <c r="C98" s="49">
        <v>0.909141952460488</v>
      </c>
      <c r="E98" s="45">
        <f t="shared" si="3"/>
        <v>0.0153243360721543</v>
      </c>
      <c r="F98" s="45">
        <v>0.026797363953471</v>
      </c>
      <c r="G98" s="50">
        <f t="shared" si="4"/>
        <v>1.74868025781321</v>
      </c>
      <c r="H98" s="45">
        <f t="shared" si="5"/>
        <v>0.0392568990977828</v>
      </c>
    </row>
    <row r="99" spans="1:8">
      <c r="A99" s="27">
        <v>0.0305577826136754</v>
      </c>
      <c r="B99" s="48">
        <v>2.19567979669632</v>
      </c>
      <c r="C99" s="49">
        <v>2.13051220854799</v>
      </c>
      <c r="E99" s="45">
        <f t="shared" si="3"/>
        <v>0.0119487767541854</v>
      </c>
      <c r="F99" s="45">
        <v>0.0243610779793778</v>
      </c>
      <c r="G99" s="50">
        <f t="shared" si="4"/>
        <v>2.03879262961747</v>
      </c>
      <c r="H99" s="45">
        <f t="shared" si="5"/>
        <v>0.0306096082187427</v>
      </c>
    </row>
    <row r="100" spans="1:8">
      <c r="A100" s="27">
        <v>0.017259377827267</v>
      </c>
      <c r="B100" s="48">
        <v>5.59082500924898</v>
      </c>
      <c r="C100" s="49">
        <v>1.44933347103084</v>
      </c>
      <c r="E100" s="45">
        <f t="shared" si="3"/>
        <v>0.0181380890341491</v>
      </c>
      <c r="F100" s="45">
        <v>0.0280729368422687</v>
      </c>
      <c r="G100" s="50">
        <f t="shared" si="4"/>
        <v>1.54773398616663</v>
      </c>
      <c r="H100" s="45">
        <f t="shared" si="5"/>
        <v>0.0464649905671307</v>
      </c>
    </row>
    <row r="101" spans="1:8">
      <c r="A101" s="27">
        <v>0.00588284472939723</v>
      </c>
      <c r="B101" s="48">
        <v>0.806639748766263</v>
      </c>
      <c r="C101" s="49">
        <v>2.98471287830438</v>
      </c>
      <c r="E101" s="45">
        <f t="shared" si="3"/>
        <v>0.00515368621479663</v>
      </c>
      <c r="F101" s="45">
        <v>0.0248849218863041</v>
      </c>
      <c r="G101" s="50">
        <f t="shared" si="4"/>
        <v>4.82856752412623</v>
      </c>
      <c r="H101" s="45">
        <f t="shared" si="5"/>
        <v>0.0132023820649258</v>
      </c>
    </row>
    <row r="102" spans="1:8">
      <c r="A102" s="27">
        <v>0</v>
      </c>
      <c r="B102" s="48">
        <v>0.400753768844221</v>
      </c>
      <c r="C102" s="49">
        <v>2.88027529764515</v>
      </c>
      <c r="E102" s="45">
        <f t="shared" si="3"/>
        <v>0.00499937728061845</v>
      </c>
      <c r="F102" s="45">
        <v>0.0219280583324473</v>
      </c>
      <c r="G102" s="50">
        <f t="shared" si="4"/>
        <v>4.38615793560087</v>
      </c>
      <c r="H102" s="45">
        <f t="shared" si="5"/>
        <v>0.0128070833563621</v>
      </c>
    </row>
    <row r="103" spans="1:8">
      <c r="A103" s="27">
        <v>0.225632740980075</v>
      </c>
      <c r="B103" s="48">
        <v>1.76973684210526</v>
      </c>
      <c r="C103" s="49">
        <v>1.7761125784464</v>
      </c>
      <c r="E103" s="45">
        <f t="shared" si="3"/>
        <v>0.0222682800349567</v>
      </c>
      <c r="F103" s="45">
        <v>0.0252994725651896</v>
      </c>
      <c r="G103" s="50">
        <f t="shared" si="4"/>
        <v>1.13612153814639</v>
      </c>
      <c r="H103" s="45">
        <f t="shared" si="5"/>
        <v>0.0570454483833684</v>
      </c>
    </row>
    <row r="104" spans="1:8">
      <c r="A104" s="27">
        <v>0.00909884656036028</v>
      </c>
      <c r="B104" s="48">
        <v>14.947138169887</v>
      </c>
      <c r="C104" s="49">
        <v>1.53140232157341</v>
      </c>
      <c r="E104" s="45">
        <f t="shared" si="3"/>
        <v>0.0267086735037965</v>
      </c>
      <c r="F104" s="45">
        <v>0.0308660427288632</v>
      </c>
      <c r="G104" s="50">
        <f t="shared" si="4"/>
        <v>1.15565614759849</v>
      </c>
      <c r="H104" s="45">
        <f t="shared" si="5"/>
        <v>0.0684205629423243</v>
      </c>
    </row>
    <row r="105" spans="1:8">
      <c r="A105" s="27">
        <v>0.0112054329371817</v>
      </c>
      <c r="B105" s="48">
        <v>6.08753315649867</v>
      </c>
      <c r="C105" s="49">
        <v>1.34218500567447</v>
      </c>
      <c r="E105" s="45">
        <f t="shared" si="3"/>
        <v>0.0188920580432367</v>
      </c>
      <c r="F105" s="45">
        <v>0.0253569187937911</v>
      </c>
      <c r="G105" s="50">
        <f t="shared" si="4"/>
        <v>1.34219991997478</v>
      </c>
      <c r="H105" s="45">
        <f t="shared" si="5"/>
        <v>0.0483964599093093</v>
      </c>
    </row>
    <row r="106" spans="1:8">
      <c r="A106" s="27">
        <v>0.0381015977139041</v>
      </c>
      <c r="B106" s="48">
        <v>0.295828247289438</v>
      </c>
      <c r="C106" s="49">
        <v>2.03569003200671</v>
      </c>
      <c r="E106" s="45">
        <f t="shared" si="3"/>
        <v>0.0108700515820955</v>
      </c>
      <c r="F106" s="45">
        <v>0.0238458274012078</v>
      </c>
      <c r="G106" s="50">
        <f t="shared" si="4"/>
        <v>2.19371796178827</v>
      </c>
      <c r="H106" s="45">
        <f t="shared" si="5"/>
        <v>0.0278461994135859</v>
      </c>
    </row>
    <row r="107" spans="1:8">
      <c r="A107" s="27">
        <v>0.0998834869187586</v>
      </c>
      <c r="B107" s="48">
        <v>0.415678184631253</v>
      </c>
      <c r="C107" s="49">
        <v>2.33811089563591</v>
      </c>
      <c r="E107" s="45">
        <f t="shared" si="3"/>
        <v>0.0123197641047146</v>
      </c>
      <c r="F107" s="45">
        <v>0.0197306814886505</v>
      </c>
      <c r="G107" s="50">
        <f t="shared" si="4"/>
        <v>1.60154701997093</v>
      </c>
      <c r="H107" s="45">
        <f t="shared" si="5"/>
        <v>0.0315599797661758</v>
      </c>
    </row>
    <row r="108" spans="1:8">
      <c r="A108" s="27">
        <v>0.0263647118472199</v>
      </c>
      <c r="B108" s="48">
        <v>2.53776853776854</v>
      </c>
      <c r="C108" s="49">
        <v>2.51681229925542</v>
      </c>
      <c r="E108" s="45">
        <f t="shared" si="3"/>
        <v>0.0101664837864635</v>
      </c>
      <c r="F108" s="45">
        <v>0.0258339452947731</v>
      </c>
      <c r="G108" s="50">
        <f t="shared" si="4"/>
        <v>2.54108950915463</v>
      </c>
      <c r="H108" s="45">
        <f t="shared" si="5"/>
        <v>0.0260438446602364</v>
      </c>
    </row>
    <row r="109" spans="1:8">
      <c r="A109" s="27">
        <v>0.00797580963232394</v>
      </c>
      <c r="B109" s="48">
        <v>0.283018867924528</v>
      </c>
      <c r="C109" s="49">
        <v>2.07049755360894</v>
      </c>
      <c r="E109" s="45">
        <f t="shared" si="3"/>
        <v>0.00929741834296674</v>
      </c>
      <c r="F109" s="45">
        <v>0.0244880498332383</v>
      </c>
      <c r="G109" s="50">
        <f t="shared" si="4"/>
        <v>2.63385478956778</v>
      </c>
      <c r="H109" s="45">
        <f t="shared" si="5"/>
        <v>0.0238175286708137</v>
      </c>
    </row>
    <row r="110" spans="1:8">
      <c r="A110" s="27">
        <v>0</v>
      </c>
      <c r="B110" s="48">
        <v>0.265575653172552</v>
      </c>
      <c r="C110" s="49">
        <v>1.93528640168426</v>
      </c>
      <c r="E110" s="45">
        <f t="shared" si="3"/>
        <v>0.00958914364475127</v>
      </c>
      <c r="F110" s="45">
        <v>0.0249250370074703</v>
      </c>
      <c r="G110" s="50">
        <f t="shared" si="4"/>
        <v>2.59929749004368</v>
      </c>
      <c r="H110" s="45">
        <f t="shared" si="5"/>
        <v>0.0245648517967556</v>
      </c>
    </row>
    <row r="111" spans="1:8">
      <c r="A111" s="27">
        <v>0</v>
      </c>
      <c r="B111" s="48">
        <v>2.01668211306765</v>
      </c>
      <c r="C111" s="49">
        <v>1.8524378097198</v>
      </c>
      <c r="E111" s="45">
        <f t="shared" si="3"/>
        <v>0.0117544930644687</v>
      </c>
      <c r="F111" s="45">
        <v>0.0260149208974212</v>
      </c>
      <c r="G111" s="50">
        <f t="shared" si="4"/>
        <v>2.21318952291178</v>
      </c>
      <c r="H111" s="45">
        <f t="shared" si="5"/>
        <v>0.0301119047510267</v>
      </c>
    </row>
    <row r="112" spans="1:8">
      <c r="A112" s="27">
        <v>0.0221054241881201</v>
      </c>
      <c r="B112" s="48">
        <v>0.372557172557173</v>
      </c>
      <c r="C112" s="49">
        <v>3.62671254769738</v>
      </c>
      <c r="E112" s="45">
        <f t="shared" si="3"/>
        <v>0.00225584394672377</v>
      </c>
      <c r="F112" s="45">
        <v>0.0186579118409861</v>
      </c>
      <c r="G112" s="50"/>
      <c r="H112" s="45">
        <f t="shared" si="5"/>
        <v>0.00577887601654705</v>
      </c>
    </row>
    <row r="113" spans="1:8">
      <c r="A113" s="27">
        <v>0.0354314204009522</v>
      </c>
      <c r="B113" s="48">
        <v>0.0416036981064984</v>
      </c>
      <c r="C113" s="49">
        <v>2.70016531565604</v>
      </c>
      <c r="E113" s="45">
        <f t="shared" si="3"/>
        <v>0.0071706224582701</v>
      </c>
      <c r="F113" s="45">
        <v>0.0263345504358153</v>
      </c>
      <c r="G113" s="50">
        <f t="shared" si="4"/>
        <v>3.67256128586757</v>
      </c>
      <c r="H113" s="45">
        <f t="shared" si="5"/>
        <v>0.0183692396843286</v>
      </c>
    </row>
    <row r="114" spans="1:8">
      <c r="A114" s="27">
        <v>0.0134723108558463</v>
      </c>
      <c r="B114" s="48">
        <v>0.868625756266206</v>
      </c>
      <c r="C114" s="49">
        <v>2.49580594024604</v>
      </c>
      <c r="E114" s="45">
        <f t="shared" si="3"/>
        <v>0.00800932235440495</v>
      </c>
      <c r="F114" s="45">
        <v>0.0232386938372523</v>
      </c>
      <c r="G114" s="50">
        <f t="shared" si="4"/>
        <v>2.90145567988926</v>
      </c>
      <c r="H114" s="45">
        <f t="shared" si="5"/>
        <v>0.0205177671664238</v>
      </c>
    </row>
    <row r="115" spans="1:8">
      <c r="A115" s="27">
        <v>0.0597909080230236</v>
      </c>
      <c r="B115" s="48">
        <v>0.655300681959083</v>
      </c>
      <c r="C115" s="49">
        <v>1.88955721250418</v>
      </c>
      <c r="E115" s="45">
        <f t="shared" si="3"/>
        <v>0.0129578963884973</v>
      </c>
      <c r="F115" s="45">
        <v>0.0244372164875412</v>
      </c>
      <c r="G115" s="50">
        <f t="shared" si="4"/>
        <v>1.885893802117</v>
      </c>
      <c r="H115" s="45">
        <f t="shared" si="5"/>
        <v>0.0331947060314796</v>
      </c>
    </row>
    <row r="116" spans="1:8">
      <c r="A116" s="27">
        <v>0.0429819526815892</v>
      </c>
      <c r="B116" s="48">
        <v>0.820147979510529</v>
      </c>
      <c r="C116" s="49">
        <v>1.53140232157341</v>
      </c>
      <c r="E116" s="45">
        <f t="shared" si="3"/>
        <v>0.0141403061949966</v>
      </c>
      <c r="F116" s="45">
        <v>0.0250357527157616</v>
      </c>
      <c r="G116" s="50">
        <f t="shared" si="4"/>
        <v>1.77052408699752</v>
      </c>
      <c r="H116" s="45">
        <f t="shared" si="5"/>
        <v>0.0362237274681941</v>
      </c>
    </row>
    <row r="117" spans="1:8">
      <c r="A117" s="27">
        <v>0.0425665849464078</v>
      </c>
      <c r="B117" s="48">
        <v>-0.203501001970261</v>
      </c>
      <c r="C117" s="49">
        <v>1.808064178253</v>
      </c>
      <c r="E117" s="45">
        <f t="shared" si="3"/>
        <v>0.0117142410142995</v>
      </c>
      <c r="F117" s="45">
        <v>0.0310159805091879</v>
      </c>
      <c r="G117" s="50">
        <f t="shared" si="4"/>
        <v>2.6477157565161</v>
      </c>
      <c r="H117" s="45">
        <f t="shared" si="5"/>
        <v>0.0300087896363145</v>
      </c>
    </row>
    <row r="118" spans="1:8">
      <c r="A118" s="27">
        <v>0.013599215429879</v>
      </c>
      <c r="B118" s="48">
        <v>1.56406585540444</v>
      </c>
      <c r="C118" s="49">
        <v>1.81834359837682</v>
      </c>
      <c r="E118" s="45">
        <f t="shared" si="3"/>
        <v>0.0120979117732948</v>
      </c>
      <c r="F118" s="45">
        <v>0.0203798159222341</v>
      </c>
      <c r="G118" s="50">
        <f t="shared" si="4"/>
        <v>1.68457303244855</v>
      </c>
      <c r="H118" s="45">
        <f t="shared" si="5"/>
        <v>0.0309916527242635</v>
      </c>
    </row>
    <row r="119" spans="1:8">
      <c r="A119" s="27">
        <v>0.0404387077519958</v>
      </c>
      <c r="B119" s="48">
        <v>-0.286628733997155</v>
      </c>
      <c r="C119" s="49">
        <v>3.06913549645181</v>
      </c>
      <c r="E119" s="45">
        <f t="shared" si="3"/>
        <v>0.0052278743403356</v>
      </c>
      <c r="F119" s="45">
        <v>0.0206719697027373</v>
      </c>
      <c r="G119" s="50">
        <f t="shared" si="4"/>
        <v>3.95418259066461</v>
      </c>
      <c r="H119" s="45">
        <f t="shared" si="5"/>
        <v>0.0133924324361017</v>
      </c>
    </row>
    <row r="120" spans="1:8">
      <c r="A120" s="27">
        <v>0</v>
      </c>
      <c r="B120" s="48">
        <v>1.77516576250753</v>
      </c>
      <c r="C120" s="49">
        <v>2.69258882186918</v>
      </c>
      <c r="E120" s="45">
        <f t="shared" si="3"/>
        <v>0.00731222165316165</v>
      </c>
      <c r="F120" s="45">
        <v>0.023507914725578</v>
      </c>
      <c r="G120" s="50">
        <f t="shared" si="4"/>
        <v>3.21487994218744</v>
      </c>
      <c r="H120" s="45">
        <f t="shared" si="5"/>
        <v>0.0187319793997728</v>
      </c>
    </row>
    <row r="121" spans="1:8">
      <c r="A121" s="27">
        <v>0</v>
      </c>
      <c r="B121" s="48">
        <v>0.495455162121829</v>
      </c>
      <c r="C121" s="49">
        <v>2.8507856812021</v>
      </c>
      <c r="E121" s="45">
        <f t="shared" si="3"/>
        <v>0.00524152675611133</v>
      </c>
      <c r="F121" s="45">
        <v>0.0220377234046102</v>
      </c>
      <c r="G121" s="50">
        <f t="shared" si="4"/>
        <v>4.20444737383349</v>
      </c>
      <c r="H121" s="45">
        <f t="shared" si="5"/>
        <v>0.0134274063172555</v>
      </c>
    </row>
    <row r="122" spans="1:8">
      <c r="A122" s="27">
        <v>0.128684399712437</v>
      </c>
      <c r="B122" s="48">
        <v>0.615384615384615</v>
      </c>
      <c r="C122" s="49">
        <v>2.89734888312104</v>
      </c>
      <c r="E122" s="45">
        <f t="shared" si="3"/>
        <v>0.0110481225865515</v>
      </c>
      <c r="F122" s="45">
        <v>0.021076261235571</v>
      </c>
      <c r="G122" s="50">
        <f t="shared" si="4"/>
        <v>1.90767807566023</v>
      </c>
      <c r="H122" s="45">
        <f t="shared" si="5"/>
        <v>0.0283023702663561</v>
      </c>
    </row>
    <row r="123" spans="1:8">
      <c r="A123" s="27">
        <v>0.0359558316080055</v>
      </c>
      <c r="B123" s="48">
        <v>0.346203346203346</v>
      </c>
      <c r="C123" s="49">
        <v>2.53108414101468</v>
      </c>
      <c r="E123" s="45">
        <f t="shared" si="3"/>
        <v>0.0083447508950982</v>
      </c>
      <c r="F123" s="45">
        <v>0.0216118537417228</v>
      </c>
      <c r="G123" s="50">
        <f t="shared" si="4"/>
        <v>2.58987404338431</v>
      </c>
      <c r="H123" s="45">
        <f t="shared" si="5"/>
        <v>0.0213770464405477</v>
      </c>
    </row>
    <row r="124" spans="1:8">
      <c r="A124" s="27">
        <v>0.0251967836298631</v>
      </c>
      <c r="B124" s="48">
        <v>-0.0631472594089416</v>
      </c>
      <c r="C124" s="49">
        <v>3.32730013546011</v>
      </c>
      <c r="E124" s="45">
        <f t="shared" si="3"/>
        <v>0.00345940411026419</v>
      </c>
      <c r="F124" s="45">
        <v>0.0182028786255886</v>
      </c>
      <c r="G124" s="50">
        <f t="shared" si="4"/>
        <v>5.2618537890904</v>
      </c>
      <c r="H124" s="45">
        <f t="shared" si="5"/>
        <v>0.0088620790783796</v>
      </c>
    </row>
    <row r="125" spans="1:8">
      <c r="A125" s="27">
        <v>0.0613766475835441</v>
      </c>
      <c r="B125" s="48">
        <v>0.736062717770035</v>
      </c>
      <c r="C125" s="49">
        <v>2.70987501912684</v>
      </c>
      <c r="E125" s="45">
        <f t="shared" si="3"/>
        <v>0.00901001341097887</v>
      </c>
      <c r="F125" s="45">
        <v>0.0240527431729197</v>
      </c>
      <c r="G125" s="50">
        <f t="shared" si="4"/>
        <v>2.66955686698657</v>
      </c>
      <c r="H125" s="45">
        <f t="shared" si="5"/>
        <v>0.0230812731905026</v>
      </c>
    </row>
    <row r="126" spans="1:8">
      <c r="A126" s="27">
        <v>0.0417017297802712</v>
      </c>
      <c r="B126" s="48">
        <v>6.22121212121212</v>
      </c>
      <c r="C126" s="49">
        <v>2.59566353770663</v>
      </c>
      <c r="E126" s="45">
        <f t="shared" si="3"/>
        <v>0.0141611740025714</v>
      </c>
      <c r="F126" s="45">
        <v>0.023522775846622</v>
      </c>
      <c r="G126" s="50">
        <f t="shared" si="4"/>
        <v>1.66107526412363</v>
      </c>
      <c r="H126" s="45">
        <f t="shared" si="5"/>
        <v>0.0362771852762519</v>
      </c>
    </row>
    <row r="127" spans="1:8">
      <c r="A127" s="27">
        <v>0</v>
      </c>
      <c r="B127" s="48">
        <v>3.73003033367037</v>
      </c>
      <c r="C127" s="49">
        <v>1.98881217059952</v>
      </c>
      <c r="E127" s="45">
        <f t="shared" si="3"/>
        <v>0.0127859694806728</v>
      </c>
      <c r="F127" s="45">
        <v>0.0260363612412803</v>
      </c>
      <c r="G127" s="50">
        <f t="shared" si="4"/>
        <v>2.03632280529348</v>
      </c>
      <c r="H127" s="45">
        <f t="shared" si="5"/>
        <v>0.0327542747305162</v>
      </c>
    </row>
    <row r="128" spans="1:8">
      <c r="A128" s="27">
        <v>0.12952326249282</v>
      </c>
      <c r="B128" s="48">
        <v>3.03883495145631</v>
      </c>
      <c r="C128" s="49">
        <v>1.6391297022415</v>
      </c>
      <c r="E128" s="45">
        <f t="shared" si="3"/>
        <v>0.0198012565149185</v>
      </c>
      <c r="F128" s="45">
        <v>0.0268839170454155</v>
      </c>
      <c r="G128" s="50">
        <f t="shared" si="4"/>
        <v>1.35768742883366</v>
      </c>
      <c r="H128" s="45">
        <f t="shared" si="5"/>
        <v>0.0507255861105761</v>
      </c>
    </row>
    <row r="129" spans="1:8">
      <c r="A129" s="27">
        <v>0.0328696730752193</v>
      </c>
      <c r="B129" s="48">
        <v>-0.0645663166083236</v>
      </c>
      <c r="C129" s="49">
        <v>2.34417391671329</v>
      </c>
      <c r="E129" s="45">
        <f t="shared" si="3"/>
        <v>0.00872656906128529</v>
      </c>
      <c r="F129" s="45">
        <v>0.0229894020484872</v>
      </c>
      <c r="G129" s="50">
        <f t="shared" si="4"/>
        <v>2.6344147266854</v>
      </c>
      <c r="H129" s="45">
        <f t="shared" si="5"/>
        <v>0.0223551636753259</v>
      </c>
    </row>
    <row r="130" spans="7:7">
      <c r="G130" s="51">
        <f>AVERAGE(G2:G129)</f>
        <v>2.56173571976904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39"/>
  <sheetViews>
    <sheetView tabSelected="1" topLeftCell="A97" workbookViewId="0">
      <selection activeCell="D6" sqref="D6"/>
    </sheetView>
  </sheetViews>
  <sheetFormatPr defaultColWidth="9" defaultRowHeight="13.5"/>
  <cols>
    <col min="1" max="1" width="3.875" style="1" customWidth="1"/>
    <col min="2" max="2" width="25.25" style="2" customWidth="1"/>
    <col min="3" max="3" width="22.75" style="1" customWidth="1"/>
    <col min="4" max="4" width="22.125" style="3" customWidth="1"/>
    <col min="5" max="6" width="9" style="4"/>
    <col min="7" max="8" width="9" style="5"/>
    <col min="9" max="10" width="9" style="4"/>
    <col min="11" max="12" width="8.875" style="4" customWidth="1"/>
    <col min="13" max="13" width="7.375" style="5" customWidth="1"/>
    <col min="14" max="15" width="9" style="5" customWidth="1"/>
    <col min="16" max="16" width="9" style="4" customWidth="1"/>
    <col min="17" max="17" width="9" style="5" customWidth="1"/>
    <col min="18" max="19" width="8" style="5" customWidth="1"/>
    <col min="20" max="20" width="9" style="5" customWidth="1"/>
    <col min="21" max="21" width="9" style="4" customWidth="1"/>
    <col min="22" max="22" width="9" style="5" customWidth="1"/>
    <col min="23" max="23" width="9" style="4" customWidth="1"/>
    <col min="24" max="30" width="9" style="5" customWidth="1"/>
    <col min="31" max="31" width="8.75" style="5" customWidth="1"/>
    <col min="32" max="32" width="9" style="5" customWidth="1"/>
    <col min="33" max="33" width="9" style="6"/>
    <col min="34" max="34" width="9" style="1"/>
    <col min="35" max="35" width="9.75" style="1" customWidth="1"/>
    <col min="36" max="36" width="17.625" style="1" customWidth="1"/>
    <col min="37" max="37" width="31.875" style="1" customWidth="1"/>
    <col min="38" max="38" width="5.75" style="1" customWidth="1"/>
    <col min="39" max="16384" width="9" style="1"/>
  </cols>
  <sheetData>
    <row r="1" ht="56.25" customHeight="1" spans="1:33">
      <c r="A1" s="7" t="s">
        <v>0</v>
      </c>
      <c r="B1" s="8" t="s">
        <v>1</v>
      </c>
      <c r="C1" s="8" t="s">
        <v>2</v>
      </c>
      <c r="D1" s="9" t="s">
        <v>21</v>
      </c>
      <c r="E1" s="10" t="s">
        <v>3</v>
      </c>
      <c r="F1" s="10" t="s">
        <v>312</v>
      </c>
      <c r="G1" s="11" t="s">
        <v>4</v>
      </c>
      <c r="H1" s="11" t="s">
        <v>5</v>
      </c>
      <c r="I1" s="10" t="s">
        <v>6</v>
      </c>
      <c r="J1" s="21" t="s">
        <v>7</v>
      </c>
      <c r="K1" s="22" t="s">
        <v>9</v>
      </c>
      <c r="L1" s="22" t="s">
        <v>313</v>
      </c>
      <c r="M1" s="23" t="s">
        <v>10</v>
      </c>
      <c r="N1" s="23" t="s">
        <v>13</v>
      </c>
      <c r="O1" s="23" t="s">
        <v>14</v>
      </c>
      <c r="P1" s="24" t="s">
        <v>18</v>
      </c>
      <c r="Q1" s="36" t="s">
        <v>20</v>
      </c>
      <c r="R1" s="37" t="s">
        <v>22</v>
      </c>
      <c r="S1" s="37" t="s">
        <v>23</v>
      </c>
      <c r="T1" s="11" t="s">
        <v>24</v>
      </c>
      <c r="U1" s="10" t="s">
        <v>25</v>
      </c>
      <c r="V1" s="38" t="s">
        <v>26</v>
      </c>
      <c r="W1" s="10" t="s">
        <v>27</v>
      </c>
      <c r="X1" s="11" t="s">
        <v>28</v>
      </c>
      <c r="Y1" s="11" t="s">
        <v>29</v>
      </c>
      <c r="Z1" s="11" t="s">
        <v>30</v>
      </c>
      <c r="AA1" s="11" t="s">
        <v>31</v>
      </c>
      <c r="AB1" s="11" t="s">
        <v>32</v>
      </c>
      <c r="AC1" s="11" t="s">
        <v>33</v>
      </c>
      <c r="AD1" s="11" t="s">
        <v>34</v>
      </c>
      <c r="AE1" s="11" t="s">
        <v>35</v>
      </c>
      <c r="AF1" s="11" t="s">
        <v>36</v>
      </c>
      <c r="AG1" s="11" t="s">
        <v>182</v>
      </c>
    </row>
    <row r="2" ht="14.25" customHeight="1" spans="1:33">
      <c r="A2" s="12">
        <v>2</v>
      </c>
      <c r="B2" s="13" t="s">
        <v>38</v>
      </c>
      <c r="C2" s="13" t="s">
        <v>39</v>
      </c>
      <c r="D2" s="14">
        <v>0.02</v>
      </c>
      <c r="E2" s="15">
        <v>15972</v>
      </c>
      <c r="F2" s="15">
        <f>LN(E2)</f>
        <v>9.67859246818311</v>
      </c>
      <c r="G2" s="16">
        <v>0.199788133561902</v>
      </c>
      <c r="H2" s="16">
        <v>0.273250950570342</v>
      </c>
      <c r="I2" s="25">
        <v>16.4742048585024</v>
      </c>
      <c r="J2" s="26">
        <v>12.8354146341463</v>
      </c>
      <c r="K2" s="27">
        <v>17.9424657534247</v>
      </c>
      <c r="L2" s="27">
        <f>LN(K2)</f>
        <v>2.88717029163556</v>
      </c>
      <c r="M2" s="28">
        <v>1</v>
      </c>
      <c r="N2" s="28">
        <v>0.39</v>
      </c>
      <c r="O2" s="28">
        <v>0.41</v>
      </c>
      <c r="P2" s="29">
        <v>45447.13</v>
      </c>
      <c r="Q2" s="27">
        <v>0.0884</v>
      </c>
      <c r="R2" s="27">
        <v>0.298964949961157</v>
      </c>
      <c r="S2" s="27">
        <v>0.516854604731852</v>
      </c>
      <c r="T2" s="27">
        <v>0.162022553655875</v>
      </c>
      <c r="U2" s="27">
        <v>3.32825133054718</v>
      </c>
      <c r="V2" s="27">
        <v>12.8687481986742</v>
      </c>
      <c r="W2" s="27">
        <v>5.25462105758669</v>
      </c>
      <c r="X2" s="27">
        <v>928.923717059639</v>
      </c>
      <c r="Y2" s="27">
        <v>1.78441583183832</v>
      </c>
      <c r="Z2" s="27">
        <v>0.553970501578702</v>
      </c>
      <c r="AA2" s="27">
        <v>1.00380782248966</v>
      </c>
      <c r="AB2" s="27">
        <v>0.00644805079565397</v>
      </c>
      <c r="AC2" s="27">
        <v>0</v>
      </c>
      <c r="AD2" s="27">
        <v>0.379625888336938</v>
      </c>
      <c r="AE2" s="27">
        <v>0.0858374865995574</v>
      </c>
      <c r="AF2" s="16">
        <v>0.0224261445247061</v>
      </c>
      <c r="AG2" s="27">
        <v>0</v>
      </c>
    </row>
    <row r="3" ht="14.25" customHeight="1" spans="1:33">
      <c r="A3" s="12">
        <v>4</v>
      </c>
      <c r="B3" s="13" t="s">
        <v>40</v>
      </c>
      <c r="C3" s="13" t="s">
        <v>41</v>
      </c>
      <c r="D3" s="17">
        <v>0.02</v>
      </c>
      <c r="E3" s="15">
        <v>4443</v>
      </c>
      <c r="F3" s="15">
        <f t="shared" ref="F3:F66" si="0">LN(E3)</f>
        <v>8.39908510293591</v>
      </c>
      <c r="G3" s="16">
        <v>0.271859481426942</v>
      </c>
      <c r="H3" s="16">
        <v>0.327023460410557</v>
      </c>
      <c r="I3" s="25">
        <v>15.3724960612199</v>
      </c>
      <c r="J3" s="26">
        <v>11.6752136752137</v>
      </c>
      <c r="K3" s="27">
        <v>9.04109589041096</v>
      </c>
      <c r="L3" s="27">
        <f t="shared" ref="L3:L66" si="1">LN(K3)</f>
        <v>2.20178039387208</v>
      </c>
      <c r="M3" s="30">
        <v>0.34762</v>
      </c>
      <c r="N3" s="30">
        <v>0.2287</v>
      </c>
      <c r="O3" s="31">
        <v>0.1276</v>
      </c>
      <c r="P3" s="32">
        <v>8618.22</v>
      </c>
      <c r="Q3" s="30">
        <v>0.0627</v>
      </c>
      <c r="R3" s="27">
        <v>0.0464022238853843</v>
      </c>
      <c r="S3" s="27">
        <v>1.06419161676647</v>
      </c>
      <c r="T3" s="27">
        <v>1.85356454720617</v>
      </c>
      <c r="U3" s="27">
        <v>0.906165099268547</v>
      </c>
      <c r="V3" s="27">
        <v>2.76068444090728</v>
      </c>
      <c r="W3" s="27">
        <v>5.36218890091204</v>
      </c>
      <c r="X3" s="27">
        <v>17.9266149870801</v>
      </c>
      <c r="Y3" s="27">
        <v>1.6423962245979</v>
      </c>
      <c r="Z3" s="27">
        <v>0.559722080310616</v>
      </c>
      <c r="AA3" s="27">
        <v>1.03478260869565</v>
      </c>
      <c r="AB3" s="27">
        <v>0.227546994662335</v>
      </c>
      <c r="AC3" s="27">
        <v>0</v>
      </c>
      <c r="AD3" s="27">
        <v>0.694598608614086</v>
      </c>
      <c r="AE3" s="27">
        <v>0.447705258302583</v>
      </c>
      <c r="AF3" s="33">
        <v>0.107433118081181</v>
      </c>
      <c r="AG3" s="27">
        <v>0.0439345018450185</v>
      </c>
    </row>
    <row r="4" ht="15" customHeight="1" spans="1:33">
      <c r="A4" s="12">
        <v>7</v>
      </c>
      <c r="B4" s="13" t="s">
        <v>42</v>
      </c>
      <c r="C4" s="13" t="s">
        <v>41</v>
      </c>
      <c r="D4" s="17">
        <v>0.045</v>
      </c>
      <c r="E4" s="15">
        <v>1417</v>
      </c>
      <c r="F4" s="15">
        <f t="shared" si="0"/>
        <v>7.25629723969068</v>
      </c>
      <c r="G4" s="16">
        <v>0.631179501531961</v>
      </c>
      <c r="H4" s="16">
        <v>0.285714285714286</v>
      </c>
      <c r="I4" s="25">
        <v>34.6506704304869</v>
      </c>
      <c r="J4" s="26">
        <v>14.8787878787879</v>
      </c>
      <c r="K4" s="27">
        <v>6.2</v>
      </c>
      <c r="L4" s="27">
        <f t="shared" si="1"/>
        <v>1.82454929205105</v>
      </c>
      <c r="M4" s="30">
        <v>0.2887</v>
      </c>
      <c r="N4" s="30">
        <v>0.4045</v>
      </c>
      <c r="O4" s="30">
        <v>0.3071</v>
      </c>
      <c r="P4" s="32">
        <v>4365.33</v>
      </c>
      <c r="Q4" s="33">
        <v>0.016674840608141</v>
      </c>
      <c r="R4" s="27">
        <v>1.14136546184739</v>
      </c>
      <c r="S4" s="27">
        <v>1.21356783919598</v>
      </c>
      <c r="T4" s="27">
        <v>0.795944233206591</v>
      </c>
      <c r="U4" s="27">
        <v>1.03093837893122</v>
      </c>
      <c r="V4" s="27">
        <v>0</v>
      </c>
      <c r="W4" s="27">
        <v>16.3238866396761</v>
      </c>
      <c r="X4" s="27">
        <v>44.8</v>
      </c>
      <c r="Y4" s="27">
        <v>113.260869565217</v>
      </c>
      <c r="Z4" s="27">
        <v>0.0086271567891973</v>
      </c>
      <c r="AA4" s="27">
        <v>1.01201583262652</v>
      </c>
      <c r="AB4" s="27">
        <v>0.021566401816118</v>
      </c>
      <c r="AC4" s="27">
        <v>0</v>
      </c>
      <c r="AD4" s="27">
        <v>0.738597862913735</v>
      </c>
      <c r="AE4" s="27">
        <v>0.925099206349206</v>
      </c>
      <c r="AF4" s="33">
        <v>0.510416666666667</v>
      </c>
      <c r="AG4" s="27">
        <v>0.282242063492063</v>
      </c>
    </row>
    <row r="5" spans="1:33">
      <c r="A5" s="18">
        <v>8</v>
      </c>
      <c r="B5" s="19" t="s">
        <v>43</v>
      </c>
      <c r="C5" s="19" t="s">
        <v>39</v>
      </c>
      <c r="D5" s="17">
        <v>0.01</v>
      </c>
      <c r="E5" s="15">
        <v>5349</v>
      </c>
      <c r="F5" s="15">
        <f t="shared" si="0"/>
        <v>8.58466490653125</v>
      </c>
      <c r="G5" s="16">
        <v>0.237080260149651</v>
      </c>
      <c r="H5" s="16">
        <v>0.254741925219889</v>
      </c>
      <c r="I5" s="25">
        <v>19.2248569826136</v>
      </c>
      <c r="J5" s="26">
        <v>13.8837335522319</v>
      </c>
      <c r="K5" s="27">
        <v>13.5643835616438</v>
      </c>
      <c r="L5" s="27">
        <f t="shared" si="1"/>
        <v>2.60744750177893</v>
      </c>
      <c r="M5" s="30">
        <v>0.51</v>
      </c>
      <c r="N5" s="30">
        <v>0.1364</v>
      </c>
      <c r="O5" s="30">
        <v>0.0681</v>
      </c>
      <c r="P5" s="32">
        <v>26041.63</v>
      </c>
      <c r="Q5" s="33">
        <v>0.0921014281550569</v>
      </c>
      <c r="R5" s="27">
        <v>0.215640048154093</v>
      </c>
      <c r="S5" s="27">
        <v>0.259647589922819</v>
      </c>
      <c r="T5" s="27">
        <v>0.232488479262673</v>
      </c>
      <c r="U5" s="27">
        <v>2.57961105702837</v>
      </c>
      <c r="V5" s="27">
        <v>16.1308087064236</v>
      </c>
      <c r="W5" s="27">
        <v>5.27030527289547</v>
      </c>
      <c r="X5" s="27">
        <v>1087.77088305489</v>
      </c>
      <c r="Y5" s="27">
        <v>1.36838647950076</v>
      </c>
      <c r="Z5" s="27">
        <v>0.732339591499897</v>
      </c>
      <c r="AA5" s="27">
        <v>1.01782969566554</v>
      </c>
      <c r="AB5" s="27">
        <v>0.00967244701348748</v>
      </c>
      <c r="AC5" s="27">
        <v>0</v>
      </c>
      <c r="AD5" s="27">
        <v>0.229812463749436</v>
      </c>
      <c r="AE5" s="27">
        <v>0.0595555711577617</v>
      </c>
      <c r="AF5" s="33">
        <v>0.00217211963771677</v>
      </c>
      <c r="AG5" s="27">
        <v>0</v>
      </c>
    </row>
    <row r="6" ht="15" customHeight="1" spans="1:33">
      <c r="A6" s="18">
        <v>8</v>
      </c>
      <c r="B6" s="19" t="s">
        <v>43</v>
      </c>
      <c r="C6" s="19" t="s">
        <v>39</v>
      </c>
      <c r="D6" s="17">
        <v>0.005</v>
      </c>
      <c r="E6" s="15">
        <v>14478</v>
      </c>
      <c r="F6" s="15">
        <f t="shared" si="0"/>
        <v>9.58038553485309</v>
      </c>
      <c r="G6" s="16">
        <v>0.179616802605167</v>
      </c>
      <c r="H6" s="16">
        <v>0.298591110162124</v>
      </c>
      <c r="I6" s="25">
        <v>15.0120470138601</v>
      </c>
      <c r="J6" s="26">
        <v>11.9399999816881</v>
      </c>
      <c r="K6" s="27">
        <v>20.3232876712329</v>
      </c>
      <c r="L6" s="27">
        <f t="shared" si="1"/>
        <v>3.01176740446704</v>
      </c>
      <c r="M6" s="30">
        <v>0.51</v>
      </c>
      <c r="N6" s="30">
        <v>0.0836</v>
      </c>
      <c r="O6" s="30">
        <v>0.1395</v>
      </c>
      <c r="P6" s="32">
        <v>67302.66</v>
      </c>
      <c r="Q6" s="33">
        <v>0.0903744970597338</v>
      </c>
      <c r="R6" s="27">
        <v>-0.00366140290786254</v>
      </c>
      <c r="S6" s="27">
        <v>0.151226437686018</v>
      </c>
      <c r="T6" s="27">
        <v>0.155559102881315</v>
      </c>
      <c r="U6" s="27">
        <v>2.2896511737978</v>
      </c>
      <c r="V6" s="27">
        <v>17.7066776473818</v>
      </c>
      <c r="W6" s="27">
        <v>3.70555201815405</v>
      </c>
      <c r="X6" s="27">
        <v>147.85329512894</v>
      </c>
      <c r="Y6" s="27">
        <v>1.61121574582639</v>
      </c>
      <c r="Z6" s="27">
        <v>0.6010823049658</v>
      </c>
      <c r="AA6" s="27">
        <v>1.02924348378894</v>
      </c>
      <c r="AB6" s="27">
        <v>0.0486753933702807</v>
      </c>
      <c r="AC6" s="27">
        <v>0.00860288545830052</v>
      </c>
      <c r="AD6" s="27">
        <v>0.230238937701268</v>
      </c>
      <c r="AE6" s="27">
        <v>0.0875076872193196</v>
      </c>
      <c r="AF6" s="33">
        <v>0.0442706314630781</v>
      </c>
      <c r="AG6" s="27">
        <v>0</v>
      </c>
    </row>
    <row r="7" ht="15" customHeight="1" spans="1:33">
      <c r="A7" s="18">
        <v>8</v>
      </c>
      <c r="B7" s="19" t="s">
        <v>43</v>
      </c>
      <c r="C7" s="19" t="s">
        <v>39</v>
      </c>
      <c r="D7" s="17">
        <v>0.005</v>
      </c>
      <c r="E7" s="15">
        <v>14798</v>
      </c>
      <c r="F7" s="15">
        <f t="shared" si="0"/>
        <v>9.6022473154855</v>
      </c>
      <c r="G7" s="16">
        <v>0.201555157342808</v>
      </c>
      <c r="H7" s="16">
        <v>0.321289380893089</v>
      </c>
      <c r="I7" s="25">
        <v>14.19293677736</v>
      </c>
      <c r="J7" s="26">
        <v>10.7676652011562</v>
      </c>
      <c r="K7" s="27">
        <v>16.0712328767123</v>
      </c>
      <c r="L7" s="27">
        <f t="shared" si="1"/>
        <v>2.7770308959549</v>
      </c>
      <c r="M7" s="30">
        <v>0.51</v>
      </c>
      <c r="N7" s="30">
        <v>0.0528</v>
      </c>
      <c r="O7" s="30">
        <v>0.0667</v>
      </c>
      <c r="P7" s="32">
        <v>38524.88</v>
      </c>
      <c r="Q7" s="33">
        <v>0.0903744970597338</v>
      </c>
      <c r="R7" s="27">
        <v>0.00049973034352746</v>
      </c>
      <c r="S7" s="27">
        <v>0.283011955906351</v>
      </c>
      <c r="T7" s="27">
        <v>0.174351241964923</v>
      </c>
      <c r="U7" s="27">
        <v>2.27943777067118</v>
      </c>
      <c r="V7" s="27">
        <v>16.2145709811925</v>
      </c>
      <c r="W7" s="27">
        <v>3.23767367515062</v>
      </c>
      <c r="X7" s="27">
        <v>620.619528619529</v>
      </c>
      <c r="Y7" s="27">
        <v>1.22901676450562</v>
      </c>
      <c r="Z7" s="27">
        <v>0.809480243311409</v>
      </c>
      <c r="AA7" s="27">
        <v>1.02266383368746</v>
      </c>
      <c r="AB7" s="27">
        <v>0.0182738481505516</v>
      </c>
      <c r="AC7" s="27">
        <v>0</v>
      </c>
      <c r="AD7" s="27">
        <v>0.431730657019489</v>
      </c>
      <c r="AE7" s="27">
        <v>0.0722727371367809</v>
      </c>
      <c r="AF7" s="33">
        <v>0.0438684056335583</v>
      </c>
      <c r="AG7" s="27">
        <v>0</v>
      </c>
    </row>
    <row r="8" ht="15" customHeight="1" spans="1:33">
      <c r="A8" s="12">
        <v>9</v>
      </c>
      <c r="B8" s="13" t="s">
        <v>44</v>
      </c>
      <c r="C8" s="13" t="s">
        <v>39</v>
      </c>
      <c r="D8" s="17">
        <v>0.025</v>
      </c>
      <c r="E8" s="15">
        <v>9598</v>
      </c>
      <c r="F8" s="15">
        <f t="shared" si="0"/>
        <v>9.16931002241819</v>
      </c>
      <c r="G8" s="16">
        <v>0.666659850403926</v>
      </c>
      <c r="H8" s="16">
        <v>0.405435857142857</v>
      </c>
      <c r="I8" s="25">
        <v>22.5474817670348</v>
      </c>
      <c r="J8" s="26">
        <v>17.0943110520616</v>
      </c>
      <c r="K8" s="27">
        <v>27.0328767123288</v>
      </c>
      <c r="L8" s="27">
        <f t="shared" si="1"/>
        <v>3.29705378127468</v>
      </c>
      <c r="M8" s="30">
        <v>0.2222</v>
      </c>
      <c r="N8" s="30">
        <v>0.1463</v>
      </c>
      <c r="O8" s="30">
        <v>0.059</v>
      </c>
      <c r="P8" s="32">
        <v>59208.55</v>
      </c>
      <c r="Q8" s="33">
        <v>0.0710131445330529</v>
      </c>
      <c r="R8" s="27">
        <v>-0.0825234630976842</v>
      </c>
      <c r="S8" s="27">
        <v>0.0814313774310456</v>
      </c>
      <c r="T8" s="27">
        <v>-0.137800934243622</v>
      </c>
      <c r="U8" s="27">
        <v>0.455420238646895</v>
      </c>
      <c r="V8" s="27">
        <v>13.4932961493082</v>
      </c>
      <c r="W8" s="27">
        <v>8.09771483746379</v>
      </c>
      <c r="X8" s="27">
        <v>3.68153350892596</v>
      </c>
      <c r="Y8" s="27">
        <v>0.882226757747418</v>
      </c>
      <c r="Z8" s="27">
        <v>0.393521881242056</v>
      </c>
      <c r="AA8" s="27">
        <v>1.25121264277891</v>
      </c>
      <c r="AB8" s="27">
        <v>0.271984241695553</v>
      </c>
      <c r="AC8" s="27">
        <v>0.155894654711503</v>
      </c>
      <c r="AD8" s="27">
        <v>0.127569363681675</v>
      </c>
      <c r="AE8" s="27">
        <v>0.717865148889489</v>
      </c>
      <c r="AF8" s="33">
        <v>0.154756037456875</v>
      </c>
      <c r="AG8" s="27">
        <v>0.0193325808041463</v>
      </c>
    </row>
    <row r="9" ht="15" customHeight="1" spans="1:33">
      <c r="A9" s="18">
        <v>10</v>
      </c>
      <c r="B9" s="19" t="s">
        <v>45</v>
      </c>
      <c r="C9" s="19" t="s">
        <v>41</v>
      </c>
      <c r="D9" s="17">
        <v>0.03</v>
      </c>
      <c r="E9" s="15">
        <v>500</v>
      </c>
      <c r="F9" s="15">
        <f t="shared" si="0"/>
        <v>6.21460809842219</v>
      </c>
      <c r="G9" s="16">
        <v>1.00332779315862</v>
      </c>
      <c r="H9" s="16">
        <v>0.343740944653724</v>
      </c>
      <c r="I9" s="25">
        <v>55.31012</v>
      </c>
      <c r="J9" s="26">
        <v>11.6197731092437</v>
      </c>
      <c r="K9" s="27">
        <v>6.42739726027397</v>
      </c>
      <c r="L9" s="27">
        <f t="shared" si="1"/>
        <v>1.86056967563093</v>
      </c>
      <c r="M9" s="30">
        <v>0.9965</v>
      </c>
      <c r="N9" s="30">
        <v>0.1857</v>
      </c>
      <c r="O9" s="30">
        <v>0.4173</v>
      </c>
      <c r="P9" s="32">
        <v>1562.5</v>
      </c>
      <c r="Q9" s="33">
        <v>0.0383124287343216</v>
      </c>
      <c r="R9" s="27">
        <v>0.42890625</v>
      </c>
      <c r="S9" s="27">
        <v>0.448741007194245</v>
      </c>
      <c r="T9" s="27">
        <v>7.92857142857143</v>
      </c>
      <c r="U9" s="27">
        <v>1.71566420070762</v>
      </c>
      <c r="V9" s="27">
        <v>0</v>
      </c>
      <c r="W9" s="27">
        <v>6.68421052631579</v>
      </c>
      <c r="X9" s="27">
        <v>18.9148936170213</v>
      </c>
      <c r="Y9" s="27">
        <v>7.59174311926605</v>
      </c>
      <c r="Z9" s="27">
        <v>0.119190814652816</v>
      </c>
      <c r="AA9" s="27">
        <v>1.13241106719368</v>
      </c>
      <c r="AB9" s="27">
        <v>0.0769708255741775</v>
      </c>
      <c r="AC9" s="27">
        <v>0</v>
      </c>
      <c r="AD9" s="27">
        <v>0.367242012486228</v>
      </c>
      <c r="AE9" s="27">
        <v>0.326959130108736</v>
      </c>
      <c r="AF9" s="33">
        <v>0.0779902512185977</v>
      </c>
      <c r="AG9" s="27">
        <v>0.0476190476190476</v>
      </c>
    </row>
    <row r="10" ht="15" customHeight="1" spans="1:33">
      <c r="A10" s="18">
        <v>10</v>
      </c>
      <c r="B10" s="19" t="s">
        <v>45</v>
      </c>
      <c r="C10" s="19" t="s">
        <v>41</v>
      </c>
      <c r="D10" s="17">
        <v>0.03</v>
      </c>
      <c r="E10" s="15">
        <v>385</v>
      </c>
      <c r="F10" s="15">
        <f t="shared" si="0"/>
        <v>5.95324333428778</v>
      </c>
      <c r="G10" s="16">
        <v>1.33477544330079</v>
      </c>
      <c r="H10" s="16">
        <v>0.343935790725327</v>
      </c>
      <c r="I10" s="25">
        <v>87.8565194805195</v>
      </c>
      <c r="J10" s="26">
        <v>11.6637103448276</v>
      </c>
      <c r="K10" s="27">
        <v>8.17260273972603</v>
      </c>
      <c r="L10" s="27">
        <f t="shared" si="1"/>
        <v>2.10078743093226</v>
      </c>
      <c r="M10" s="30">
        <v>0.4</v>
      </c>
      <c r="N10" s="30">
        <v>0.382</v>
      </c>
      <c r="O10" s="30">
        <v>0.1962</v>
      </c>
      <c r="P10" s="32">
        <v>1619.1</v>
      </c>
      <c r="Q10" s="33">
        <v>0.0387068396745108</v>
      </c>
      <c r="R10" s="27">
        <v>4.34848484848485</v>
      </c>
      <c r="S10" s="27">
        <v>5.46579804560261</v>
      </c>
      <c r="T10" s="27">
        <v>1.91666666666667</v>
      </c>
      <c r="U10" s="27">
        <v>2.67048528241846</v>
      </c>
      <c r="V10" s="27">
        <v>34.3934426229508</v>
      </c>
      <c r="W10" s="27">
        <v>59.5177304964539</v>
      </c>
      <c r="X10" s="27">
        <v>145.947826086957</v>
      </c>
      <c r="Y10" s="27">
        <v>1.1045996592845</v>
      </c>
      <c r="Z10" s="27">
        <v>0.576770538243626</v>
      </c>
      <c r="AA10" s="27">
        <v>1.3215859030837</v>
      </c>
      <c r="AB10" s="27">
        <v>0.0498740554156171</v>
      </c>
      <c r="AC10" s="27">
        <v>0</v>
      </c>
      <c r="AD10" s="27">
        <v>0.335951134380454</v>
      </c>
      <c r="AE10" s="27">
        <v>0.241897044804576</v>
      </c>
      <c r="AF10" s="33">
        <v>0.0742373689227836</v>
      </c>
      <c r="AG10" s="27">
        <v>0.0175166825548141</v>
      </c>
    </row>
    <row r="11" ht="15" customHeight="1" spans="1:33">
      <c r="A11" s="12">
        <v>12</v>
      </c>
      <c r="B11" s="13" t="s">
        <v>46</v>
      </c>
      <c r="C11" s="13" t="s">
        <v>41</v>
      </c>
      <c r="D11" s="17">
        <v>0.016</v>
      </c>
      <c r="E11" s="15">
        <v>164</v>
      </c>
      <c r="F11" s="15">
        <f t="shared" si="0"/>
        <v>5.0998664278242</v>
      </c>
      <c r="G11" s="16">
        <v>2.7574378124912</v>
      </c>
      <c r="H11" s="16">
        <v>0.198</v>
      </c>
      <c r="I11" s="25">
        <v>609.820182926829</v>
      </c>
      <c r="J11" s="26">
        <v>21.7414152173913</v>
      </c>
      <c r="K11" s="27">
        <v>24.1287671232877</v>
      </c>
      <c r="L11" s="27">
        <f t="shared" si="1"/>
        <v>3.18340478522297</v>
      </c>
      <c r="M11" s="30">
        <v>0.375501</v>
      </c>
      <c r="N11" s="30">
        <v>0.1474</v>
      </c>
      <c r="O11" s="30">
        <v>0.1106</v>
      </c>
      <c r="P11" s="32">
        <v>21015.02</v>
      </c>
      <c r="Q11" s="33">
        <v>0.00137849163861952</v>
      </c>
      <c r="R11" s="27">
        <v>0.572956653008411</v>
      </c>
      <c r="S11" s="27">
        <v>0.783194115446952</v>
      </c>
      <c r="T11" s="27">
        <v>3.07594936708861</v>
      </c>
      <c r="U11" s="27">
        <v>0.593086800549837</v>
      </c>
      <c r="V11" s="27">
        <v>5.41144080758642</v>
      </c>
      <c r="W11" s="27">
        <v>4.84524787729389</v>
      </c>
      <c r="X11" s="27">
        <v>2.04840203798055</v>
      </c>
      <c r="Y11" s="27">
        <v>1.18684590400577</v>
      </c>
      <c r="Z11" s="27">
        <v>0.607858729331761</v>
      </c>
      <c r="AA11" s="27">
        <v>1.78328474246842</v>
      </c>
      <c r="AB11" s="27">
        <v>0.697965461791233</v>
      </c>
      <c r="AC11" s="27">
        <v>0</v>
      </c>
      <c r="AD11" s="27">
        <v>0.0146927074001075</v>
      </c>
      <c r="AE11" s="27">
        <v>0.280497456189938</v>
      </c>
      <c r="AF11" s="33">
        <v>0.107235726399096</v>
      </c>
      <c r="AG11" s="27">
        <v>0.0633691351045789</v>
      </c>
    </row>
    <row r="12" ht="15" customHeight="1" spans="1:33">
      <c r="A12" s="12">
        <v>13</v>
      </c>
      <c r="B12" s="13" t="s">
        <v>47</v>
      </c>
      <c r="C12" s="13" t="s">
        <v>39</v>
      </c>
      <c r="D12" s="17">
        <v>0.02</v>
      </c>
      <c r="E12" s="15">
        <v>732.14</v>
      </c>
      <c r="F12" s="15">
        <f t="shared" si="0"/>
        <v>6.59597175250466</v>
      </c>
      <c r="G12" s="16">
        <v>0.747347842220188</v>
      </c>
      <c r="H12" s="16">
        <v>0.238275</v>
      </c>
      <c r="I12" s="25">
        <v>54.6614445324665</v>
      </c>
      <c r="J12" s="26">
        <v>16.007932</v>
      </c>
      <c r="K12" s="27">
        <v>9.10958904109589</v>
      </c>
      <c r="L12" s="27">
        <f t="shared" si="1"/>
        <v>2.20932759950746</v>
      </c>
      <c r="M12" s="33">
        <v>0.50002</v>
      </c>
      <c r="N12" s="30">
        <v>0.1759</v>
      </c>
      <c r="O12" s="30">
        <v>0.1682</v>
      </c>
      <c r="P12" s="32">
        <v>1870.39</v>
      </c>
      <c r="Q12" s="33">
        <v>0</v>
      </c>
      <c r="R12" s="27">
        <v>0.223933807310742</v>
      </c>
      <c r="S12" s="27">
        <v>0.643226764362211</v>
      </c>
      <c r="T12" s="27">
        <v>0.594242661789043</v>
      </c>
      <c r="U12" s="27">
        <v>1.70185777628108</v>
      </c>
      <c r="V12" s="27">
        <v>3.92857066793507</v>
      </c>
      <c r="W12" s="27">
        <v>33.0709675491544</v>
      </c>
      <c r="X12" s="27">
        <v>64.7015872087925</v>
      </c>
      <c r="Y12" s="27">
        <v>1.29029854415753</v>
      </c>
      <c r="Z12" s="27">
        <v>0.738703246563649</v>
      </c>
      <c r="AA12" s="27">
        <v>1.032417537888</v>
      </c>
      <c r="AB12" s="27">
        <v>0.15386795126098</v>
      </c>
      <c r="AC12" s="27">
        <v>0</v>
      </c>
      <c r="AD12" s="27">
        <v>0.486698132021538</v>
      </c>
      <c r="AE12" s="27">
        <v>0.203984990327562</v>
      </c>
      <c r="AF12" s="33">
        <v>0.0376777835704986</v>
      </c>
      <c r="AG12" s="27">
        <v>0.0655069378623776</v>
      </c>
    </row>
    <row r="13" ht="15" customHeight="1" spans="1:33">
      <c r="A13" s="12">
        <v>14</v>
      </c>
      <c r="B13" s="13" t="s">
        <v>48</v>
      </c>
      <c r="C13" s="13" t="s">
        <v>39</v>
      </c>
      <c r="D13" s="17">
        <v>0.02</v>
      </c>
      <c r="E13" s="15">
        <v>1671</v>
      </c>
      <c r="F13" s="15">
        <f t="shared" si="0"/>
        <v>7.42117752859539</v>
      </c>
      <c r="G13" s="16">
        <v>0.43792106417342</v>
      </c>
      <c r="H13" s="16">
        <v>0.31395</v>
      </c>
      <c r="I13" s="25">
        <v>23.9976062238181</v>
      </c>
      <c r="J13" s="26">
        <v>11.6231884057971</v>
      </c>
      <c r="K13" s="27">
        <v>6.42739726027397</v>
      </c>
      <c r="L13" s="27">
        <f t="shared" si="1"/>
        <v>1.86056967563093</v>
      </c>
      <c r="M13" s="30">
        <v>0.65</v>
      </c>
      <c r="N13" s="30">
        <v>0.2461</v>
      </c>
      <c r="O13" s="30">
        <v>0.2592</v>
      </c>
      <c r="P13" s="32">
        <v>2967.63</v>
      </c>
      <c r="Q13" s="33">
        <v>0.0867404562909419</v>
      </c>
      <c r="R13" s="27">
        <v>1.40647619047619</v>
      </c>
      <c r="S13" s="27">
        <v>1.28835774865073</v>
      </c>
      <c r="T13" s="27">
        <v>6.02100840336134</v>
      </c>
      <c r="U13" s="27">
        <v>1.47237754417356</v>
      </c>
      <c r="V13" s="27">
        <v>4.67708703374778</v>
      </c>
      <c r="W13" s="27">
        <v>8.34204540414505</v>
      </c>
      <c r="X13" s="27">
        <v>149.613636363636</v>
      </c>
      <c r="Y13" s="27">
        <v>1.86113919784294</v>
      </c>
      <c r="Z13" s="27">
        <v>0.530156719962007</v>
      </c>
      <c r="AA13" s="27">
        <v>1.00606060606061</v>
      </c>
      <c r="AB13" s="27">
        <v>0.0198787061994609</v>
      </c>
      <c r="AC13" s="27">
        <v>0</v>
      </c>
      <c r="AD13" s="27">
        <v>0.78358733880422</v>
      </c>
      <c r="AE13" s="27">
        <v>0.465745101017773</v>
      </c>
      <c r="AF13" s="33">
        <v>0.12456326902628</v>
      </c>
      <c r="AG13" s="27">
        <v>0.0508886525900046</v>
      </c>
    </row>
    <row r="14" ht="15" customHeight="1" spans="1:33">
      <c r="A14" s="18">
        <v>15</v>
      </c>
      <c r="B14" s="19" t="s">
        <v>49</v>
      </c>
      <c r="C14" s="19" t="s">
        <v>41</v>
      </c>
      <c r="D14" s="17">
        <v>0.05</v>
      </c>
      <c r="E14" s="15">
        <v>-3315</v>
      </c>
      <c r="F14" s="15"/>
      <c r="G14" s="16">
        <v>0.2771</v>
      </c>
      <c r="H14" s="16">
        <v>0.28711511414327</v>
      </c>
      <c r="I14" s="25">
        <v>-42.0258069381599</v>
      </c>
      <c r="J14" s="26">
        <v>13.5257815533981</v>
      </c>
      <c r="K14" s="27">
        <v>5.27945205479452</v>
      </c>
      <c r="L14" s="27">
        <f t="shared" si="1"/>
        <v>1.66382231483187</v>
      </c>
      <c r="M14" s="30">
        <v>0.3157</v>
      </c>
      <c r="N14" s="30">
        <v>0</v>
      </c>
      <c r="O14" s="30">
        <v>0</v>
      </c>
      <c r="P14" s="32">
        <v>11969.15</v>
      </c>
      <c r="Q14" s="27">
        <v>0</v>
      </c>
      <c r="R14" s="27">
        <v>3.92831541218638</v>
      </c>
      <c r="S14" s="27">
        <v>0.892956959195081</v>
      </c>
      <c r="T14" s="27">
        <v>0.118043844856661</v>
      </c>
      <c r="U14" s="27">
        <v>1.58162031438936</v>
      </c>
      <c r="V14" s="27">
        <v>0</v>
      </c>
      <c r="W14" s="27">
        <v>2.31914893617021</v>
      </c>
      <c r="X14" s="27">
        <v>6.8125</v>
      </c>
      <c r="Y14" s="27">
        <v>0.165855693034895</v>
      </c>
      <c r="Z14" s="27">
        <v>5.92581818181818</v>
      </c>
      <c r="AA14" s="27">
        <v>0.963762435936087</v>
      </c>
      <c r="AB14" s="27">
        <v>0.0258378857227226</v>
      </c>
      <c r="AC14" s="27">
        <v>0</v>
      </c>
      <c r="AD14" s="27">
        <v>-0.640517824364796</v>
      </c>
      <c r="AE14" s="27">
        <v>0.84480122324159</v>
      </c>
      <c r="AF14" s="33">
        <v>-2.30428134556575</v>
      </c>
      <c r="AG14" s="27">
        <v>2.98470948012232</v>
      </c>
    </row>
    <row r="15" ht="15" customHeight="1" spans="1:33">
      <c r="A15" s="18">
        <v>15</v>
      </c>
      <c r="B15" s="19" t="s">
        <v>49</v>
      </c>
      <c r="C15" s="19" t="s">
        <v>41</v>
      </c>
      <c r="D15" s="17">
        <v>0.035</v>
      </c>
      <c r="E15" s="15">
        <v>100</v>
      </c>
      <c r="F15" s="15">
        <f t="shared" si="0"/>
        <v>4.60517018598809</v>
      </c>
      <c r="G15" s="16">
        <v>2.9685026299205</v>
      </c>
      <c r="H15" s="16">
        <v>0.293269230769231</v>
      </c>
      <c r="I15" s="25">
        <v>521.6679</v>
      </c>
      <c r="J15" s="26">
        <v>13.0416975</v>
      </c>
      <c r="K15" s="27">
        <v>3.70684931506849</v>
      </c>
      <c r="L15" s="27">
        <f t="shared" si="1"/>
        <v>1.3101822745883</v>
      </c>
      <c r="M15" s="30">
        <v>0.51</v>
      </c>
      <c r="N15" s="30">
        <v>0.9803</v>
      </c>
      <c r="O15" s="30">
        <v>0</v>
      </c>
      <c r="P15" s="32">
        <v>2141.58</v>
      </c>
      <c r="Q15" s="27">
        <v>0</v>
      </c>
      <c r="R15" s="27">
        <v>839.034482758621</v>
      </c>
      <c r="S15" s="27">
        <v>0</v>
      </c>
      <c r="T15" s="27">
        <v>26</v>
      </c>
      <c r="U15" s="27">
        <v>2.25756457564576</v>
      </c>
      <c r="V15" s="27">
        <v>0</v>
      </c>
      <c r="W15" s="27">
        <v>6.07145219980152</v>
      </c>
      <c r="X15" s="27">
        <v>0</v>
      </c>
      <c r="Y15" s="27">
        <v>1.04706438579902</v>
      </c>
      <c r="Z15" s="27">
        <v>0.955051106276425</v>
      </c>
      <c r="AA15" s="27">
        <v>1</v>
      </c>
      <c r="AB15" s="27">
        <v>0</v>
      </c>
      <c r="AC15" s="27">
        <v>0</v>
      </c>
      <c r="AD15" s="27">
        <v>0</v>
      </c>
      <c r="AE15" s="27">
        <v>0.0759144237405107</v>
      </c>
      <c r="AF15" s="33">
        <v>-0.0242272347535505</v>
      </c>
      <c r="AG15" s="27">
        <v>0</v>
      </c>
    </row>
    <row r="16" ht="15" customHeight="1" spans="1:33">
      <c r="A16" s="12">
        <v>16</v>
      </c>
      <c r="B16" s="13" t="s">
        <v>50</v>
      </c>
      <c r="C16" s="13" t="s">
        <v>39</v>
      </c>
      <c r="D16" s="17">
        <v>0.014</v>
      </c>
      <c r="E16" s="15">
        <v>6847</v>
      </c>
      <c r="F16" s="15">
        <f t="shared" si="0"/>
        <v>8.83156587912106</v>
      </c>
      <c r="G16" s="16">
        <v>0.150910320795571</v>
      </c>
      <c r="H16" s="16">
        <v>0.146584331628066</v>
      </c>
      <c r="I16" s="25">
        <v>27.3104938824161</v>
      </c>
      <c r="J16" s="26">
        <v>23.7090819155558</v>
      </c>
      <c r="K16" s="27">
        <v>7.74794520547945</v>
      </c>
      <c r="L16" s="27">
        <f t="shared" si="1"/>
        <v>2.04742767343397</v>
      </c>
      <c r="M16" s="30">
        <v>0.5</v>
      </c>
      <c r="N16" s="30">
        <v>0.1445</v>
      </c>
      <c r="O16" s="30">
        <v>0.1659</v>
      </c>
      <c r="P16" s="32">
        <v>90113.38</v>
      </c>
      <c r="Q16" s="27">
        <v>0.0247521076419657</v>
      </c>
      <c r="R16" s="27">
        <v>0.339755292730221</v>
      </c>
      <c r="S16" s="27">
        <v>0.668143120110446</v>
      </c>
      <c r="T16" s="27">
        <v>0.0892459433662107</v>
      </c>
      <c r="U16" s="27">
        <v>0.482639965880893</v>
      </c>
      <c r="V16" s="27">
        <v>6.85901232867277</v>
      </c>
      <c r="W16" s="27">
        <v>6.51357184904179</v>
      </c>
      <c r="X16" s="27">
        <v>1.15698120222134</v>
      </c>
      <c r="Y16" s="27">
        <v>1.15990702688136</v>
      </c>
      <c r="Z16" s="27">
        <v>0.263658600580623</v>
      </c>
      <c r="AA16" s="27">
        <v>1.27302140368342</v>
      </c>
      <c r="AB16" s="27">
        <v>0.546087796130901</v>
      </c>
      <c r="AC16" s="27">
        <v>0.186765060864168</v>
      </c>
      <c r="AD16" s="27">
        <v>0.0984124930829542</v>
      </c>
      <c r="AE16" s="27">
        <v>0.535517040547868</v>
      </c>
      <c r="AF16" s="33">
        <v>-0.0634024862932541</v>
      </c>
      <c r="AG16" s="27">
        <v>0.0637840660333782</v>
      </c>
    </row>
    <row r="17" ht="14.25" customHeight="1" spans="1:33">
      <c r="A17" s="12">
        <v>18</v>
      </c>
      <c r="B17" s="20" t="s">
        <v>51</v>
      </c>
      <c r="C17" s="13" t="s">
        <v>41</v>
      </c>
      <c r="D17" s="17">
        <v>0.045</v>
      </c>
      <c r="E17" s="15">
        <v>90937</v>
      </c>
      <c r="F17" s="15">
        <f t="shared" si="0"/>
        <v>11.417922238051</v>
      </c>
      <c r="G17" s="16">
        <v>0.209748478071615</v>
      </c>
      <c r="H17" s="16">
        <v>0.364655172413793</v>
      </c>
      <c r="I17" s="25">
        <v>12.7574874913402</v>
      </c>
      <c r="J17" s="26">
        <v>9.58783173553719</v>
      </c>
      <c r="K17" s="27">
        <v>2.70684931506849</v>
      </c>
      <c r="L17" s="27">
        <f t="shared" si="1"/>
        <v>0.995785344165376</v>
      </c>
      <c r="M17" s="30">
        <v>0.5683</v>
      </c>
      <c r="N17" s="30">
        <v>0.0134</v>
      </c>
      <c r="O17" s="30">
        <v>0.2467</v>
      </c>
      <c r="P17" s="32">
        <v>219505.42</v>
      </c>
      <c r="Q17" s="27">
        <v>0.130221838087007</v>
      </c>
      <c r="R17" s="27">
        <v>0.872011186067624</v>
      </c>
      <c r="S17" s="27">
        <v>4.6653761775713</v>
      </c>
      <c r="T17" s="27">
        <v>4.01140747272126</v>
      </c>
      <c r="U17" s="27">
        <v>1.39704247140351</v>
      </c>
      <c r="V17" s="27">
        <v>25.1502154561174</v>
      </c>
      <c r="W17" s="27">
        <v>15.7253407927328</v>
      </c>
      <c r="X17" s="27">
        <v>13.5102297579555</v>
      </c>
      <c r="Y17" s="27">
        <v>0.893406932748641</v>
      </c>
      <c r="Z17" s="27">
        <v>0.824775882474937</v>
      </c>
      <c r="AA17" s="27">
        <v>1.08287627576113</v>
      </c>
      <c r="AB17" s="27">
        <v>1.22899706157035</v>
      </c>
      <c r="AC17" s="27">
        <v>0.0679392268968816</v>
      </c>
      <c r="AD17" s="27">
        <v>0.704255566311713</v>
      </c>
      <c r="AE17" s="27">
        <v>0.0856073167129503</v>
      </c>
      <c r="AF17" s="33">
        <v>0.110169029106648</v>
      </c>
      <c r="AG17" s="27">
        <v>0.010687546062305</v>
      </c>
    </row>
    <row r="18" ht="14.25" customHeight="1" spans="1:33">
      <c r="A18" s="18">
        <v>19</v>
      </c>
      <c r="B18" s="19" t="s">
        <v>52</v>
      </c>
      <c r="C18" s="19" t="s">
        <v>41</v>
      </c>
      <c r="D18" s="17">
        <v>0.03</v>
      </c>
      <c r="E18" s="15">
        <v>15843</v>
      </c>
      <c r="F18" s="15">
        <f t="shared" si="0"/>
        <v>9.67048304137504</v>
      </c>
      <c r="G18" s="16">
        <v>0.113</v>
      </c>
      <c r="H18" s="16">
        <v>0.1</v>
      </c>
      <c r="I18" s="25">
        <v>11.8444754781291</v>
      </c>
      <c r="J18" s="26">
        <v>10.4251125</v>
      </c>
      <c r="K18" s="27">
        <v>18.5342465753425</v>
      </c>
      <c r="L18" s="27">
        <f t="shared" si="1"/>
        <v>2.9196201870224</v>
      </c>
      <c r="M18" s="30">
        <v>0.6</v>
      </c>
      <c r="N18" s="30">
        <v>0.1305</v>
      </c>
      <c r="O18" s="30">
        <v>0.1695</v>
      </c>
      <c r="P18" s="32">
        <v>58572.68</v>
      </c>
      <c r="Q18" s="27">
        <v>0</v>
      </c>
      <c r="R18" s="27">
        <v>0.147282585851793</v>
      </c>
      <c r="S18" s="27">
        <v>0.134492830589485</v>
      </c>
      <c r="T18" s="27">
        <v>0.0639312336310522</v>
      </c>
      <c r="U18" s="27">
        <v>0.991122812512234</v>
      </c>
      <c r="V18" s="27">
        <v>15.1503590664273</v>
      </c>
      <c r="W18" s="27">
        <v>10.4284022449925</v>
      </c>
      <c r="X18" s="27">
        <v>12.3290923479637</v>
      </c>
      <c r="Y18" s="27">
        <v>2.04221411192214</v>
      </c>
      <c r="Z18" s="27">
        <v>0.451731086279538</v>
      </c>
      <c r="AA18" s="27">
        <v>1.05904638198842</v>
      </c>
      <c r="AB18" s="27">
        <v>0.137055922427485</v>
      </c>
      <c r="AC18" s="27">
        <v>0</v>
      </c>
      <c r="AD18" s="27">
        <v>0.281555727347853</v>
      </c>
      <c r="AE18" s="27">
        <v>0.251518293586135</v>
      </c>
      <c r="AF18" s="33">
        <v>0.240339702760085</v>
      </c>
      <c r="AG18" s="27">
        <v>0.0368044240359453</v>
      </c>
    </row>
    <row r="19" ht="14.25" customHeight="1" spans="1:33">
      <c r="A19" s="18">
        <v>19</v>
      </c>
      <c r="B19" s="19" t="s">
        <v>52</v>
      </c>
      <c r="C19" s="19" t="s">
        <v>41</v>
      </c>
      <c r="D19" s="17">
        <v>0.02</v>
      </c>
      <c r="E19" s="15">
        <v>1857</v>
      </c>
      <c r="F19" s="15">
        <f t="shared" si="0"/>
        <v>7.52671756135271</v>
      </c>
      <c r="G19" s="16">
        <v>0.1043</v>
      </c>
      <c r="H19" s="16">
        <v>0.1</v>
      </c>
      <c r="I19" s="25">
        <v>11.9708131394723</v>
      </c>
      <c r="J19" s="26">
        <v>11.1149</v>
      </c>
      <c r="K19" s="27">
        <v>16.1397260273973</v>
      </c>
      <c r="L19" s="27">
        <f t="shared" si="1"/>
        <v>2.7812836879392</v>
      </c>
      <c r="M19" s="30">
        <v>0.9</v>
      </c>
      <c r="N19" s="30">
        <v>0.4062</v>
      </c>
      <c r="O19" s="30">
        <v>0.188</v>
      </c>
      <c r="P19" s="32">
        <v>5666.54</v>
      </c>
      <c r="Q19" s="27">
        <v>0</v>
      </c>
      <c r="R19" s="27">
        <v>-0.0218127115456939</v>
      </c>
      <c r="S19" s="27">
        <v>0.405849582172702</v>
      </c>
      <c r="T19" s="27">
        <v>0.267576791808874</v>
      </c>
      <c r="U19" s="27">
        <v>0.723479087452471</v>
      </c>
      <c r="V19" s="27">
        <v>4.10296495956873</v>
      </c>
      <c r="W19" s="27">
        <v>3.70004861448712</v>
      </c>
      <c r="X19" s="27">
        <v>1.95153846153846</v>
      </c>
      <c r="Y19" s="27">
        <v>1.15553809897879</v>
      </c>
      <c r="Z19" s="27">
        <v>0.514994232987313</v>
      </c>
      <c r="AA19" s="27">
        <v>1.14223194748359</v>
      </c>
      <c r="AB19" s="27">
        <v>0.834158906280959</v>
      </c>
      <c r="AC19" s="27">
        <v>0</v>
      </c>
      <c r="AD19" s="27">
        <v>0.430010420284821</v>
      </c>
      <c r="AE19" s="27">
        <v>0.471554329260281</v>
      </c>
      <c r="AF19" s="33">
        <v>0.187097621863093</v>
      </c>
      <c r="AG19" s="27">
        <v>0.100643805019051</v>
      </c>
    </row>
    <row r="20" ht="14.25" customHeight="1" spans="1:33">
      <c r="A20" s="18">
        <v>19</v>
      </c>
      <c r="B20" s="19" t="s">
        <v>52</v>
      </c>
      <c r="C20" s="19" t="s">
        <v>41</v>
      </c>
      <c r="D20" s="17">
        <v>0.02</v>
      </c>
      <c r="E20" s="15">
        <v>665</v>
      </c>
      <c r="F20" s="15">
        <f t="shared" si="0"/>
        <v>6.49978704065585</v>
      </c>
      <c r="G20" s="16">
        <v>0.855762644020053</v>
      </c>
      <c r="H20" s="16">
        <v>0.285714285714286</v>
      </c>
      <c r="I20" s="25">
        <v>52.7697125165856</v>
      </c>
      <c r="J20" s="26">
        <v>14.0367435294118</v>
      </c>
      <c r="K20" s="27">
        <v>8.51506849315068</v>
      </c>
      <c r="L20" s="27">
        <f t="shared" si="1"/>
        <v>2.14183735790505</v>
      </c>
      <c r="M20" s="30">
        <v>0.3125</v>
      </c>
      <c r="N20" s="30">
        <v>0.7677</v>
      </c>
      <c r="O20" s="30">
        <v>0.1546</v>
      </c>
      <c r="P20" s="32">
        <v>6165.56</v>
      </c>
      <c r="Q20" s="33">
        <v>0.0255</v>
      </c>
      <c r="R20" s="27">
        <v>0.396052987293863</v>
      </c>
      <c r="S20" s="27">
        <v>1.25690235690236</v>
      </c>
      <c r="T20" s="27">
        <v>-0.430650684931507</v>
      </c>
      <c r="U20" s="27">
        <v>0.496445898679905</v>
      </c>
      <c r="V20" s="27">
        <v>2.64264264264264</v>
      </c>
      <c r="W20" s="27">
        <v>1.25184932286332</v>
      </c>
      <c r="X20" s="27">
        <v>2.13006293367759</v>
      </c>
      <c r="Y20" s="27">
        <v>2.71537141456239</v>
      </c>
      <c r="Z20" s="27">
        <v>0.567325071004389</v>
      </c>
      <c r="AA20" s="27">
        <v>1.26083262531861</v>
      </c>
      <c r="AB20" s="27">
        <v>0.532746531403849</v>
      </c>
      <c r="AC20" s="27">
        <v>0.000298373862449649</v>
      </c>
      <c r="AD20" s="27">
        <v>0.137496123229608</v>
      </c>
      <c r="AE20" s="27">
        <v>0.364545454545455</v>
      </c>
      <c r="AF20" s="33">
        <v>-0.377272727272727</v>
      </c>
      <c r="AG20" s="27">
        <v>0.0371212121212121</v>
      </c>
    </row>
    <row r="21" ht="14.25" customHeight="1" spans="1:33">
      <c r="A21" s="18">
        <v>21</v>
      </c>
      <c r="B21" s="19" t="s">
        <v>53</v>
      </c>
      <c r="C21" s="19" t="s">
        <v>39</v>
      </c>
      <c r="D21" s="17">
        <v>0.01</v>
      </c>
      <c r="E21" s="15">
        <v>3165</v>
      </c>
      <c r="F21" s="15">
        <f t="shared" si="0"/>
        <v>8.05990833457828</v>
      </c>
      <c r="G21" s="16">
        <v>0.106379100025935</v>
      </c>
      <c r="H21" s="16">
        <v>0.399740523632588</v>
      </c>
      <c r="I21" s="25">
        <v>9.39795260663507</v>
      </c>
      <c r="J21" s="26">
        <v>8.1582582269593</v>
      </c>
      <c r="K21" s="27">
        <v>27.6794520547945</v>
      </c>
      <c r="L21" s="27">
        <f t="shared" si="1"/>
        <v>3.32069033484524</v>
      </c>
      <c r="M21" s="30">
        <v>1</v>
      </c>
      <c r="N21" s="30">
        <v>0.067</v>
      </c>
      <c r="O21" s="30">
        <v>0.1619</v>
      </c>
      <c r="P21" s="32">
        <v>16682.94</v>
      </c>
      <c r="Q21" s="33">
        <v>0.1439</v>
      </c>
      <c r="R21" s="27">
        <v>0.0241809141066684</v>
      </c>
      <c r="S21" s="27">
        <v>0.248735703726756</v>
      </c>
      <c r="T21" s="27">
        <v>0.15764447695684</v>
      </c>
      <c r="U21" s="27">
        <v>0.991486354611838</v>
      </c>
      <c r="V21" s="27">
        <v>5.54459917199849</v>
      </c>
      <c r="W21" s="27">
        <v>0.724705766605586</v>
      </c>
      <c r="X21" s="27">
        <v>3.91782461272522</v>
      </c>
      <c r="Y21" s="27">
        <v>1.43593314763231</v>
      </c>
      <c r="Z21" s="27">
        <v>0.466280925778132</v>
      </c>
      <c r="AA21" s="27">
        <v>1.21789152383189</v>
      </c>
      <c r="AB21" s="27">
        <v>0.643302180685358</v>
      </c>
      <c r="AC21" s="27">
        <v>0.0300311526479751</v>
      </c>
      <c r="AD21" s="27">
        <v>0.219008407431754</v>
      </c>
      <c r="AE21" s="27">
        <v>0.344488188976378</v>
      </c>
      <c r="AF21" s="33">
        <v>0.134978278577247</v>
      </c>
      <c r="AG21" s="27">
        <v>0.101310073309802</v>
      </c>
    </row>
    <row r="22" ht="14.25" customHeight="1" spans="1:33">
      <c r="A22" s="18">
        <v>21</v>
      </c>
      <c r="B22" s="19" t="s">
        <v>53</v>
      </c>
      <c r="C22" s="19" t="s">
        <v>39</v>
      </c>
      <c r="D22" s="17">
        <v>0.03</v>
      </c>
      <c r="E22" s="15">
        <v>1042</v>
      </c>
      <c r="F22" s="15">
        <f t="shared" si="0"/>
        <v>6.94889722231331</v>
      </c>
      <c r="G22" s="16">
        <v>-0.0803300301965943</v>
      </c>
      <c r="H22" s="16">
        <v>0.387948568030423</v>
      </c>
      <c r="I22" s="25">
        <v>5.76129558541267</v>
      </c>
      <c r="J22" s="26">
        <v>8.07086391869001</v>
      </c>
      <c r="K22" s="27">
        <v>19.8301369863014</v>
      </c>
      <c r="L22" s="27">
        <f t="shared" si="1"/>
        <v>2.9872028505412</v>
      </c>
      <c r="M22" s="30">
        <v>1</v>
      </c>
      <c r="N22" s="30">
        <v>0.6925</v>
      </c>
      <c r="O22" s="30">
        <v>0.3232</v>
      </c>
      <c r="P22" s="32">
        <v>3180.44</v>
      </c>
      <c r="Q22" s="33">
        <v>0.3469</v>
      </c>
      <c r="R22" s="27">
        <v>0.248332888770339</v>
      </c>
      <c r="S22" s="27">
        <v>0.618421052631579</v>
      </c>
      <c r="T22" s="27">
        <v>0.453277545327754</v>
      </c>
      <c r="U22" s="27">
        <v>1.05706489500534</v>
      </c>
      <c r="V22" s="27">
        <v>5.8695652173913</v>
      </c>
      <c r="W22" s="27">
        <v>10.9459459459459</v>
      </c>
      <c r="X22" s="27">
        <v>18.7974683544304</v>
      </c>
      <c r="Y22" s="27">
        <v>1.94756756756757</v>
      </c>
      <c r="Z22" s="27">
        <v>0.395299145299145</v>
      </c>
      <c r="AA22" s="27">
        <v>1.04083147735709</v>
      </c>
      <c r="AB22" s="27">
        <v>0.40084835630965</v>
      </c>
      <c r="AC22" s="27">
        <v>0</v>
      </c>
      <c r="AD22" s="27">
        <v>0.45532007865414</v>
      </c>
      <c r="AE22" s="27">
        <v>0.371268237934905</v>
      </c>
      <c r="AF22" s="33">
        <v>0.00606060606060606</v>
      </c>
      <c r="AG22" s="27">
        <v>0</v>
      </c>
    </row>
    <row r="23" ht="14.25" customHeight="1" spans="1:33">
      <c r="A23" s="12">
        <v>22</v>
      </c>
      <c r="B23" s="13" t="s">
        <v>54</v>
      </c>
      <c r="C23" s="13" t="s">
        <v>41</v>
      </c>
      <c r="D23" s="3">
        <v>0.05</v>
      </c>
      <c r="E23" s="15">
        <v>11129</v>
      </c>
      <c r="F23" s="15">
        <f t="shared" si="0"/>
        <v>9.31730959297342</v>
      </c>
      <c r="G23" s="16">
        <v>0.358467815335063</v>
      </c>
      <c r="H23" s="16">
        <v>0.238571428571429</v>
      </c>
      <c r="I23" s="25">
        <v>25.3211186988948</v>
      </c>
      <c r="J23" s="26">
        <v>16.2889439306358</v>
      </c>
      <c r="K23" s="27">
        <v>10.3287671232877</v>
      </c>
      <c r="L23" s="27">
        <f t="shared" si="1"/>
        <v>2.33493292685956</v>
      </c>
      <c r="M23" s="30">
        <v>0.157522</v>
      </c>
      <c r="N23" s="30">
        <v>0.2274</v>
      </c>
      <c r="O23" s="30">
        <v>0.0779</v>
      </c>
      <c r="P23" s="32">
        <v>71946.49</v>
      </c>
      <c r="Q23" s="33">
        <v>0.2325</v>
      </c>
      <c r="R23" s="27">
        <v>0.500757441866337</v>
      </c>
      <c r="S23" s="27">
        <v>0.650312744331509</v>
      </c>
      <c r="T23" s="27">
        <v>0.563061797752809</v>
      </c>
      <c r="U23" s="27">
        <v>1.17583987480754</v>
      </c>
      <c r="V23" s="27">
        <v>3.78978881259966</v>
      </c>
      <c r="W23" s="27">
        <v>5.52040574489264</v>
      </c>
      <c r="X23" s="27">
        <v>7.65153406477892</v>
      </c>
      <c r="Y23" s="27">
        <v>1.57795151660308</v>
      </c>
      <c r="Z23" s="27">
        <v>0.502855796973444</v>
      </c>
      <c r="AA23" s="27">
        <v>1.31151909979272</v>
      </c>
      <c r="AB23" s="27">
        <v>0.328996125277068</v>
      </c>
      <c r="AC23" s="27">
        <v>0.018612206223245</v>
      </c>
      <c r="AD23" s="27">
        <v>0.23450949817201</v>
      </c>
      <c r="AE23" s="27">
        <v>0.285796469295233</v>
      </c>
      <c r="AF23" s="33">
        <v>0.00796812749003984</v>
      </c>
      <c r="AG23" s="27">
        <v>0.0880529605715071</v>
      </c>
    </row>
    <row r="24" ht="14.25" customHeight="1" spans="1:33">
      <c r="A24" s="12">
        <v>24</v>
      </c>
      <c r="B24" s="13" t="s">
        <v>55</v>
      </c>
      <c r="C24" s="13" t="s">
        <v>39</v>
      </c>
      <c r="D24" s="17">
        <v>0.03</v>
      </c>
      <c r="E24" s="15">
        <v>383</v>
      </c>
      <c r="F24" s="15">
        <f t="shared" si="0"/>
        <v>5.94803498918065</v>
      </c>
      <c r="G24" s="16">
        <v>0.963660517244407</v>
      </c>
      <c r="H24" s="16">
        <v>0.264</v>
      </c>
      <c r="I24" s="25">
        <v>65.3121409921671</v>
      </c>
      <c r="J24" s="26">
        <v>15.63409375</v>
      </c>
      <c r="K24" s="27">
        <v>18.7232876712329</v>
      </c>
      <c r="L24" s="27">
        <f t="shared" si="1"/>
        <v>2.92976807909275</v>
      </c>
      <c r="M24" s="30">
        <v>0.18</v>
      </c>
      <c r="N24" s="30">
        <v>0.0607</v>
      </c>
      <c r="O24" s="30">
        <v>0.0385</v>
      </c>
      <c r="P24" s="32">
        <v>7385.8</v>
      </c>
      <c r="Q24" s="33">
        <v>0.0585</v>
      </c>
      <c r="R24" s="27">
        <v>0.258123005512039</v>
      </c>
      <c r="S24" s="27">
        <v>0.19012547735952</v>
      </c>
      <c r="T24" s="27">
        <v>-0.0681265206812652</v>
      </c>
      <c r="U24" s="27">
        <v>0.804239601734383</v>
      </c>
      <c r="V24" s="27">
        <v>5.20907010609528</v>
      </c>
      <c r="W24" s="27">
        <v>1.75978635181671</v>
      </c>
      <c r="X24" s="27">
        <v>96.6795366795367</v>
      </c>
      <c r="Y24" s="27">
        <v>2.00687611144043</v>
      </c>
      <c r="Z24" s="27">
        <v>0.50072058569205</v>
      </c>
      <c r="AA24" s="27">
        <v>1.13455149501661</v>
      </c>
      <c r="AB24" s="27">
        <v>0.0142104056841623</v>
      </c>
      <c r="AC24" s="27">
        <v>0</v>
      </c>
      <c r="AD24" s="27">
        <v>0.0477020799601445</v>
      </c>
      <c r="AE24" s="27">
        <v>0.403115015974441</v>
      </c>
      <c r="AF24" s="33">
        <v>-0.0728434504792332</v>
      </c>
      <c r="AG24" s="27">
        <v>0.0874600638977636</v>
      </c>
    </row>
    <row r="25" ht="14.25" customHeight="1" spans="1:33">
      <c r="A25" s="12">
        <v>25</v>
      </c>
      <c r="B25" s="13" t="s">
        <v>56</v>
      </c>
      <c r="C25" s="13" t="s">
        <v>41</v>
      </c>
      <c r="D25" s="17">
        <v>0.0294</v>
      </c>
      <c r="E25" s="15">
        <v>7432</v>
      </c>
      <c r="F25" s="15">
        <f t="shared" si="0"/>
        <v>8.91355028049368</v>
      </c>
      <c r="G25" s="16">
        <v>0.103989051288041</v>
      </c>
      <c r="H25" s="16">
        <v>0.296703296703297</v>
      </c>
      <c r="I25" s="25">
        <v>12.2572524219591</v>
      </c>
      <c r="J25" s="26">
        <v>11.3869875</v>
      </c>
      <c r="K25" s="27">
        <v>21.9479452054795</v>
      </c>
      <c r="L25" s="27">
        <f t="shared" si="1"/>
        <v>3.08867352263263</v>
      </c>
      <c r="M25" s="30">
        <v>0.20718</v>
      </c>
      <c r="N25" s="30">
        <v>0.2469</v>
      </c>
      <c r="O25" s="30">
        <v>0.1094</v>
      </c>
      <c r="P25" s="32">
        <v>13141.66</v>
      </c>
      <c r="Q25" s="27">
        <v>0</v>
      </c>
      <c r="R25" s="27">
        <v>-0.727631618003542</v>
      </c>
      <c r="S25" s="27">
        <v>-0.838229642597891</v>
      </c>
      <c r="T25" s="27">
        <v>0.388121031004856</v>
      </c>
      <c r="U25" s="27">
        <v>0.300022551070398</v>
      </c>
      <c r="V25" s="27">
        <v>6.20688545688546</v>
      </c>
      <c r="W25" s="27">
        <v>4.80952380952381</v>
      </c>
      <c r="X25" s="27">
        <v>2.64659075318974</v>
      </c>
      <c r="Y25" s="27">
        <v>0.982056037291364</v>
      </c>
      <c r="Z25" s="27">
        <v>0.724752978785237</v>
      </c>
      <c r="AA25" s="27">
        <v>1.04136253041363</v>
      </c>
      <c r="AB25" s="27">
        <v>1.04025339844266</v>
      </c>
      <c r="AC25" s="27">
        <v>0</v>
      </c>
      <c r="AD25" s="27">
        <v>0.2731599742718</v>
      </c>
      <c r="AE25" s="27">
        <v>0.485822404229952</v>
      </c>
      <c r="AF25" s="33">
        <v>0.32061583121663</v>
      </c>
      <c r="AG25" s="27">
        <v>0.0114561194339329</v>
      </c>
    </row>
    <row r="26" ht="14.25" customHeight="1" spans="1:33">
      <c r="A26" s="12">
        <v>26</v>
      </c>
      <c r="B26" s="13" t="s">
        <v>57</v>
      </c>
      <c r="C26" s="13" t="s">
        <v>39</v>
      </c>
      <c r="D26" s="17">
        <v>0.01</v>
      </c>
      <c r="E26" s="15">
        <v>4244</v>
      </c>
      <c r="F26" s="15">
        <f t="shared" si="0"/>
        <v>8.35326149973387</v>
      </c>
      <c r="G26" s="16">
        <v>0.330683815920812</v>
      </c>
      <c r="H26" s="16">
        <v>0.179521276595745</v>
      </c>
      <c r="I26" s="25">
        <v>30.6324222431668</v>
      </c>
      <c r="J26" s="26">
        <v>16.2505</v>
      </c>
      <c r="K26" s="27">
        <v>13.372602739726</v>
      </c>
      <c r="L26" s="27">
        <f t="shared" si="1"/>
        <v>2.59320804230466</v>
      </c>
      <c r="M26" s="30">
        <v>0.8177725</v>
      </c>
      <c r="N26" s="30">
        <v>0.1092</v>
      </c>
      <c r="O26" s="30">
        <v>0.2916</v>
      </c>
      <c r="P26" s="32">
        <v>21485.87</v>
      </c>
      <c r="Q26" s="27">
        <v>0</v>
      </c>
      <c r="R26" s="27">
        <v>0.702787520767953</v>
      </c>
      <c r="S26" s="27">
        <v>0.503441727984809</v>
      </c>
      <c r="T26" s="27">
        <v>0.0515361744301288</v>
      </c>
      <c r="U26" s="27">
        <v>0.72467727614234</v>
      </c>
      <c r="V26" s="27">
        <v>6.0553600304385</v>
      </c>
      <c r="W26" s="27">
        <v>1.82026134446573</v>
      </c>
      <c r="X26" s="27">
        <v>6.64509394572025</v>
      </c>
      <c r="Y26" s="27">
        <v>1.30662186471167</v>
      </c>
      <c r="Z26" s="27">
        <v>0.547539028620989</v>
      </c>
      <c r="AA26" s="27">
        <v>1.0983927871423</v>
      </c>
      <c r="AB26" s="27">
        <v>0.193676981370382</v>
      </c>
      <c r="AC26" s="27">
        <v>0.167153457530786</v>
      </c>
      <c r="AD26" s="27">
        <v>0.201194652507822</v>
      </c>
      <c r="AE26" s="27">
        <v>0.440213634935595</v>
      </c>
      <c r="AF26" s="33">
        <v>0.122274583726045</v>
      </c>
      <c r="AG26" s="27">
        <v>0.105906377631166</v>
      </c>
    </row>
    <row r="27" ht="14.25" customHeight="1" spans="1:33">
      <c r="A27" s="12">
        <v>27</v>
      </c>
      <c r="B27" s="13" t="s">
        <v>58</v>
      </c>
      <c r="C27" s="13" t="s">
        <v>39</v>
      </c>
      <c r="D27" s="17">
        <v>0.035</v>
      </c>
      <c r="E27" s="15">
        <v>1721</v>
      </c>
      <c r="F27" s="15">
        <f t="shared" si="0"/>
        <v>7.45066079621154</v>
      </c>
      <c r="G27" s="16">
        <v>0.888972808245227</v>
      </c>
      <c r="H27" s="16">
        <v>0.259907834101382</v>
      </c>
      <c r="I27" s="25">
        <v>63.1536083672284</v>
      </c>
      <c r="J27" s="26">
        <v>14.8886794520548</v>
      </c>
      <c r="K27" s="27">
        <v>10.4602739726027</v>
      </c>
      <c r="L27" s="27">
        <f t="shared" si="1"/>
        <v>2.3475846507032</v>
      </c>
      <c r="M27" s="30">
        <v>0.583297</v>
      </c>
      <c r="N27" s="30">
        <v>0.1549</v>
      </c>
      <c r="O27" s="30">
        <v>0.13</v>
      </c>
      <c r="P27" s="32">
        <v>6543.53</v>
      </c>
      <c r="Q27" s="27">
        <v>0</v>
      </c>
      <c r="R27" s="27">
        <v>0.511058230683091</v>
      </c>
      <c r="S27" s="27">
        <v>0.779495268138801</v>
      </c>
      <c r="T27" s="27">
        <v>2.33204334365325</v>
      </c>
      <c r="U27" s="27">
        <v>1.00674508055076</v>
      </c>
      <c r="V27" s="27">
        <v>0</v>
      </c>
      <c r="W27" s="27">
        <v>12.5069252077562</v>
      </c>
      <c r="X27" s="27">
        <v>122.857142857143</v>
      </c>
      <c r="Y27" s="27">
        <v>5.03616273229533</v>
      </c>
      <c r="Z27" s="27">
        <v>0.216164891153312</v>
      </c>
      <c r="AA27" s="27">
        <v>1.31787175989086</v>
      </c>
      <c r="AB27" s="27">
        <v>0.00732730603320924</v>
      </c>
      <c r="AC27" s="27">
        <v>0</v>
      </c>
      <c r="AD27" s="27">
        <v>0.130216017856467</v>
      </c>
      <c r="AE27" s="27">
        <v>0.640919158361019</v>
      </c>
      <c r="AF27" s="33">
        <v>0.302934662236988</v>
      </c>
      <c r="AG27" s="27">
        <v>0.122923588039867</v>
      </c>
    </row>
    <row r="28" ht="14.25" customHeight="1" spans="1:33">
      <c r="A28" s="12">
        <v>30</v>
      </c>
      <c r="B28" s="13" t="s">
        <v>59</v>
      </c>
      <c r="C28" s="13" t="s">
        <v>41</v>
      </c>
      <c r="D28" s="17">
        <v>0.025</v>
      </c>
      <c r="E28" s="15">
        <v>10786</v>
      </c>
      <c r="F28" s="15">
        <f t="shared" si="0"/>
        <v>9.28600427589717</v>
      </c>
      <c r="G28" s="16">
        <v>0.140476976235757</v>
      </c>
      <c r="H28" s="16">
        <v>0.42</v>
      </c>
      <c r="I28" s="25">
        <v>9.27498609308363</v>
      </c>
      <c r="J28" s="26">
        <v>8.33666666666667</v>
      </c>
      <c r="K28" s="27">
        <v>18.4575342465753</v>
      </c>
      <c r="L28" s="27">
        <f t="shared" si="1"/>
        <v>2.91547264737817</v>
      </c>
      <c r="M28" s="30">
        <v>1</v>
      </c>
      <c r="N28" s="30">
        <v>0.8336</v>
      </c>
      <c r="O28" s="30">
        <v>0.2483</v>
      </c>
      <c r="P28" s="32">
        <v>66217.2</v>
      </c>
      <c r="Q28" s="27">
        <v>0.0285557386051619</v>
      </c>
      <c r="R28" s="27">
        <v>0.325537682008254</v>
      </c>
      <c r="S28" s="27">
        <v>0.249791589477584</v>
      </c>
      <c r="T28" s="27">
        <v>1.43696339810212</v>
      </c>
      <c r="U28" s="27">
        <v>1.5637307156161</v>
      </c>
      <c r="V28" s="27">
        <v>4.67872351611377</v>
      </c>
      <c r="W28" s="27">
        <v>4.13323218874818</v>
      </c>
      <c r="X28" s="27">
        <v>12.2266898699396</v>
      </c>
      <c r="Y28" s="27">
        <v>1.74820445853932</v>
      </c>
      <c r="Z28" s="27">
        <v>0.442975019780717</v>
      </c>
      <c r="AA28" s="27">
        <v>1.09835164835165</v>
      </c>
      <c r="AB28" s="27">
        <v>0.379240703340683</v>
      </c>
      <c r="AC28" s="27">
        <v>0.00424301939930704</v>
      </c>
      <c r="AD28" s="27">
        <v>0.222036951263445</v>
      </c>
      <c r="AE28" s="27">
        <v>0.162775018540576</v>
      </c>
      <c r="AF28" s="33">
        <v>0.0543482332142242</v>
      </c>
      <c r="AG28" s="27">
        <v>0</v>
      </c>
    </row>
    <row r="29" ht="14.25" customHeight="1" spans="1:33">
      <c r="A29" s="12">
        <v>31</v>
      </c>
      <c r="B29" s="13" t="s">
        <v>60</v>
      </c>
      <c r="C29" s="13" t="s">
        <v>41</v>
      </c>
      <c r="D29" s="17">
        <v>0.01</v>
      </c>
      <c r="E29" s="15">
        <v>-515</v>
      </c>
      <c r="F29" s="15"/>
      <c r="G29" s="16">
        <v>0.2766</v>
      </c>
      <c r="H29" s="16">
        <v>0.3</v>
      </c>
      <c r="I29" s="25">
        <f>J29</f>
        <v>13</v>
      </c>
      <c r="J29" s="26">
        <v>13</v>
      </c>
      <c r="K29" s="27">
        <v>15.0219178082192</v>
      </c>
      <c r="L29" s="27">
        <f t="shared" si="1"/>
        <v>2.70951032182156</v>
      </c>
      <c r="M29" s="30">
        <v>0.48</v>
      </c>
      <c r="N29" s="30">
        <v>0.4929</v>
      </c>
      <c r="O29" s="30">
        <v>0.2701</v>
      </c>
      <c r="P29" s="32">
        <v>6101</v>
      </c>
      <c r="Q29" s="27">
        <v>0.1597</v>
      </c>
      <c r="R29" s="27">
        <v>-0.192849535980526</v>
      </c>
      <c r="S29" s="27">
        <v>0.381714285714286</v>
      </c>
      <c r="T29" s="27">
        <v>0</v>
      </c>
      <c r="U29" s="27">
        <v>0.766163793103448</v>
      </c>
      <c r="V29" s="27">
        <v>5.09506214309708</v>
      </c>
      <c r="W29" s="27">
        <v>3.70529607191714</v>
      </c>
      <c r="X29" s="27">
        <v>3.19707721492307</v>
      </c>
      <c r="Y29" s="27">
        <v>0.969203817251395</v>
      </c>
      <c r="Z29" s="27">
        <v>0.81769517849738</v>
      </c>
      <c r="AA29" s="27">
        <v>2.32611832611833</v>
      </c>
      <c r="AB29" s="27">
        <v>1.07609594706369</v>
      </c>
      <c r="AC29" s="27">
        <v>0</v>
      </c>
      <c r="AD29" s="27">
        <v>-0.123560460652591</v>
      </c>
      <c r="AE29" s="27">
        <v>0.178401898734177</v>
      </c>
      <c r="AF29" s="33">
        <v>0.143196202531646</v>
      </c>
      <c r="AG29" s="27">
        <v>0.0305467651195499</v>
      </c>
    </row>
    <row r="30" ht="14.25" customHeight="1" spans="1:33">
      <c r="A30" s="12">
        <v>32</v>
      </c>
      <c r="B30" s="13" t="s">
        <v>61</v>
      </c>
      <c r="C30" s="13" t="s">
        <v>39</v>
      </c>
      <c r="D30" s="17">
        <v>0.025</v>
      </c>
      <c r="E30" s="15">
        <v>3333</v>
      </c>
      <c r="F30" s="15">
        <f t="shared" si="0"/>
        <v>8.11162807830774</v>
      </c>
      <c r="G30" s="16">
        <v>0.42527062125368</v>
      </c>
      <c r="H30" s="16">
        <v>0.261666666666667</v>
      </c>
      <c r="I30" s="25">
        <v>27.028598859886</v>
      </c>
      <c r="J30" s="26">
        <v>14.2994158730159</v>
      </c>
      <c r="K30" s="27">
        <v>6.76164383561644</v>
      </c>
      <c r="L30" s="27">
        <f t="shared" si="1"/>
        <v>1.91126603144279</v>
      </c>
      <c r="M30" s="30">
        <v>0.99</v>
      </c>
      <c r="N30" s="30">
        <v>0.5454</v>
      </c>
      <c r="O30" s="30">
        <v>0.1653</v>
      </c>
      <c r="P30" s="32">
        <v>8269.78</v>
      </c>
      <c r="Q30" s="27">
        <v>0</v>
      </c>
      <c r="R30" s="27">
        <v>0.350073016388123</v>
      </c>
      <c r="S30" s="27">
        <v>0.39942354368932</v>
      </c>
      <c r="T30" s="27">
        <v>-0.0208578143360753</v>
      </c>
      <c r="U30" s="27">
        <v>1.15538371250043</v>
      </c>
      <c r="V30" s="27">
        <v>0</v>
      </c>
      <c r="W30" s="27">
        <v>7.10573248407643</v>
      </c>
      <c r="X30" s="27">
        <v>205.325153374233</v>
      </c>
      <c r="Y30" s="27">
        <v>2.25559803386128</v>
      </c>
      <c r="Z30" s="27">
        <v>0.445646295294754</v>
      </c>
      <c r="AA30" s="27">
        <v>1.0136191114088</v>
      </c>
      <c r="AB30" s="27">
        <v>0.00672086720867209</v>
      </c>
      <c r="AC30" s="27">
        <v>0</v>
      </c>
      <c r="AD30" s="27">
        <v>0.421445280394512</v>
      </c>
      <c r="AE30" s="27">
        <v>0.381498745069918</v>
      </c>
      <c r="AF30" s="33">
        <v>0.248177363451655</v>
      </c>
      <c r="AG30" s="27">
        <v>0.0302975977052707</v>
      </c>
    </row>
    <row r="31" ht="14.25" customHeight="1" spans="1:33">
      <c r="A31" s="12">
        <v>34</v>
      </c>
      <c r="B31" s="13" t="s">
        <v>62</v>
      </c>
      <c r="C31" s="13" t="s">
        <v>41</v>
      </c>
      <c r="D31" s="17">
        <v>0.03</v>
      </c>
      <c r="E31" s="15">
        <v>10706</v>
      </c>
      <c r="F31" s="15">
        <f t="shared" si="0"/>
        <v>9.27855961095333</v>
      </c>
      <c r="G31" s="16">
        <v>0.143310647057971</v>
      </c>
      <c r="H31" s="16">
        <v>0.290258302583026</v>
      </c>
      <c r="I31" s="25">
        <v>12.663871660751</v>
      </c>
      <c r="J31" s="26">
        <v>12.9369666030534</v>
      </c>
      <c r="K31" s="27">
        <v>5.18904109589041</v>
      </c>
      <c r="L31" s="27">
        <f t="shared" si="1"/>
        <v>1.64654892016353</v>
      </c>
      <c r="M31" s="30">
        <v>0.4077</v>
      </c>
      <c r="N31" s="30">
        <v>0.2585</v>
      </c>
      <c r="O31" s="30">
        <v>0.2792</v>
      </c>
      <c r="P31" s="32">
        <v>8279.42</v>
      </c>
      <c r="Q31" s="27">
        <v>0</v>
      </c>
      <c r="R31" s="27">
        <v>0.0598689436060365</v>
      </c>
      <c r="S31" s="27">
        <v>0.545514950166113</v>
      </c>
      <c r="T31" s="27">
        <v>0.755081967213115</v>
      </c>
      <c r="U31" s="27">
        <v>2.65985443678604</v>
      </c>
      <c r="V31" s="27">
        <v>0</v>
      </c>
      <c r="W31" s="27">
        <v>4.03362327315255</v>
      </c>
      <c r="X31" s="27">
        <v>183.946666666667</v>
      </c>
      <c r="Y31" s="27">
        <v>7.63092633114515</v>
      </c>
      <c r="Z31" s="27">
        <v>0.128430913348946</v>
      </c>
      <c r="AA31" s="27">
        <v>1.00505284628222</v>
      </c>
      <c r="AB31" s="27">
        <v>0.0191315563198624</v>
      </c>
      <c r="AC31" s="27">
        <v>0</v>
      </c>
      <c r="AD31" s="27">
        <v>1.39728530409815</v>
      </c>
      <c r="AE31" s="27">
        <v>0.511380110176863</v>
      </c>
      <c r="AF31" s="33">
        <v>0.252790663960568</v>
      </c>
      <c r="AG31" s="27">
        <v>0.0872716729486808</v>
      </c>
    </row>
    <row r="32" ht="14.25" customHeight="1" spans="1:33">
      <c r="A32" s="12">
        <v>39</v>
      </c>
      <c r="B32" s="13" t="s">
        <v>63</v>
      </c>
      <c r="C32" s="13" t="s">
        <v>39</v>
      </c>
      <c r="D32" s="17">
        <v>0.01</v>
      </c>
      <c r="E32" s="15">
        <v>1091</v>
      </c>
      <c r="F32" s="15">
        <f t="shared" si="0"/>
        <v>6.99484998583307</v>
      </c>
      <c r="G32" s="16">
        <v>1.57372849708516</v>
      </c>
      <c r="H32" s="16">
        <v>0.230731707317073</v>
      </c>
      <c r="I32" s="25">
        <v>188.544170485793</v>
      </c>
      <c r="J32" s="26">
        <v>15.8232069230769</v>
      </c>
      <c r="K32" s="27">
        <v>11.9397260273973</v>
      </c>
      <c r="L32" s="27">
        <f t="shared" si="1"/>
        <v>2.47987116192207</v>
      </c>
      <c r="M32" s="30">
        <v>0.3872</v>
      </c>
      <c r="N32" s="30">
        <v>0.1991</v>
      </c>
      <c r="O32" s="30">
        <v>0.2511</v>
      </c>
      <c r="P32" s="32">
        <v>17784.57</v>
      </c>
      <c r="Q32" s="27">
        <v>0</v>
      </c>
      <c r="R32" s="27">
        <v>9.74736842105263</v>
      </c>
      <c r="S32" s="27">
        <v>7.90804597701149</v>
      </c>
      <c r="T32" s="27">
        <v>2.52801120448179</v>
      </c>
      <c r="U32" s="27">
        <v>0.999601752289924</v>
      </c>
      <c r="V32" s="27">
        <v>528.421052631579</v>
      </c>
      <c r="W32" s="27">
        <v>37.3234200743494</v>
      </c>
      <c r="X32" s="27">
        <v>84.3697478991597</v>
      </c>
      <c r="Y32" s="27">
        <v>1.61892097264438</v>
      </c>
      <c r="Z32" s="27">
        <v>0.578300141473501</v>
      </c>
      <c r="AA32" s="27">
        <v>1.04288025889968</v>
      </c>
      <c r="AB32" s="27">
        <v>0.0203870967741935</v>
      </c>
      <c r="AC32" s="27">
        <v>0</v>
      </c>
      <c r="AD32" s="27">
        <v>0.506264501160093</v>
      </c>
      <c r="AE32" s="27">
        <v>0.721513944223108</v>
      </c>
      <c r="AF32" s="33">
        <v>0.348406374501992</v>
      </c>
      <c r="AG32" s="27">
        <v>0.18804780876494</v>
      </c>
    </row>
    <row r="33" ht="14.25" customHeight="1" spans="1:33">
      <c r="A33" s="12">
        <v>40</v>
      </c>
      <c r="B33" s="13" t="s">
        <v>64</v>
      </c>
      <c r="C33" s="13" t="s">
        <v>39</v>
      </c>
      <c r="D33" s="17">
        <v>0.02</v>
      </c>
      <c r="E33" s="15">
        <v>626</v>
      </c>
      <c r="F33" s="15">
        <f t="shared" si="0"/>
        <v>6.4393503711001</v>
      </c>
      <c r="G33" s="16">
        <v>0.778236185183629</v>
      </c>
      <c r="H33" s="16">
        <v>0.298212927756654</v>
      </c>
      <c r="I33" s="25">
        <v>42.0127795527157</v>
      </c>
      <c r="J33" s="26">
        <v>14.562569213732</v>
      </c>
      <c r="K33" s="27">
        <v>15.3342465753425</v>
      </c>
      <c r="L33" s="27">
        <f t="shared" si="1"/>
        <v>2.73008866530887</v>
      </c>
      <c r="M33" s="30">
        <v>0.2584</v>
      </c>
      <c r="N33" s="30">
        <v>0.2163</v>
      </c>
      <c r="O33" s="30">
        <v>0.1684</v>
      </c>
      <c r="P33" s="32">
        <v>4159.35</v>
      </c>
      <c r="Q33" s="27">
        <v>0</v>
      </c>
      <c r="R33" s="27">
        <v>0.567171717171717</v>
      </c>
      <c r="S33" s="27">
        <v>1.051459673429</v>
      </c>
      <c r="T33" s="27">
        <v>2.44239631336406</v>
      </c>
      <c r="U33" s="27">
        <v>0.823922880188865</v>
      </c>
      <c r="V33" s="27">
        <v>5.38649517684887</v>
      </c>
      <c r="W33" s="27">
        <v>2.4292343387471</v>
      </c>
      <c r="X33" s="27">
        <v>11.8640226628895</v>
      </c>
      <c r="Y33" s="27">
        <v>2.78195121951219</v>
      </c>
      <c r="Z33" s="27">
        <v>0.331775700934579</v>
      </c>
      <c r="AA33" s="27">
        <v>1.15642458100559</v>
      </c>
      <c r="AB33" s="27">
        <v>0.0841775205016884</v>
      </c>
      <c r="AC33" s="27">
        <v>0</v>
      </c>
      <c r="AD33" s="27">
        <v>0.203016053186314</v>
      </c>
      <c r="AE33" s="27">
        <v>0.521012416427889</v>
      </c>
      <c r="AF33" s="33">
        <v>0.0245940783190067</v>
      </c>
      <c r="AG33" s="27">
        <v>0.0847659980897803</v>
      </c>
    </row>
    <row r="34" ht="14.25" customHeight="1" spans="1:33">
      <c r="A34" s="12">
        <v>41</v>
      </c>
      <c r="B34" s="13" t="s">
        <v>65</v>
      </c>
      <c r="C34" s="13" t="s">
        <v>39</v>
      </c>
      <c r="D34" s="17">
        <v>0.01</v>
      </c>
      <c r="E34" s="15">
        <v>2828</v>
      </c>
      <c r="F34" s="15">
        <f t="shared" si="0"/>
        <v>7.94732502701646</v>
      </c>
      <c r="G34" s="16">
        <v>0.280665410890569</v>
      </c>
      <c r="H34" s="16">
        <v>0.172400915074365</v>
      </c>
      <c r="I34" s="25">
        <v>29.7200416484303</v>
      </c>
      <c r="J34" s="26">
        <v>22.1179678373055</v>
      </c>
      <c r="K34" s="27">
        <v>9.17534246575342</v>
      </c>
      <c r="L34" s="27">
        <f t="shared" si="1"/>
        <v>2.21651971921171</v>
      </c>
      <c r="M34" s="30">
        <v>0.4859</v>
      </c>
      <c r="N34" s="30">
        <v>0.3223</v>
      </c>
      <c r="O34" s="30">
        <v>0.3275</v>
      </c>
      <c r="P34" s="32">
        <v>18420.81</v>
      </c>
      <c r="Q34" s="27">
        <v>0.01</v>
      </c>
      <c r="R34" s="27">
        <v>1.52744991878722</v>
      </c>
      <c r="S34" s="27">
        <v>1.75951205344177</v>
      </c>
      <c r="T34" s="27">
        <v>0.49708840656432</v>
      </c>
      <c r="U34" s="27">
        <v>0.861001964636542</v>
      </c>
      <c r="V34" s="27">
        <v>0</v>
      </c>
      <c r="W34" s="27">
        <v>2.42902918506971</v>
      </c>
      <c r="X34" s="27">
        <v>239.726495726496</v>
      </c>
      <c r="Y34" s="27">
        <v>5.00144857556736</v>
      </c>
      <c r="Z34" s="27">
        <v>0.177970095540037</v>
      </c>
      <c r="AA34" s="27">
        <v>1.02100840336134</v>
      </c>
      <c r="AB34" s="27">
        <v>0.00273655404694243</v>
      </c>
      <c r="AC34" s="27">
        <v>0</v>
      </c>
      <c r="AD34" s="27">
        <v>0.218479604449938</v>
      </c>
      <c r="AE34" s="27">
        <v>0.509198516828294</v>
      </c>
      <c r="AF34" s="33">
        <v>0.189746149458072</v>
      </c>
      <c r="AG34" s="27">
        <v>0.197090701654307</v>
      </c>
    </row>
    <row r="35" ht="14.25" customHeight="1" spans="1:33">
      <c r="A35" s="12">
        <v>43</v>
      </c>
      <c r="B35" s="13" t="s">
        <v>66</v>
      </c>
      <c r="C35" s="13" t="s">
        <v>39</v>
      </c>
      <c r="D35" s="17">
        <v>0.025</v>
      </c>
      <c r="E35" s="15">
        <v>5703</v>
      </c>
      <c r="F35" s="15">
        <f t="shared" si="0"/>
        <v>8.64874763115654</v>
      </c>
      <c r="G35" s="16">
        <v>0.0551733413980195</v>
      </c>
      <c r="H35" s="16">
        <v>0.239669421487603</v>
      </c>
      <c r="I35" s="25">
        <v>12.7423741890233</v>
      </c>
      <c r="J35" s="26">
        <v>15.1395333333333</v>
      </c>
      <c r="K35" s="27">
        <v>20.5945205479452</v>
      </c>
      <c r="L35" s="27">
        <f t="shared" si="1"/>
        <v>3.02502504759498</v>
      </c>
      <c r="M35" s="30">
        <v>0.28</v>
      </c>
      <c r="N35" s="30">
        <v>0</v>
      </c>
      <c r="O35" s="30">
        <v>0.4511</v>
      </c>
      <c r="P35" s="32">
        <v>13589.2</v>
      </c>
      <c r="Q35" s="27">
        <v>0</v>
      </c>
      <c r="R35" s="27">
        <v>0.275078581050741</v>
      </c>
      <c r="S35" s="27">
        <v>1.05105049760413</v>
      </c>
      <c r="T35" s="27">
        <v>0.418303904501368</v>
      </c>
      <c r="U35" s="27">
        <v>0.902064500848695</v>
      </c>
      <c r="V35" s="27">
        <v>3.90432256962242</v>
      </c>
      <c r="W35" s="27">
        <v>2.85971718182956</v>
      </c>
      <c r="X35" s="27">
        <v>5.7853164556962</v>
      </c>
      <c r="Y35" s="27">
        <v>3.79244053437602</v>
      </c>
      <c r="Z35" s="27">
        <v>0.216157205240175</v>
      </c>
      <c r="AA35" s="27">
        <v>1.03317820147125</v>
      </c>
      <c r="AB35" s="27">
        <v>0.226076017611645</v>
      </c>
      <c r="AC35" s="27">
        <v>0</v>
      </c>
      <c r="AD35" s="27">
        <v>0.688976140138931</v>
      </c>
      <c r="AE35" s="27">
        <v>0.604498512165237</v>
      </c>
      <c r="AF35" s="33">
        <v>0.37589707684229</v>
      </c>
      <c r="AG35" s="27">
        <v>0.0533870120777175</v>
      </c>
    </row>
    <row r="36" ht="14.25" customHeight="1" spans="1:33">
      <c r="A36" s="12">
        <v>44</v>
      </c>
      <c r="B36" s="13" t="s">
        <v>67</v>
      </c>
      <c r="C36" s="13" t="s">
        <v>39</v>
      </c>
      <c r="D36" s="17">
        <v>0.03</v>
      </c>
      <c r="E36" s="15">
        <v>1286</v>
      </c>
      <c r="F36" s="15">
        <f t="shared" si="0"/>
        <v>7.15929190479756</v>
      </c>
      <c r="G36" s="16">
        <v>0.54034840466534</v>
      </c>
      <c r="H36" s="16">
        <v>0.248927139661717</v>
      </c>
      <c r="I36" s="25">
        <v>36.5783903576983</v>
      </c>
      <c r="J36" s="26">
        <v>15.4228885245902</v>
      </c>
      <c r="K36" s="27">
        <v>13.5260273972603</v>
      </c>
      <c r="L36" s="27">
        <f t="shared" si="1"/>
        <v>2.60461578467637</v>
      </c>
      <c r="M36" s="30">
        <v>0.3</v>
      </c>
      <c r="N36" s="30">
        <v>0.2823</v>
      </c>
      <c r="O36" s="30">
        <v>0.5517</v>
      </c>
      <c r="P36" s="32">
        <v>5082.38</v>
      </c>
      <c r="Q36" s="27">
        <v>0</v>
      </c>
      <c r="R36" s="27">
        <v>0.534224598930481</v>
      </c>
      <c r="S36" s="27">
        <v>-0.202266288951841</v>
      </c>
      <c r="T36" s="27">
        <v>1.22491349480969</v>
      </c>
      <c r="U36" s="27">
        <v>0.856509812196666</v>
      </c>
      <c r="V36" s="27">
        <v>10.8674698795181</v>
      </c>
      <c r="W36" s="27">
        <v>2.71323529411765</v>
      </c>
      <c r="X36" s="27">
        <v>48.9036144578313</v>
      </c>
      <c r="Y36" s="27">
        <v>1.9151266255989</v>
      </c>
      <c r="Z36" s="27">
        <v>0.509236667828512</v>
      </c>
      <c r="AA36" s="27">
        <v>1.02158273381295</v>
      </c>
      <c r="AB36" s="27">
        <v>0.0248579545454545</v>
      </c>
      <c r="AC36" s="27">
        <v>0</v>
      </c>
      <c r="AD36" s="27">
        <v>0.405294673810274</v>
      </c>
      <c r="AE36" s="27">
        <v>0.626262626262626</v>
      </c>
      <c r="AF36" s="33">
        <v>0.100517368810052</v>
      </c>
      <c r="AG36" s="27">
        <v>0.104459226410446</v>
      </c>
    </row>
    <row r="37" ht="14.25" customHeight="1" spans="1:33">
      <c r="A37" s="12">
        <v>47</v>
      </c>
      <c r="B37" s="13" t="s">
        <v>68</v>
      </c>
      <c r="C37" s="13" t="s">
        <v>39</v>
      </c>
      <c r="D37" s="17">
        <v>0.025</v>
      </c>
      <c r="E37" s="15">
        <v>582</v>
      </c>
      <c r="F37" s="15">
        <f t="shared" si="0"/>
        <v>6.36647044773144</v>
      </c>
      <c r="G37" s="16">
        <v>0.450190728568464</v>
      </c>
      <c r="H37" s="16">
        <v>0.251420454545455</v>
      </c>
      <c r="I37" s="25">
        <v>30.3125773195876</v>
      </c>
      <c r="J37" s="26">
        <v>15.3408</v>
      </c>
      <c r="K37" s="27">
        <v>12.1835616438356</v>
      </c>
      <c r="L37" s="27">
        <f t="shared" si="1"/>
        <v>2.5000876369282</v>
      </c>
      <c r="M37" s="30">
        <v>0.9</v>
      </c>
      <c r="N37" s="30">
        <v>0.5449</v>
      </c>
      <c r="O37" s="30">
        <v>0</v>
      </c>
      <c r="P37" s="32">
        <v>2360.96</v>
      </c>
      <c r="Q37" s="27">
        <v>0</v>
      </c>
      <c r="R37" s="27">
        <v>1.3872271624899</v>
      </c>
      <c r="S37" s="27">
        <v>0.859675036927622</v>
      </c>
      <c r="T37" s="27">
        <v>0.0228471001757469</v>
      </c>
      <c r="U37" s="27">
        <v>0.9618138424821</v>
      </c>
      <c r="V37" s="27">
        <v>26.3398692810458</v>
      </c>
      <c r="W37" s="27">
        <v>2.92877906976744</v>
      </c>
      <c r="X37" s="27">
        <v>20.6666666666667</v>
      </c>
      <c r="Y37" s="27">
        <v>1.624335499114</v>
      </c>
      <c r="Z37" s="27">
        <v>0.573315272604131</v>
      </c>
      <c r="AA37" s="27">
        <v>1.01413881748072</v>
      </c>
      <c r="AB37" s="27">
        <v>0.106433677521843</v>
      </c>
      <c r="AC37" s="27">
        <v>0</v>
      </c>
      <c r="AD37" s="27">
        <v>0.601239669421488</v>
      </c>
      <c r="AE37" s="27">
        <v>0.514640198511166</v>
      </c>
      <c r="AF37" s="33">
        <v>0.0451612903225806</v>
      </c>
      <c r="AG37" s="27">
        <v>0.0362282878411911</v>
      </c>
    </row>
    <row r="38" ht="14.25" customHeight="1" spans="1:33">
      <c r="A38" s="12">
        <v>48</v>
      </c>
      <c r="B38" s="13" t="s">
        <v>69</v>
      </c>
      <c r="C38" s="13" t="s">
        <v>41</v>
      </c>
      <c r="D38" s="17">
        <v>0.01</v>
      </c>
      <c r="E38" s="15">
        <v>6651</v>
      </c>
      <c r="F38" s="15">
        <f t="shared" si="0"/>
        <v>8.80252249828442</v>
      </c>
      <c r="G38" s="16">
        <v>0.270922655863764</v>
      </c>
      <c r="H38" s="16">
        <v>0.26095753473182</v>
      </c>
      <c r="I38" s="25">
        <v>18.6632040294693</v>
      </c>
      <c r="J38" s="26">
        <v>16.6897216115739</v>
      </c>
      <c r="K38" s="27">
        <v>23.2328767123288</v>
      </c>
      <c r="L38" s="27">
        <f t="shared" si="1"/>
        <v>3.14556837520346</v>
      </c>
      <c r="M38" s="30">
        <v>0.5828</v>
      </c>
      <c r="N38" s="30">
        <v>0.1342</v>
      </c>
      <c r="O38" s="30">
        <v>0.1001</v>
      </c>
      <c r="P38" s="32">
        <v>32395.6</v>
      </c>
      <c r="Q38" s="33">
        <v>0.0731973599325094</v>
      </c>
      <c r="R38" s="27">
        <v>0.303503868570844</v>
      </c>
      <c r="S38" s="27">
        <v>0.571886781835575</v>
      </c>
      <c r="T38" s="27">
        <v>0.530020703933747</v>
      </c>
      <c r="U38" s="27">
        <v>1.16429549069656</v>
      </c>
      <c r="V38" s="27">
        <v>5.83312947107009</v>
      </c>
      <c r="W38" s="27">
        <v>4.95956635466894</v>
      </c>
      <c r="X38" s="27">
        <v>6.6716974732915</v>
      </c>
      <c r="Y38" s="27">
        <v>1.20524026868756</v>
      </c>
      <c r="Z38" s="27">
        <v>0.634787610966569</v>
      </c>
      <c r="AA38" s="27">
        <v>1.28077783995523</v>
      </c>
      <c r="AB38" s="27">
        <v>0.512744325911076</v>
      </c>
      <c r="AC38" s="27">
        <v>0.0136392926183146</v>
      </c>
      <c r="AD38" s="27">
        <v>0.291040367574664</v>
      </c>
      <c r="AE38" s="27">
        <v>0.228770048039041</v>
      </c>
      <c r="AF38" s="33">
        <v>0.0802048649060824</v>
      </c>
      <c r="AG38" s="27">
        <v>0.0282515314032992</v>
      </c>
    </row>
    <row r="39" ht="14.25" customHeight="1" spans="1:33">
      <c r="A39" s="12">
        <v>49</v>
      </c>
      <c r="B39" s="13" t="s">
        <v>70</v>
      </c>
      <c r="C39" s="13" t="s">
        <v>41</v>
      </c>
      <c r="D39" s="17">
        <v>0.03</v>
      </c>
      <c r="E39" s="15">
        <v>-19364</v>
      </c>
      <c r="F39" s="15"/>
      <c r="G39" s="16">
        <v>0.1532</v>
      </c>
      <c r="H39" s="16">
        <v>0.216447368421053</v>
      </c>
      <c r="I39" s="25">
        <f>J39</f>
        <v>15.6971072164948</v>
      </c>
      <c r="J39" s="26">
        <v>15.6971072164948</v>
      </c>
      <c r="K39" s="27">
        <v>6.45205479452055</v>
      </c>
      <c r="L39" s="27">
        <f t="shared" si="1"/>
        <v>1.86439865286803</v>
      </c>
      <c r="M39" s="30">
        <v>0.304256</v>
      </c>
      <c r="N39" s="30">
        <v>0.0117</v>
      </c>
      <c r="O39" s="30">
        <v>0.68</v>
      </c>
      <c r="P39" s="32">
        <v>26681.47</v>
      </c>
      <c r="Q39" s="30">
        <v>0.191</v>
      </c>
      <c r="R39" s="27">
        <v>2.70191944222773</v>
      </c>
      <c r="S39" s="27">
        <v>1.48271967472329</v>
      </c>
      <c r="T39" s="27">
        <v>1.47589822273367</v>
      </c>
      <c r="U39" s="27">
        <v>4.52343945403223</v>
      </c>
      <c r="V39" s="27">
        <v>1329.10761154856</v>
      </c>
      <c r="W39" s="27">
        <v>-47.5082090252369</v>
      </c>
      <c r="X39" s="27">
        <v>49.1975128728262</v>
      </c>
      <c r="Y39" s="27">
        <v>0.695198738513403</v>
      </c>
      <c r="Z39" s="27">
        <v>1.04329524954901</v>
      </c>
      <c r="AA39" s="27">
        <v>1.56003087502631</v>
      </c>
      <c r="AB39" s="27">
        <v>0</v>
      </c>
      <c r="AC39" s="27">
        <v>0</v>
      </c>
      <c r="AD39" s="27">
        <v>-5.76566919755843</v>
      </c>
      <c r="AE39" s="27">
        <v>0.0802148541637868</v>
      </c>
      <c r="AF39" s="33">
        <v>0.0680621655245957</v>
      </c>
      <c r="AG39" s="27">
        <v>0.00842433697347894</v>
      </c>
    </row>
    <row r="40" ht="14.25" customHeight="1" spans="1:33">
      <c r="A40" s="12">
        <v>50</v>
      </c>
      <c r="B40" s="13" t="s">
        <v>71</v>
      </c>
      <c r="C40" s="13" t="s">
        <v>41</v>
      </c>
      <c r="D40" s="17">
        <v>0.02</v>
      </c>
      <c r="E40" s="15">
        <v>38467</v>
      </c>
      <c r="F40" s="15">
        <f t="shared" si="0"/>
        <v>10.5575560098617</v>
      </c>
      <c r="G40" s="16">
        <v>0.174322695419407</v>
      </c>
      <c r="H40" s="16">
        <v>0.234315617341126</v>
      </c>
      <c r="I40" s="25">
        <v>18.0246551589674</v>
      </c>
      <c r="J40" s="26">
        <v>15.4404207535216</v>
      </c>
      <c r="K40" s="27">
        <v>21.2986301369863</v>
      </c>
      <c r="L40" s="27">
        <f t="shared" si="1"/>
        <v>3.05864275782968</v>
      </c>
      <c r="M40" s="30">
        <v>0.6009</v>
      </c>
      <c r="N40" s="30">
        <v>0.0653</v>
      </c>
      <c r="O40" s="30">
        <v>0.0586</v>
      </c>
      <c r="P40" s="32">
        <v>379786.06</v>
      </c>
      <c r="Q40" s="33">
        <v>0.218009478672986</v>
      </c>
      <c r="R40" s="27">
        <v>0.186734281960909</v>
      </c>
      <c r="S40" s="27">
        <v>0.705202141313159</v>
      </c>
      <c r="T40" s="27">
        <v>0.168925489242737</v>
      </c>
      <c r="U40" s="27">
        <v>1.49834850029022</v>
      </c>
      <c r="V40" s="27">
        <v>12.3094869940857</v>
      </c>
      <c r="W40" s="27">
        <v>3.40951447795056</v>
      </c>
      <c r="X40" s="27">
        <v>54.4451478523281</v>
      </c>
      <c r="Y40" s="27">
        <v>1.35362133353201</v>
      </c>
      <c r="Z40" s="27">
        <v>0.649841688851851</v>
      </c>
      <c r="AA40" s="27">
        <v>1.07070907697983</v>
      </c>
      <c r="AB40" s="27">
        <v>0.101383754930045</v>
      </c>
      <c r="AC40" s="27">
        <v>0.0322529530751347</v>
      </c>
      <c r="AD40" s="27">
        <v>0.120065858778179</v>
      </c>
      <c r="AE40" s="27">
        <v>0.0908032210294715</v>
      </c>
      <c r="AF40" s="33">
        <v>0.0152508491772108</v>
      </c>
      <c r="AG40" s="27">
        <v>0</v>
      </c>
    </row>
    <row r="41" ht="14.25" customHeight="1" spans="1:33">
      <c r="A41" s="12">
        <v>51</v>
      </c>
      <c r="B41" s="13" t="s">
        <v>72</v>
      </c>
      <c r="C41" s="13" t="s">
        <v>39</v>
      </c>
      <c r="D41" s="17">
        <v>0.02</v>
      </c>
      <c r="E41" s="15">
        <v>321</v>
      </c>
      <c r="F41" s="15">
        <f t="shared" si="0"/>
        <v>5.77144112313002</v>
      </c>
      <c r="G41" s="16">
        <v>1.65388483424786</v>
      </c>
      <c r="H41" s="16">
        <v>0.217717717717718</v>
      </c>
      <c r="I41" s="25">
        <v>208.339190031153</v>
      </c>
      <c r="J41" s="26">
        <v>19.10768</v>
      </c>
      <c r="K41" s="27">
        <v>10.8465753424658</v>
      </c>
      <c r="L41" s="27">
        <f t="shared" si="1"/>
        <v>2.38384939352364</v>
      </c>
      <c r="M41" s="30">
        <v>0.62</v>
      </c>
      <c r="N41" s="30">
        <v>0.1979</v>
      </c>
      <c r="O41" s="30">
        <v>0.1245</v>
      </c>
      <c r="P41" s="32">
        <v>7171.1</v>
      </c>
      <c r="Q41" s="30">
        <v>0.0659</v>
      </c>
      <c r="R41" s="27">
        <v>0.0169985429820301</v>
      </c>
      <c r="S41" s="27">
        <v>1.57652091254753</v>
      </c>
      <c r="T41" s="27">
        <v>3.63114754098361</v>
      </c>
      <c r="U41" s="27">
        <v>0.416205152901517</v>
      </c>
      <c r="V41" s="27">
        <v>9.45827633378933</v>
      </c>
      <c r="W41" s="27">
        <v>2.71883602044829</v>
      </c>
      <c r="X41" s="27">
        <v>1.08268086439085</v>
      </c>
      <c r="Y41" s="27">
        <v>2.2619926199262</v>
      </c>
      <c r="Z41" s="27">
        <v>0.352793696275072</v>
      </c>
      <c r="AA41" s="27">
        <v>1.78280542986425</v>
      </c>
      <c r="AB41" s="27">
        <v>0.552481092049437</v>
      </c>
      <c r="AC41" s="27">
        <v>0</v>
      </c>
      <c r="AD41" s="27">
        <v>0.0853156146179402</v>
      </c>
      <c r="AE41" s="27">
        <v>0.326583743129881</v>
      </c>
      <c r="AF41" s="33">
        <v>0.197859415678334</v>
      </c>
      <c r="AG41" s="27">
        <v>0.0781024009256581</v>
      </c>
    </row>
    <row r="42" ht="14.25" customHeight="1" spans="1:33">
      <c r="A42" s="12">
        <v>52</v>
      </c>
      <c r="B42" s="13" t="s">
        <v>73</v>
      </c>
      <c r="C42" s="13" t="s">
        <v>41</v>
      </c>
      <c r="D42" s="17">
        <v>0.03</v>
      </c>
      <c r="E42" s="15">
        <v>1294</v>
      </c>
      <c r="F42" s="15">
        <f t="shared" si="0"/>
        <v>7.16549347506085</v>
      </c>
      <c r="G42" s="16">
        <v>0.908839489772935</v>
      </c>
      <c r="H42" s="16">
        <v>0.230769230769231</v>
      </c>
      <c r="I42" s="25">
        <v>70.6336939721793</v>
      </c>
      <c r="J42" s="26">
        <v>18.28</v>
      </c>
      <c r="K42" s="27">
        <v>13.8301369863014</v>
      </c>
      <c r="L42" s="27">
        <f t="shared" si="1"/>
        <v>2.62685005063856</v>
      </c>
      <c r="M42" s="30">
        <v>0.2405</v>
      </c>
      <c r="N42" s="30">
        <v>0.1617</v>
      </c>
      <c r="O42" s="30">
        <v>0.1055</v>
      </c>
      <c r="P42" s="32">
        <v>26670.56</v>
      </c>
      <c r="Q42" s="33">
        <v>0.134868668623467</v>
      </c>
      <c r="R42" s="27">
        <v>0.168026181424476</v>
      </c>
      <c r="S42" s="27">
        <v>0.0678389676481279</v>
      </c>
      <c r="T42" s="27">
        <v>-0.666322846828262</v>
      </c>
      <c r="U42" s="27">
        <v>1.07217887240019</v>
      </c>
      <c r="V42" s="27">
        <v>4.9546062465581</v>
      </c>
      <c r="W42" s="27">
        <v>2.09712294099365</v>
      </c>
      <c r="X42" s="27">
        <v>6.82663679722503</v>
      </c>
      <c r="Y42" s="27">
        <v>1.03435398503419</v>
      </c>
      <c r="Z42" s="27">
        <v>0.752464818403977</v>
      </c>
      <c r="AA42" s="27">
        <v>2.42546063651591</v>
      </c>
      <c r="AB42" s="27">
        <v>0.688949406408238</v>
      </c>
      <c r="AC42" s="27">
        <v>0.0367218416237607</v>
      </c>
      <c r="AD42" s="27">
        <v>0.0568678722889978</v>
      </c>
      <c r="AE42" s="27">
        <v>0.152222469222056</v>
      </c>
      <c r="AF42" s="33">
        <v>0.0256491684927012</v>
      </c>
      <c r="AG42" s="27">
        <v>0.0182391734679835</v>
      </c>
    </row>
    <row r="43" ht="14.25" customHeight="1" spans="1:33">
      <c r="A43" s="12">
        <v>54</v>
      </c>
      <c r="B43" s="13" t="s">
        <v>74</v>
      </c>
      <c r="C43" s="13" t="s">
        <v>41</v>
      </c>
      <c r="D43" s="17">
        <v>0.04</v>
      </c>
      <c r="E43" s="15">
        <v>3832</v>
      </c>
      <c r="F43" s="15">
        <f t="shared" si="0"/>
        <v>8.25114213909075</v>
      </c>
      <c r="G43" s="16">
        <v>0.4267</v>
      </c>
      <c r="H43" s="16">
        <v>0.3623</v>
      </c>
      <c r="I43" s="25">
        <v>20.8872520876827</v>
      </c>
      <c r="J43" s="25">
        <v>5.68223413318188</v>
      </c>
      <c r="K43" s="27">
        <v>14.2356164383562</v>
      </c>
      <c r="L43" s="27">
        <f t="shared" si="1"/>
        <v>2.655747024208</v>
      </c>
      <c r="M43" s="30">
        <v>0.3176</v>
      </c>
      <c r="N43" s="30">
        <v>0.1301</v>
      </c>
      <c r="O43" s="30">
        <v>0.1067</v>
      </c>
      <c r="P43" s="32">
        <v>40754.82</v>
      </c>
      <c r="Q43" s="27">
        <v>0.0485</v>
      </c>
      <c r="R43" s="27">
        <v>0.08693284795308</v>
      </c>
      <c r="S43" s="27">
        <v>0.178240740740741</v>
      </c>
      <c r="T43" s="27">
        <v>7.68934240362812</v>
      </c>
      <c r="U43" s="27">
        <v>0.354663168017175</v>
      </c>
      <c r="V43" s="27">
        <v>1.01064236553658</v>
      </c>
      <c r="W43" s="27">
        <v>1.82179165629607</v>
      </c>
      <c r="X43" s="27">
        <v>22.9729599227426</v>
      </c>
      <c r="Y43" s="27">
        <v>1.49465293658872</v>
      </c>
      <c r="Z43" s="27">
        <v>0.754807313844062</v>
      </c>
      <c r="AA43" s="27">
        <v>1.06131740196078</v>
      </c>
      <c r="AB43" s="27">
        <v>0.0567985221241533</v>
      </c>
      <c r="AC43" s="27">
        <v>0</v>
      </c>
      <c r="AD43" s="27">
        <v>0.121560105952702</v>
      </c>
      <c r="AE43" s="27">
        <v>0.257141055552052</v>
      </c>
      <c r="AF43" s="33">
        <v>-0.0168148475103516</v>
      </c>
      <c r="AG43" s="27">
        <v>0.00529667696576077</v>
      </c>
    </row>
    <row r="44" ht="14.25" customHeight="1" spans="1:33">
      <c r="A44" s="18">
        <v>56</v>
      </c>
      <c r="B44" s="19" t="s">
        <v>75</v>
      </c>
      <c r="C44" s="19" t="s">
        <v>39</v>
      </c>
      <c r="D44" s="17">
        <v>0.02</v>
      </c>
      <c r="E44" s="15">
        <v>8103</v>
      </c>
      <c r="F44" s="15">
        <f t="shared" si="0"/>
        <v>8.99998964246073</v>
      </c>
      <c r="G44" s="16">
        <v>0.1348</v>
      </c>
      <c r="H44" s="16">
        <v>0.2694</v>
      </c>
      <c r="I44" s="25">
        <v>16.8356164383562</v>
      </c>
      <c r="J44" s="25">
        <v>11.1362448979592</v>
      </c>
      <c r="K44" s="27">
        <v>15.9013698630137</v>
      </c>
      <c r="L44" s="27">
        <f t="shared" si="1"/>
        <v>2.76640526042159</v>
      </c>
      <c r="M44" s="30">
        <v>0.6</v>
      </c>
      <c r="N44" s="30">
        <v>0.1595</v>
      </c>
      <c r="O44" s="30">
        <v>0.2973</v>
      </c>
      <c r="P44" s="32">
        <v>17528.32</v>
      </c>
      <c r="Q44" s="27">
        <v>0.134583563154992</v>
      </c>
      <c r="R44" s="27">
        <v>-0.0640612189122711</v>
      </c>
      <c r="S44" s="27">
        <v>0.118076620604426</v>
      </c>
      <c r="T44" s="27">
        <v>0.222356313169407</v>
      </c>
      <c r="U44" s="27">
        <v>1.32770530991774</v>
      </c>
      <c r="V44" s="27">
        <v>5.89306153139229</v>
      </c>
      <c r="W44" s="27">
        <v>30.8021834061135</v>
      </c>
      <c r="X44" s="27">
        <v>97.4267955801105</v>
      </c>
      <c r="Y44" s="27">
        <v>1.53637374860957</v>
      </c>
      <c r="Z44" s="27">
        <v>0.612528957153147</v>
      </c>
      <c r="AA44" s="27">
        <v>1</v>
      </c>
      <c r="AB44" s="27">
        <v>0.0361736334405145</v>
      </c>
      <c r="AC44" s="27">
        <v>0</v>
      </c>
      <c r="AD44" s="27">
        <v>0.42979897098605</v>
      </c>
      <c r="AE44" s="27">
        <v>0.314487432127819</v>
      </c>
      <c r="AF44" s="33">
        <v>0</v>
      </c>
      <c r="AG44" s="27">
        <v>0.10845371932461</v>
      </c>
    </row>
    <row r="45" ht="14.25" customHeight="1" spans="1:33">
      <c r="A45" s="18">
        <v>56</v>
      </c>
      <c r="B45" s="19" t="s">
        <v>75</v>
      </c>
      <c r="C45" s="19" t="s">
        <v>39</v>
      </c>
      <c r="D45" s="17">
        <v>0.02</v>
      </c>
      <c r="E45" s="15">
        <v>6778</v>
      </c>
      <c r="F45" s="15">
        <f t="shared" si="0"/>
        <v>8.821437352167</v>
      </c>
      <c r="G45" s="16">
        <v>0.0636</v>
      </c>
      <c r="H45" s="16">
        <v>0.2466</v>
      </c>
      <c r="I45" s="25">
        <v>14.7800236057834</v>
      </c>
      <c r="J45" s="25">
        <v>12.1679825094133</v>
      </c>
      <c r="K45" s="27">
        <v>14.1780821917808</v>
      </c>
      <c r="L45" s="27">
        <f t="shared" si="1"/>
        <v>2.65169726455108</v>
      </c>
      <c r="M45" s="30">
        <v>0.5185</v>
      </c>
      <c r="N45" s="30">
        <v>0.0638</v>
      </c>
      <c r="O45" s="30">
        <v>0.2298</v>
      </c>
      <c r="P45" s="32">
        <v>11311.83</v>
      </c>
      <c r="Q45" s="27">
        <v>0.134583563154992</v>
      </c>
      <c r="R45" s="27">
        <v>0.190876882196634</v>
      </c>
      <c r="S45" s="27">
        <v>0.387845516710007</v>
      </c>
      <c r="T45" s="27">
        <v>1.21865793780687</v>
      </c>
      <c r="U45" s="27">
        <v>1.28335354760461</v>
      </c>
      <c r="V45" s="27">
        <v>7.98710489070609</v>
      </c>
      <c r="W45" s="27">
        <v>11.3624161073826</v>
      </c>
      <c r="X45" s="27">
        <v>59.4730679156909</v>
      </c>
      <c r="Y45" s="27">
        <v>2.83953951108584</v>
      </c>
      <c r="Z45" s="27">
        <v>0.330094830792116</v>
      </c>
      <c r="AA45" s="27">
        <v>1</v>
      </c>
      <c r="AB45" s="27">
        <v>0.0222761970853574</v>
      </c>
      <c r="AC45" s="27">
        <v>0</v>
      </c>
      <c r="AD45" s="27">
        <v>0.546767232686645</v>
      </c>
      <c r="AE45" s="27">
        <v>0.521401850758023</v>
      </c>
      <c r="AF45" s="33">
        <v>0</v>
      </c>
      <c r="AG45" s="27">
        <v>0.133805867296712</v>
      </c>
    </row>
    <row r="46" ht="14.25" customHeight="1" spans="1:33">
      <c r="A46" s="18">
        <v>57</v>
      </c>
      <c r="B46" s="19" t="s">
        <v>76</v>
      </c>
      <c r="C46" s="19" t="s">
        <v>39</v>
      </c>
      <c r="D46" s="17">
        <v>0.028</v>
      </c>
      <c r="E46" s="15">
        <v>1092</v>
      </c>
      <c r="F46" s="15">
        <f t="shared" si="0"/>
        <v>6.99576615630485</v>
      </c>
      <c r="G46" s="16">
        <v>0.824211238106751</v>
      </c>
      <c r="H46" s="16">
        <v>0.293139097744361</v>
      </c>
      <c r="I46" s="25">
        <v>48.7179487179487</v>
      </c>
      <c r="J46" s="25">
        <v>13.9486103828002</v>
      </c>
      <c r="K46" s="27">
        <v>11.0356164383562</v>
      </c>
      <c r="L46" s="27">
        <f t="shared" si="1"/>
        <v>2.40112790025596</v>
      </c>
      <c r="M46" s="30">
        <v>0.2238</v>
      </c>
      <c r="N46" s="30">
        <v>0.4226</v>
      </c>
      <c r="O46" s="30">
        <v>0.3434</v>
      </c>
      <c r="P46" s="32">
        <v>15224.95</v>
      </c>
      <c r="Q46" s="27">
        <v>0.184</v>
      </c>
      <c r="R46" s="27">
        <v>0.190044431600621</v>
      </c>
      <c r="S46" s="27">
        <v>0.831154534195679</v>
      </c>
      <c r="T46" s="27">
        <v>2.4888178913738</v>
      </c>
      <c r="U46" s="27">
        <v>1.18029920662411</v>
      </c>
      <c r="V46" s="27">
        <v>3.99765363128492</v>
      </c>
      <c r="W46" s="27">
        <v>7.72681135946442</v>
      </c>
      <c r="X46" s="27">
        <v>3.61094010193268</v>
      </c>
      <c r="Y46" s="27">
        <v>1.03116565666853</v>
      </c>
      <c r="Z46" s="27">
        <v>0.599107576493443</v>
      </c>
      <c r="AA46" s="27">
        <v>1.3600673022995</v>
      </c>
      <c r="AB46" s="27">
        <v>0.90020290072894</v>
      </c>
      <c r="AC46" s="27">
        <v>0.0168332456601789</v>
      </c>
      <c r="AD46" s="27">
        <v>0.10615339749198</v>
      </c>
      <c r="AE46" s="27">
        <v>0.107297576790855</v>
      </c>
      <c r="AF46" s="33">
        <v>-0.154951228374186</v>
      </c>
      <c r="AG46" s="27">
        <v>0.00640040247072305</v>
      </c>
    </row>
    <row r="47" ht="14.25" customHeight="1" spans="1:33">
      <c r="A47" s="18">
        <v>57</v>
      </c>
      <c r="B47" s="19" t="s">
        <v>76</v>
      </c>
      <c r="C47" s="19" t="s">
        <v>39</v>
      </c>
      <c r="D47" s="17">
        <v>0.015</v>
      </c>
      <c r="E47" s="15">
        <v>867</v>
      </c>
      <c r="F47" s="15">
        <f t="shared" si="0"/>
        <v>6.76503897678054</v>
      </c>
      <c r="G47" s="16">
        <v>0.2815</v>
      </c>
      <c r="H47" s="16">
        <v>0.242</v>
      </c>
      <c r="I47" s="25">
        <v>21.6839677047289</v>
      </c>
      <c r="J47" s="25">
        <v>8.40035746201966</v>
      </c>
      <c r="K47" s="27">
        <v>8.02191780821918</v>
      </c>
      <c r="L47" s="27">
        <f t="shared" si="1"/>
        <v>2.08217752149871</v>
      </c>
      <c r="M47" s="30">
        <v>0.34</v>
      </c>
      <c r="N47" s="30">
        <v>0.1844</v>
      </c>
      <c r="O47" s="30">
        <v>0.4165</v>
      </c>
      <c r="P47" s="32">
        <v>3449.59</v>
      </c>
      <c r="Q47" s="27">
        <v>0</v>
      </c>
      <c r="R47" s="27">
        <v>0.311681070532478</v>
      </c>
      <c r="S47" s="27">
        <v>0.332821497120921</v>
      </c>
      <c r="T47" s="27">
        <v>0.146825396825397</v>
      </c>
      <c r="U47" s="27">
        <v>0.791123974915581</v>
      </c>
      <c r="V47" s="27">
        <v>0</v>
      </c>
      <c r="W47" s="27">
        <v>1.25670498084291</v>
      </c>
      <c r="X47" s="27">
        <v>69.0526315789474</v>
      </c>
      <c r="Y47" s="27">
        <v>3.71532846715328</v>
      </c>
      <c r="Z47" s="27">
        <v>0.262061636556854</v>
      </c>
      <c r="AA47" s="27">
        <v>1.01539777587682</v>
      </c>
      <c r="AB47" s="27">
        <v>0.0141129032258065</v>
      </c>
      <c r="AC47" s="27">
        <v>0</v>
      </c>
      <c r="AD47" s="27">
        <v>0.285338160276452</v>
      </c>
      <c r="AE47" s="27">
        <v>0.614634146341463</v>
      </c>
      <c r="AF47" s="33">
        <v>0.204878048780488</v>
      </c>
      <c r="AG47" s="27">
        <v>0.0570121951219512</v>
      </c>
    </row>
    <row r="48" ht="14.25" customHeight="1" spans="1:33">
      <c r="A48" s="12">
        <v>58</v>
      </c>
      <c r="B48" s="13" t="s">
        <v>77</v>
      </c>
      <c r="C48" s="13" t="s">
        <v>39</v>
      </c>
      <c r="D48" s="17">
        <v>0.045</v>
      </c>
      <c r="E48" s="15">
        <v>20609</v>
      </c>
      <c r="F48" s="15">
        <f t="shared" si="0"/>
        <v>9.93348315257151</v>
      </c>
      <c r="G48" s="16">
        <v>0.370060199324717</v>
      </c>
      <c r="H48" s="16">
        <v>0.376470588235294</v>
      </c>
      <c r="I48" s="25">
        <v>16.5073511572614</v>
      </c>
      <c r="J48" s="25">
        <v>10.3090909090909</v>
      </c>
      <c r="K48" s="27">
        <v>13.4246575342466</v>
      </c>
      <c r="L48" s="27">
        <f t="shared" si="1"/>
        <v>2.59709313051623</v>
      </c>
      <c r="M48" s="30">
        <v>0.3015</v>
      </c>
      <c r="N48" s="30">
        <v>0.3199</v>
      </c>
      <c r="O48" s="30">
        <v>0.0741</v>
      </c>
      <c r="P48" s="32">
        <v>39567.05</v>
      </c>
      <c r="Q48" s="27">
        <v>0.059</v>
      </c>
      <c r="R48" s="27">
        <v>0.665134183496616</v>
      </c>
      <c r="S48" s="27">
        <v>1.08708724549003</v>
      </c>
      <c r="T48" s="27">
        <v>3.79837019790454</v>
      </c>
      <c r="U48" s="27">
        <v>1.44143095753128</v>
      </c>
      <c r="V48" s="27">
        <v>7.00522306131275</v>
      </c>
      <c r="W48" s="27">
        <v>5.17460005406335</v>
      </c>
      <c r="X48" s="27">
        <v>3.66917005000958</v>
      </c>
      <c r="Y48" s="27">
        <v>1.09808602593126</v>
      </c>
      <c r="Z48" s="27">
        <v>0.566488808055132</v>
      </c>
      <c r="AA48" s="27">
        <v>1.13788317890526</v>
      </c>
      <c r="AB48" s="27">
        <v>0.874365001137311</v>
      </c>
      <c r="AC48" s="27">
        <v>0</v>
      </c>
      <c r="AD48" s="27">
        <v>0.704280222127296</v>
      </c>
      <c r="AE48" s="27">
        <v>0.331994111221921</v>
      </c>
      <c r="AF48" s="33">
        <v>0.103604502065821</v>
      </c>
      <c r="AG48" s="27">
        <v>0.0458564847794083</v>
      </c>
    </row>
    <row r="49" spans="1:33">
      <c r="A49" s="12">
        <v>59</v>
      </c>
      <c r="B49" s="13" t="s">
        <v>78</v>
      </c>
      <c r="C49" s="13" t="s">
        <v>41</v>
      </c>
      <c r="D49" s="17">
        <v>0.05</v>
      </c>
      <c r="E49" s="15">
        <v>9286</v>
      </c>
      <c r="F49" s="15">
        <f t="shared" si="0"/>
        <v>9.13626316857987</v>
      </c>
      <c r="G49" s="16">
        <v>0.510452595044838</v>
      </c>
      <c r="H49" s="16">
        <v>0.300925925925926</v>
      </c>
      <c r="I49" s="25">
        <v>23.4869696317036</v>
      </c>
      <c r="J49" s="25">
        <v>19.8272727272727</v>
      </c>
      <c r="K49" s="27">
        <v>10.0602739726027</v>
      </c>
      <c r="L49" s="27">
        <f t="shared" si="1"/>
        <v>2.30859439815789</v>
      </c>
      <c r="M49" s="30">
        <v>0.51</v>
      </c>
      <c r="N49" s="30">
        <v>0.2525</v>
      </c>
      <c r="O49" s="30">
        <v>0.1922</v>
      </c>
      <c r="P49" s="32">
        <v>27171.05</v>
      </c>
      <c r="Q49" s="30">
        <v>0.4583</v>
      </c>
      <c r="R49" s="27">
        <v>0.121916439175938</v>
      </c>
      <c r="S49" s="27">
        <v>1.14579349904398</v>
      </c>
      <c r="T49" s="27">
        <v>1.36827339964295</v>
      </c>
      <c r="U49" s="27">
        <v>2.10714420181392</v>
      </c>
      <c r="V49" s="27">
        <v>820.97149183504</v>
      </c>
      <c r="W49" s="27">
        <v>5.12049565490597</v>
      </c>
      <c r="X49" s="27">
        <v>6898.06976744186</v>
      </c>
      <c r="Y49" s="27">
        <v>1.02823513761442</v>
      </c>
      <c r="Z49" s="27">
        <v>0.969841832868452</v>
      </c>
      <c r="AA49" s="27">
        <v>1.01049505964266</v>
      </c>
      <c r="AB49" s="27">
        <v>0.00824237023836044</v>
      </c>
      <c r="AC49" s="27">
        <v>0.00414346179550011</v>
      </c>
      <c r="AD49" s="27">
        <v>0.56441270323659</v>
      </c>
      <c r="AE49" s="27">
        <v>0.0216157536486445</v>
      </c>
      <c r="AF49" s="33">
        <v>0.0216204735399522</v>
      </c>
      <c r="AG49" s="27">
        <v>0</v>
      </c>
    </row>
    <row r="50" ht="14.25" customHeight="1" spans="1:33">
      <c r="A50" s="12">
        <v>61</v>
      </c>
      <c r="B50" s="13" t="s">
        <v>79</v>
      </c>
      <c r="C50" s="13" t="s">
        <v>39</v>
      </c>
      <c r="D50" s="17">
        <v>0.015</v>
      </c>
      <c r="E50" s="15">
        <v>7295</v>
      </c>
      <c r="F50" s="15">
        <f t="shared" si="0"/>
        <v>8.89494446095689</v>
      </c>
      <c r="G50" s="16">
        <v>0.0920254747146914</v>
      </c>
      <c r="H50" s="16">
        <v>0.275862068965517</v>
      </c>
      <c r="I50" s="25">
        <v>11.9459821795751</v>
      </c>
      <c r="J50" s="25">
        <v>13.4070676923077</v>
      </c>
      <c r="K50" s="27">
        <v>14.1561643835616</v>
      </c>
      <c r="L50" s="27">
        <f t="shared" si="1"/>
        <v>2.65015017470469</v>
      </c>
      <c r="M50" s="30">
        <v>0.785</v>
      </c>
      <c r="N50" s="30">
        <v>0.316</v>
      </c>
      <c r="O50" s="30">
        <v>0.083</v>
      </c>
      <c r="P50" s="34">
        <v>14478.52</v>
      </c>
      <c r="Q50" s="27">
        <v>0</v>
      </c>
      <c r="R50" s="27">
        <v>-0.172545083243917</v>
      </c>
      <c r="S50" s="27">
        <v>-0.245704736539767</v>
      </c>
      <c r="T50" s="27">
        <v>-0.034030720338983</v>
      </c>
      <c r="U50" s="27">
        <v>1.53326893573498</v>
      </c>
      <c r="V50" s="27">
        <v>12.8842909438166</v>
      </c>
      <c r="W50" s="27">
        <v>7.69871611982882</v>
      </c>
      <c r="X50" s="27">
        <v>4.05368052078117</v>
      </c>
      <c r="Y50" s="27">
        <v>1.10187044277713</v>
      </c>
      <c r="Z50" s="27">
        <v>0.395842048021417</v>
      </c>
      <c r="AA50" s="27">
        <v>1.2660123316975</v>
      </c>
      <c r="AB50" s="27">
        <v>0.834533370257546</v>
      </c>
      <c r="AC50" s="27">
        <v>0.0175851564663528</v>
      </c>
      <c r="AD50" s="27">
        <v>0.434316673116423</v>
      </c>
      <c r="AE50" s="27">
        <v>0.337903943077379</v>
      </c>
      <c r="AF50" s="33">
        <v>0.235546990809369</v>
      </c>
      <c r="AG50" s="27">
        <v>0.0400237177586718</v>
      </c>
    </row>
    <row r="51" ht="14.25" customHeight="1" spans="1:33">
      <c r="A51" s="18">
        <v>62</v>
      </c>
      <c r="B51" s="19" t="s">
        <v>80</v>
      </c>
      <c r="C51" s="19" t="s">
        <v>41</v>
      </c>
      <c r="D51" s="17">
        <v>0.015</v>
      </c>
      <c r="E51" s="15">
        <v>4813</v>
      </c>
      <c r="F51" s="15">
        <f t="shared" si="0"/>
        <v>8.47907586930311</v>
      </c>
      <c r="G51" s="16">
        <v>0.389217978423773</v>
      </c>
      <c r="H51" s="16">
        <v>0.263379416005724</v>
      </c>
      <c r="I51" s="25">
        <v>25.586135466445</v>
      </c>
      <c r="J51" s="25">
        <v>13.8893228696719</v>
      </c>
      <c r="K51" s="27">
        <v>23.4356164383562</v>
      </c>
      <c r="L51" s="27">
        <f t="shared" si="1"/>
        <v>3.15425693520436</v>
      </c>
      <c r="M51" s="30">
        <v>1</v>
      </c>
      <c r="N51" s="30">
        <v>0.3658</v>
      </c>
      <c r="O51" s="30">
        <v>0.0315</v>
      </c>
      <c r="P51" s="32">
        <v>31250.42</v>
      </c>
      <c r="Q51" s="27">
        <v>0.0749306197964847</v>
      </c>
      <c r="R51" s="27">
        <v>0.161211121161817</v>
      </c>
      <c r="S51" s="27">
        <v>0.0138078568650331</v>
      </c>
      <c r="T51" s="27">
        <v>-0.0211511083994306</v>
      </c>
      <c r="U51" s="27">
        <v>1.34003311562874</v>
      </c>
      <c r="V51" s="27">
        <v>14.9157835457943</v>
      </c>
      <c r="W51" s="27">
        <v>4.00988191252168</v>
      </c>
      <c r="X51" s="27">
        <v>26.7981972038263</v>
      </c>
      <c r="Y51" s="27">
        <v>1.27838569102576</v>
      </c>
      <c r="Z51" s="27">
        <v>0.730352083137161</v>
      </c>
      <c r="AA51" s="27">
        <v>1.30519230769231</v>
      </c>
      <c r="AB51" s="27">
        <v>0.22833940789053</v>
      </c>
      <c r="AC51" s="27">
        <v>0.0035807916107168</v>
      </c>
      <c r="AD51" s="27">
        <v>0.154933204571061</v>
      </c>
      <c r="AE51" s="27">
        <v>0.143778960013729</v>
      </c>
      <c r="AF51" s="33">
        <v>-0.0668611635489961</v>
      </c>
      <c r="AG51" s="27">
        <v>0.0422309936502488</v>
      </c>
    </row>
    <row r="52" ht="14.25" customHeight="1" spans="1:33">
      <c r="A52" s="18">
        <v>62</v>
      </c>
      <c r="B52" s="19" t="s">
        <v>80</v>
      </c>
      <c r="C52" s="19" t="s">
        <v>41</v>
      </c>
      <c r="D52" s="17">
        <v>0.02</v>
      </c>
      <c r="E52" s="15">
        <v>2231</v>
      </c>
      <c r="F52" s="15">
        <f t="shared" si="0"/>
        <v>7.71020519443253</v>
      </c>
      <c r="G52" s="16">
        <v>0.11083915019943</v>
      </c>
      <c r="H52" s="16">
        <v>0.348090629880536</v>
      </c>
      <c r="I52" s="25">
        <v>11.0974002689377</v>
      </c>
      <c r="J52" s="25">
        <v>9.23548370250449</v>
      </c>
      <c r="K52" s="27">
        <v>15.1506849315068</v>
      </c>
      <c r="L52" s="27">
        <f t="shared" si="1"/>
        <v>2.71804574093389</v>
      </c>
      <c r="M52" s="30">
        <v>0.547436</v>
      </c>
      <c r="N52" s="30">
        <v>0.4427</v>
      </c>
      <c r="O52" s="30">
        <v>0</v>
      </c>
      <c r="P52" s="32">
        <v>9917.37</v>
      </c>
      <c r="Q52" s="27">
        <v>0.0964127586518478</v>
      </c>
      <c r="R52" s="27">
        <v>0.40556096697069</v>
      </c>
      <c r="S52" s="27">
        <v>0.239934983745937</v>
      </c>
      <c r="T52" s="27">
        <v>0.412025316455696</v>
      </c>
      <c r="U52" s="27">
        <v>1.82301406169477</v>
      </c>
      <c r="V52" s="27">
        <v>15.8679910285165</v>
      </c>
      <c r="W52" s="27">
        <v>3.93516090584029</v>
      </c>
      <c r="X52" s="27">
        <v>159.24115755627</v>
      </c>
      <c r="Y52" s="27">
        <v>2.59486232370719</v>
      </c>
      <c r="Z52" s="27">
        <v>0.375228375228375</v>
      </c>
      <c r="AA52" s="27">
        <v>1.02664233576642</v>
      </c>
      <c r="AB52" s="27">
        <v>0.0149238681052738</v>
      </c>
      <c r="AC52" s="27">
        <v>0</v>
      </c>
      <c r="AD52" s="27">
        <v>0.249065029305052</v>
      </c>
      <c r="AE52" s="27">
        <v>0.211291495032711</v>
      </c>
      <c r="AF52" s="33">
        <v>-0.0221710685728132</v>
      </c>
      <c r="AG52" s="27">
        <v>0.0368306275745093</v>
      </c>
    </row>
    <row r="53" ht="14.25" customHeight="1" spans="1:33">
      <c r="A53" s="12">
        <v>63</v>
      </c>
      <c r="B53" s="13" t="s">
        <v>81</v>
      </c>
      <c r="C53" s="13" t="s">
        <v>39</v>
      </c>
      <c r="D53" s="17">
        <v>0.03</v>
      </c>
      <c r="E53" s="15">
        <v>5273</v>
      </c>
      <c r="F53" s="15">
        <f t="shared" si="0"/>
        <v>8.57035473953047</v>
      </c>
      <c r="G53" s="16">
        <v>0.672912067255463</v>
      </c>
      <c r="H53" s="16">
        <v>0.267722222222222</v>
      </c>
      <c r="I53" s="25">
        <v>42.6986535179215</v>
      </c>
      <c r="J53" s="25">
        <v>14.25</v>
      </c>
      <c r="K53" s="27">
        <v>6.07123287671233</v>
      </c>
      <c r="L53" s="27">
        <f t="shared" si="1"/>
        <v>1.80356169428468</v>
      </c>
      <c r="M53" s="30">
        <v>0.2773</v>
      </c>
      <c r="N53" s="30">
        <v>0.5041</v>
      </c>
      <c r="O53" s="30">
        <v>0.2018</v>
      </c>
      <c r="P53" s="32">
        <v>51155.96</v>
      </c>
      <c r="Q53" s="27">
        <v>0.000189695000000001</v>
      </c>
      <c r="R53" s="27">
        <v>0.414163562722024</v>
      </c>
      <c r="S53" s="27">
        <v>0.219812259991466</v>
      </c>
      <c r="T53" s="27">
        <v>0.285783955132894</v>
      </c>
      <c r="U53" s="27">
        <v>0.385915090747557</v>
      </c>
      <c r="V53" s="27">
        <v>0</v>
      </c>
      <c r="W53" s="27">
        <v>7.33785822021116</v>
      </c>
      <c r="X53" s="27">
        <v>0.6186222462409</v>
      </c>
      <c r="Y53" s="27">
        <v>0.784590748773665</v>
      </c>
      <c r="Z53" s="27">
        <v>0.62400552504892</v>
      </c>
      <c r="AA53" s="27">
        <v>2.32933029453015</v>
      </c>
      <c r="AB53" s="27">
        <v>1.4327911541227</v>
      </c>
      <c r="AC53" s="27">
        <v>0</v>
      </c>
      <c r="AD53" s="27">
        <v>0.112616797479844</v>
      </c>
      <c r="AE53" s="27">
        <v>0.311408016443988</v>
      </c>
      <c r="AF53" s="33">
        <v>0.378355601233299</v>
      </c>
      <c r="AG53" s="27">
        <v>0</v>
      </c>
    </row>
    <row r="54" ht="14.25" customHeight="1" spans="1:33">
      <c r="A54" s="12">
        <v>64</v>
      </c>
      <c r="B54" s="13" t="s">
        <v>82</v>
      </c>
      <c r="C54" s="13" t="s">
        <v>39</v>
      </c>
      <c r="D54" s="17">
        <v>0.03</v>
      </c>
      <c r="E54" s="15">
        <v>1185</v>
      </c>
      <c r="F54" s="15">
        <f t="shared" si="0"/>
        <v>7.07749805356923</v>
      </c>
      <c r="G54" s="16">
        <v>1.3043576441432</v>
      </c>
      <c r="H54" s="16">
        <v>0.277777777777778</v>
      </c>
      <c r="I54" s="25">
        <v>114.936708860759</v>
      </c>
      <c r="J54" s="25">
        <v>12.9714285714286</v>
      </c>
      <c r="K54" s="27">
        <v>4.46027397260274</v>
      </c>
      <c r="L54" s="27">
        <f t="shared" si="1"/>
        <v>1.49521019297999</v>
      </c>
      <c r="M54" s="30">
        <v>0.6</v>
      </c>
      <c r="N54" s="30">
        <v>0.2684</v>
      </c>
      <c r="O54" s="30">
        <v>0.147</v>
      </c>
      <c r="P54" s="34">
        <v>5495.69</v>
      </c>
      <c r="Q54" s="27">
        <v>0.0021</v>
      </c>
      <c r="R54" s="27">
        <v>0.824579831932773</v>
      </c>
      <c r="S54" s="27">
        <v>16.9266055045872</v>
      </c>
      <c r="T54" s="27">
        <v>10.0458015267176</v>
      </c>
      <c r="U54" s="27">
        <v>0.986027732029963</v>
      </c>
      <c r="V54" s="27">
        <v>1.82641212359772</v>
      </c>
      <c r="W54" s="27">
        <v>-5.05309011707051</v>
      </c>
      <c r="X54" s="27">
        <v>25.564738292011</v>
      </c>
      <c r="Y54" s="27">
        <v>1.11523762861342</v>
      </c>
      <c r="Z54" s="27">
        <v>0.839295994736409</v>
      </c>
      <c r="AA54" s="27">
        <v>1.01579384871155</v>
      </c>
      <c r="AB54" s="27">
        <v>0.335721596724667</v>
      </c>
      <c r="AC54" s="27">
        <v>0</v>
      </c>
      <c r="AD54" s="27">
        <v>1.14881240911294</v>
      </c>
      <c r="AE54" s="27">
        <v>0.321336206896552</v>
      </c>
      <c r="AF54" s="33">
        <v>0.202909482758621</v>
      </c>
      <c r="AG54" s="27">
        <v>0.122737068965517</v>
      </c>
    </row>
    <row r="55" ht="14.25" customHeight="1" spans="1:33">
      <c r="A55" s="18">
        <v>65</v>
      </c>
      <c r="B55" s="19" t="s">
        <v>83</v>
      </c>
      <c r="C55" s="19" t="s">
        <v>39</v>
      </c>
      <c r="D55" s="17">
        <v>0.01</v>
      </c>
      <c r="E55" s="15">
        <v>5448</v>
      </c>
      <c r="F55" s="15">
        <f t="shared" si="0"/>
        <v>8.60300384782935</v>
      </c>
      <c r="G55" s="16">
        <v>0.198334489923108</v>
      </c>
      <c r="H55" s="16">
        <v>0.188577586206897</v>
      </c>
      <c r="I55" s="25">
        <v>21.3017621145374</v>
      </c>
      <c r="J55" s="25">
        <v>23.2104</v>
      </c>
      <c r="K55" s="27">
        <v>12.8356164383562</v>
      </c>
      <c r="L55" s="27">
        <f t="shared" si="1"/>
        <v>2.55222384109003</v>
      </c>
      <c r="M55" s="30">
        <v>0.875</v>
      </c>
      <c r="N55" s="30">
        <v>0.3764</v>
      </c>
      <c r="O55" s="30">
        <v>0.2188</v>
      </c>
      <c r="P55" s="32">
        <v>19243.37</v>
      </c>
      <c r="Q55" s="27">
        <v>0</v>
      </c>
      <c r="R55" s="27">
        <v>0.576881134133042</v>
      </c>
      <c r="S55" s="27">
        <v>0.780769942624468</v>
      </c>
      <c r="T55" s="27">
        <v>0.487305487305487</v>
      </c>
      <c r="U55" s="27">
        <v>0.807289462547609</v>
      </c>
      <c r="V55" s="27">
        <v>5.18816930137685</v>
      </c>
      <c r="W55" s="27">
        <v>1.87562219627604</v>
      </c>
      <c r="X55" s="27">
        <v>32.8900862068966</v>
      </c>
      <c r="Y55" s="27">
        <v>5.68430516311328</v>
      </c>
      <c r="Z55" s="27">
        <v>0.168265905947441</v>
      </c>
      <c r="AA55" s="27">
        <v>1.02623311341502</v>
      </c>
      <c r="AB55" s="27">
        <v>0.0435483032791145</v>
      </c>
      <c r="AC55" s="27">
        <v>0</v>
      </c>
      <c r="AD55" s="27">
        <v>0.362607740690206</v>
      </c>
      <c r="AE55" s="27">
        <v>0.599108839525588</v>
      </c>
      <c r="AF55" s="33">
        <v>0.0938994823406068</v>
      </c>
      <c r="AG55" s="27">
        <v>0.0975689666470087</v>
      </c>
    </row>
    <row r="56" ht="14.25" customHeight="1" spans="1:33">
      <c r="A56" s="18">
        <v>65</v>
      </c>
      <c r="B56" s="19" t="s">
        <v>83</v>
      </c>
      <c r="C56" s="19" t="s">
        <v>39</v>
      </c>
      <c r="D56" s="17">
        <v>0.01</v>
      </c>
      <c r="E56" s="15">
        <v>4460</v>
      </c>
      <c r="F56" s="15">
        <f t="shared" si="0"/>
        <v>8.40290404501411</v>
      </c>
      <c r="G56" s="16">
        <v>0.284396115027256</v>
      </c>
      <c r="H56" s="16">
        <v>0.19</v>
      </c>
      <c r="I56" s="25">
        <v>23.6244394618834</v>
      </c>
      <c r="J56" s="25">
        <v>30.1042857142857</v>
      </c>
      <c r="K56" s="27">
        <v>13.8164383561644</v>
      </c>
      <c r="L56" s="27">
        <f t="shared" si="1"/>
        <v>2.62585906849423</v>
      </c>
      <c r="M56" s="30">
        <v>0.95</v>
      </c>
      <c r="N56" s="30">
        <v>0.9126</v>
      </c>
      <c r="O56" s="30">
        <v>0.2749</v>
      </c>
      <c r="P56" s="32">
        <v>5528.79</v>
      </c>
      <c r="Q56" s="27">
        <v>0</v>
      </c>
      <c r="R56" s="27">
        <v>-0.151160474150812</v>
      </c>
      <c r="S56" s="27">
        <v>4.17696629213483</v>
      </c>
      <c r="T56" s="27">
        <v>5.91472868217054</v>
      </c>
      <c r="U56" s="27">
        <v>0.718838393362248</v>
      </c>
      <c r="V56" s="27">
        <v>9.60547156227502</v>
      </c>
      <c r="W56" s="27">
        <v>-5.39288601455133</v>
      </c>
      <c r="X56" s="27">
        <v>4.06954399877993</v>
      </c>
      <c r="Y56" s="27">
        <v>1.13453187424006</v>
      </c>
      <c r="Z56" s="27">
        <v>0.675585284280936</v>
      </c>
      <c r="AA56" s="27">
        <v>1.05249569707401</v>
      </c>
      <c r="AB56" s="27">
        <v>0.710074154458311</v>
      </c>
      <c r="AC56" s="27">
        <v>0</v>
      </c>
      <c r="AD56" s="27">
        <v>1.35212975594967</v>
      </c>
      <c r="AE56" s="27">
        <v>0.52600809473842</v>
      </c>
      <c r="AF56" s="33">
        <v>0.131164742917104</v>
      </c>
      <c r="AG56" s="27">
        <v>0.00779493329335932</v>
      </c>
    </row>
    <row r="57" ht="14.25" customHeight="1" spans="1:33">
      <c r="A57" s="18">
        <v>67</v>
      </c>
      <c r="B57" s="19" t="s">
        <v>84</v>
      </c>
      <c r="C57" s="19" t="s">
        <v>39</v>
      </c>
      <c r="D57" s="17">
        <v>0.022</v>
      </c>
      <c r="E57" s="15">
        <v>6745</v>
      </c>
      <c r="F57" s="15">
        <f t="shared" si="0"/>
        <v>8.81655676864186</v>
      </c>
      <c r="G57" s="16">
        <v>0.211712990851656</v>
      </c>
      <c r="H57" s="16">
        <v>0.27008547008547</v>
      </c>
      <c r="I57" s="25">
        <v>16.765709414381</v>
      </c>
      <c r="J57" s="25">
        <v>12.5649677777778</v>
      </c>
      <c r="K57" s="27">
        <v>13.0876712328767</v>
      </c>
      <c r="L57" s="27">
        <f t="shared" si="1"/>
        <v>2.57167065980747</v>
      </c>
      <c r="M57" s="30">
        <v>0.925</v>
      </c>
      <c r="N57" s="30">
        <v>0.078</v>
      </c>
      <c r="O57" s="30">
        <v>0.0986</v>
      </c>
      <c r="P57" s="32">
        <v>38648.54</v>
      </c>
      <c r="Q57" s="33">
        <v>0.187793427230047</v>
      </c>
      <c r="R57" s="27">
        <v>0.0508334262015824</v>
      </c>
      <c r="S57" s="27">
        <v>0.181268360117505</v>
      </c>
      <c r="T57" s="27">
        <v>-0.140545361875637</v>
      </c>
      <c r="U57" s="27">
        <v>0.938991918893952</v>
      </c>
      <c r="V57" s="27">
        <v>3.76166189824605</v>
      </c>
      <c r="W57" s="27">
        <v>2.09155751523797</v>
      </c>
      <c r="X57" s="27">
        <v>6.66189348460649</v>
      </c>
      <c r="Y57" s="27">
        <v>1.75588458618071</v>
      </c>
      <c r="Z57" s="27">
        <v>0.482168287731418</v>
      </c>
      <c r="AA57" s="27">
        <v>1.0907530327306</v>
      </c>
      <c r="AB57" s="27">
        <v>0.263136337039204</v>
      </c>
      <c r="AC57" s="27">
        <v>0</v>
      </c>
      <c r="AD57" s="27">
        <v>0.213736829596768</v>
      </c>
      <c r="AE57" s="27">
        <v>0.29442791005291</v>
      </c>
      <c r="AF57" s="33">
        <v>0.0895337301587302</v>
      </c>
      <c r="AG57" s="27">
        <v>0.0220072751322751</v>
      </c>
    </row>
    <row r="58" ht="14.25" customHeight="1" spans="1:33">
      <c r="A58" s="18">
        <v>67</v>
      </c>
      <c r="B58" s="19" t="s">
        <v>84</v>
      </c>
      <c r="C58" s="19" t="s">
        <v>39</v>
      </c>
      <c r="D58" s="17">
        <v>0.01</v>
      </c>
      <c r="E58" s="15">
        <v>1714</v>
      </c>
      <c r="F58" s="15">
        <f t="shared" si="0"/>
        <v>7.44658509915773</v>
      </c>
      <c r="G58" s="16">
        <v>0.534405135476982</v>
      </c>
      <c r="H58" s="16">
        <v>0.202218972852202</v>
      </c>
      <c r="I58" s="25">
        <v>45.1990256709452</v>
      </c>
      <c r="J58" s="25">
        <v>18.0165418604651</v>
      </c>
      <c r="K58" s="27">
        <v>16.2082191780822</v>
      </c>
      <c r="L58" s="27">
        <f t="shared" si="1"/>
        <v>2.7855184702482</v>
      </c>
      <c r="M58" s="30">
        <v>0.2514</v>
      </c>
      <c r="N58" s="30">
        <v>0.2397</v>
      </c>
      <c r="O58" s="30">
        <v>0.1314</v>
      </c>
      <c r="P58" s="34">
        <v>11533.87</v>
      </c>
      <c r="Q58" s="33">
        <v>0.0283777392401074</v>
      </c>
      <c r="R58" s="27">
        <v>0.0230979690624014</v>
      </c>
      <c r="S58" s="27">
        <v>-0.351462765957447</v>
      </c>
      <c r="T58" s="27">
        <v>0.466210436270317</v>
      </c>
      <c r="U58" s="27">
        <v>0.361290993732283</v>
      </c>
      <c r="V58" s="27">
        <v>1.64169227133065</v>
      </c>
      <c r="W58" s="27">
        <v>1.00093666690684</v>
      </c>
      <c r="X58" s="27">
        <v>2.70904836193448</v>
      </c>
      <c r="Y58" s="27">
        <v>1.69446854663774</v>
      </c>
      <c r="Z58" s="27">
        <v>0.476780663409617</v>
      </c>
      <c r="AA58" s="27">
        <v>1.10272536687631</v>
      </c>
      <c r="AB58" s="27">
        <v>0.367336477342629</v>
      </c>
      <c r="AC58" s="27">
        <v>0</v>
      </c>
      <c r="AD58" s="27">
        <v>0.138259256271679</v>
      </c>
      <c r="AE58" s="27">
        <v>0.593723006046646</v>
      </c>
      <c r="AF58" s="33">
        <v>0.0735675208753239</v>
      </c>
      <c r="AG58" s="27">
        <v>0.0976101353296862</v>
      </c>
    </row>
    <row r="59" ht="14.25" customHeight="1" spans="1:33">
      <c r="A59" s="12">
        <v>68</v>
      </c>
      <c r="B59" s="13" t="s">
        <v>85</v>
      </c>
      <c r="C59" s="13" t="s">
        <v>39</v>
      </c>
      <c r="D59" s="17">
        <v>0.02</v>
      </c>
      <c r="E59" s="15">
        <v>2454</v>
      </c>
      <c r="F59" s="15">
        <f t="shared" si="0"/>
        <v>7.80547462527086</v>
      </c>
      <c r="G59" s="16">
        <v>0.374608948945615</v>
      </c>
      <c r="H59" s="16">
        <v>0.358866666666667</v>
      </c>
      <c r="I59" s="25">
        <v>18.6092950285249</v>
      </c>
      <c r="J59" s="25">
        <v>10.5588924855491</v>
      </c>
      <c r="K59" s="27">
        <v>15.4301369863014</v>
      </c>
      <c r="L59" s="27">
        <f t="shared" si="1"/>
        <v>2.73632254425539</v>
      </c>
      <c r="M59" s="30">
        <v>0.2191</v>
      </c>
      <c r="N59" s="30">
        <v>0.0417</v>
      </c>
      <c r="O59" s="30">
        <v>0.1982</v>
      </c>
      <c r="P59" s="32">
        <v>9687.86</v>
      </c>
      <c r="Q59" s="33">
        <v>0.0183347984427979</v>
      </c>
      <c r="R59" s="27">
        <v>0.246234615715638</v>
      </c>
      <c r="S59" s="27">
        <v>0.315667609981991</v>
      </c>
      <c r="T59" s="27">
        <v>0.418497109826589</v>
      </c>
      <c r="U59" s="27">
        <v>0.786390283152611</v>
      </c>
      <c r="V59" s="27">
        <v>54.8770053475936</v>
      </c>
      <c r="W59" s="27">
        <v>1.29685327941362</v>
      </c>
      <c r="X59" s="27">
        <v>21.1805985552116</v>
      </c>
      <c r="Y59" s="27">
        <v>3.27629700142789</v>
      </c>
      <c r="Z59" s="27">
        <v>0.290193370165746</v>
      </c>
      <c r="AA59" s="27">
        <v>1.06983050847458</v>
      </c>
      <c r="AB59" s="27">
        <v>0.0532850997262417</v>
      </c>
      <c r="AC59" s="27">
        <v>0</v>
      </c>
      <c r="AD59" s="27">
        <v>0.272636373736252</v>
      </c>
      <c r="AE59" s="27">
        <v>0.587507308516858</v>
      </c>
      <c r="AF59" s="33">
        <v>0.298090040927694</v>
      </c>
      <c r="AG59" s="27">
        <v>0.138764373416488</v>
      </c>
    </row>
    <row r="60" spans="1:33">
      <c r="A60" s="12">
        <v>69</v>
      </c>
      <c r="B60" s="13" t="s">
        <v>86</v>
      </c>
      <c r="C60" s="13" t="s">
        <v>39</v>
      </c>
      <c r="D60" s="17">
        <v>0.03</v>
      </c>
      <c r="E60" s="15">
        <v>7568</v>
      </c>
      <c r="F60" s="15">
        <f t="shared" si="0"/>
        <v>8.93168411073171</v>
      </c>
      <c r="G60" s="16">
        <v>0.400750342048215</v>
      </c>
      <c r="H60" s="16">
        <v>0.284357541899441</v>
      </c>
      <c r="I60" s="25">
        <v>23.6709593023256</v>
      </c>
      <c r="J60" s="25">
        <v>13.3687925373134</v>
      </c>
      <c r="K60" s="27">
        <v>7.32876712328767</v>
      </c>
      <c r="L60" s="27">
        <f t="shared" si="1"/>
        <v>1.99180730574762</v>
      </c>
      <c r="M60" s="30">
        <v>0.44</v>
      </c>
      <c r="N60" s="30">
        <v>0.2169</v>
      </c>
      <c r="O60" s="30">
        <v>0.885</v>
      </c>
      <c r="P60" s="32">
        <v>15902.24</v>
      </c>
      <c r="Q60" s="30">
        <v>0.1886</v>
      </c>
      <c r="R60" s="27">
        <v>0.31910812088187</v>
      </c>
      <c r="S60" s="27">
        <v>0.288863673204733</v>
      </c>
      <c r="T60" s="27">
        <v>0.0534521158129175</v>
      </c>
      <c r="U60" s="27">
        <v>2.41107221636137</v>
      </c>
      <c r="V60" s="27">
        <v>10.2180561906213</v>
      </c>
      <c r="W60" s="27">
        <v>28.6274286527649</v>
      </c>
      <c r="X60" s="27">
        <v>1396.68055555556</v>
      </c>
      <c r="Y60" s="27">
        <v>1.1969654575978</v>
      </c>
      <c r="Z60" s="27">
        <v>0.828587687314266</v>
      </c>
      <c r="AA60" s="27">
        <v>1.01853194746596</v>
      </c>
      <c r="AB60" s="27">
        <v>0.00911834989309521</v>
      </c>
      <c r="AC60" s="27">
        <v>0</v>
      </c>
      <c r="AD60" s="27">
        <v>0.535977337110482</v>
      </c>
      <c r="AE60" s="27">
        <v>0.14090452561132</v>
      </c>
      <c r="AF60" s="33">
        <v>0.167962729089806</v>
      </c>
      <c r="AG60" s="27">
        <v>0</v>
      </c>
    </row>
    <row r="61" ht="14.25" customHeight="1" spans="1:33">
      <c r="A61" s="12">
        <v>70</v>
      </c>
      <c r="B61" s="13" t="s">
        <v>87</v>
      </c>
      <c r="C61" s="13" t="s">
        <v>41</v>
      </c>
      <c r="D61" s="17">
        <v>0.0194</v>
      </c>
      <c r="E61" s="15">
        <v>13351</v>
      </c>
      <c r="F61" s="15">
        <f t="shared" si="0"/>
        <v>9.49934656739009</v>
      </c>
      <c r="G61" s="16">
        <v>0.224135988988393</v>
      </c>
      <c r="H61" s="16">
        <v>0.289313395348837</v>
      </c>
      <c r="I61" s="25">
        <v>16.1445434798891</v>
      </c>
      <c r="J61" s="25">
        <v>12.7605091989346</v>
      </c>
      <c r="K61" s="27">
        <v>13.8356164383562</v>
      </c>
      <c r="L61" s="27">
        <f t="shared" si="1"/>
        <v>2.62724616868691</v>
      </c>
      <c r="M61" s="30">
        <v>1</v>
      </c>
      <c r="N61" s="30">
        <v>0.1944</v>
      </c>
      <c r="O61" s="30">
        <v>0.1111</v>
      </c>
      <c r="P61" s="32">
        <v>55732.5</v>
      </c>
      <c r="Q61" s="33">
        <v>0.057116214010957</v>
      </c>
      <c r="R61" s="27">
        <v>0.202021363322812</v>
      </c>
      <c r="S61" s="27">
        <v>0.0634585672834156</v>
      </c>
      <c r="T61" s="27">
        <v>0.101658552685865</v>
      </c>
      <c r="U61" s="27">
        <v>0.858390488169542</v>
      </c>
      <c r="V61" s="27">
        <v>7.46296372714893</v>
      </c>
      <c r="W61" s="27">
        <v>2.86481434545685</v>
      </c>
      <c r="X61" s="27">
        <v>4.9149364061311</v>
      </c>
      <c r="Y61" s="27">
        <v>1.42028513098526</v>
      </c>
      <c r="Z61" s="27">
        <v>0.509229872964254</v>
      </c>
      <c r="AA61" s="27">
        <v>1.20733328668393</v>
      </c>
      <c r="AB61" s="27">
        <v>0.400641366358386</v>
      </c>
      <c r="AC61" s="27">
        <v>0.0984904858084405</v>
      </c>
      <c r="AD61" s="27">
        <v>0.243818254866869</v>
      </c>
      <c r="AE61" s="27">
        <v>0.307326513685375</v>
      </c>
      <c r="AF61" s="33">
        <v>0.218025988388167</v>
      </c>
      <c r="AG61" s="27">
        <v>0.0540669062759193</v>
      </c>
    </row>
    <row r="62" ht="14.25" customHeight="1" spans="1:33">
      <c r="A62" s="12">
        <v>71</v>
      </c>
      <c r="B62" s="13" t="s">
        <v>88</v>
      </c>
      <c r="C62" s="13" t="s">
        <v>39</v>
      </c>
      <c r="D62" s="17">
        <v>0.03</v>
      </c>
      <c r="E62" s="15">
        <v>4147</v>
      </c>
      <c r="F62" s="15">
        <f t="shared" si="0"/>
        <v>8.33014046024638</v>
      </c>
      <c r="G62" s="16">
        <v>0.318246185454449</v>
      </c>
      <c r="H62" s="16">
        <v>0.225563909774436</v>
      </c>
      <c r="I62" s="25">
        <v>24.9499421268387</v>
      </c>
      <c r="J62" s="25">
        <v>15.9180630769231</v>
      </c>
      <c r="K62" s="27">
        <v>16.1561643835616</v>
      </c>
      <c r="L62" s="27">
        <f t="shared" si="1"/>
        <v>2.78230167241801</v>
      </c>
      <c r="M62" s="30">
        <v>0.378</v>
      </c>
      <c r="N62" s="30">
        <v>0.2479</v>
      </c>
      <c r="O62" s="30">
        <v>0.187</v>
      </c>
      <c r="P62" s="35">
        <v>21931.15</v>
      </c>
      <c r="Q62" s="30">
        <v>0.0572</v>
      </c>
      <c r="R62" s="27">
        <v>0.169404081632653</v>
      </c>
      <c r="S62" s="27">
        <v>0.118649945096226</v>
      </c>
      <c r="T62" s="27">
        <v>1.57417752948479</v>
      </c>
      <c r="U62" s="27">
        <v>0.666817182937475</v>
      </c>
      <c r="V62" s="27">
        <v>3.02754049067177</v>
      </c>
      <c r="W62" s="27">
        <v>3.20634001592241</v>
      </c>
      <c r="X62" s="27">
        <v>2.06912334781187</v>
      </c>
      <c r="Y62" s="27">
        <v>1.89111040305879</v>
      </c>
      <c r="Z62" s="27">
        <v>0.459525870493955</v>
      </c>
      <c r="AA62" s="27">
        <v>1.25224239772479</v>
      </c>
      <c r="AB62" s="27">
        <v>0.619704484397603</v>
      </c>
      <c r="AC62" s="27">
        <v>0.000103327133705311</v>
      </c>
      <c r="AD62" s="27">
        <v>0.226247306254944</v>
      </c>
      <c r="AE62" s="27">
        <v>0.363234165500429</v>
      </c>
      <c r="AF62" s="33">
        <v>0.0991377364453072</v>
      </c>
      <c r="AG62" s="27">
        <v>0.0672204415150558</v>
      </c>
    </row>
    <row r="63" ht="14.25" customHeight="1" spans="1:33">
      <c r="A63" s="12">
        <v>72</v>
      </c>
      <c r="B63" s="13" t="s">
        <v>89</v>
      </c>
      <c r="C63" s="13" t="s">
        <v>41</v>
      </c>
      <c r="D63" s="17">
        <v>0.01</v>
      </c>
      <c r="E63" s="15">
        <v>13066</v>
      </c>
      <c r="F63" s="15">
        <f t="shared" si="0"/>
        <v>9.4777687154007</v>
      </c>
      <c r="G63" s="16">
        <v>0.0746510655473074</v>
      </c>
      <c r="H63" s="16">
        <v>0.191752429860909</v>
      </c>
      <c r="I63" s="25">
        <v>17.6682014388489</v>
      </c>
      <c r="J63" s="25">
        <v>17.7426837750698</v>
      </c>
      <c r="K63" s="27">
        <v>7.61917808219178</v>
      </c>
      <c r="L63" s="27">
        <f t="shared" si="1"/>
        <v>2.03066850065147</v>
      </c>
      <c r="M63" s="30">
        <v>0.84</v>
      </c>
      <c r="N63" s="30">
        <v>0.3258</v>
      </c>
      <c r="O63" s="30">
        <v>0.065</v>
      </c>
      <c r="P63" s="32">
        <v>162910.41</v>
      </c>
      <c r="Q63" s="27">
        <v>0</v>
      </c>
      <c r="R63" s="27">
        <v>-0.189191882389943</v>
      </c>
      <c r="S63" s="27">
        <v>0.0640000000000001</v>
      </c>
      <c r="T63" s="27">
        <v>0.0928404148544664</v>
      </c>
      <c r="U63" s="27">
        <v>2.3546292968394</v>
      </c>
      <c r="V63" s="27">
        <v>9.08856415549589</v>
      </c>
      <c r="W63" s="27">
        <v>55.9883870703932</v>
      </c>
      <c r="X63" s="27">
        <v>11.4265780952699</v>
      </c>
      <c r="Y63" s="27">
        <v>1.1465725403923</v>
      </c>
      <c r="Z63" s="27">
        <v>0.562133699985406</v>
      </c>
      <c r="AA63" s="27">
        <v>1.30119848612279</v>
      </c>
      <c r="AB63" s="27">
        <v>0.883882555052319</v>
      </c>
      <c r="AC63" s="27">
        <v>0.00551080966511234</v>
      </c>
      <c r="AD63" s="27">
        <v>0.0751385917696041</v>
      </c>
      <c r="AE63" s="27">
        <v>0.0423962770153021</v>
      </c>
      <c r="AF63" s="33">
        <v>0.0579408482468902</v>
      </c>
      <c r="AG63" s="27">
        <v>0.000118315191670611</v>
      </c>
    </row>
    <row r="64" ht="14.25" customHeight="1" spans="1:33">
      <c r="A64" s="12">
        <v>74</v>
      </c>
      <c r="B64" s="13" t="s">
        <v>90</v>
      </c>
      <c r="C64" s="13" t="s">
        <v>39</v>
      </c>
      <c r="D64" s="17">
        <v>0.01</v>
      </c>
      <c r="E64" s="15">
        <v>37985</v>
      </c>
      <c r="F64" s="15">
        <f t="shared" si="0"/>
        <v>10.5449466239373</v>
      </c>
      <c r="G64" s="16">
        <v>0.382174683850764</v>
      </c>
      <c r="H64" s="16">
        <v>0.229463414634146</v>
      </c>
      <c r="I64" s="25">
        <v>26.985104646571</v>
      </c>
      <c r="J64" s="25">
        <v>17.5819759862779</v>
      </c>
      <c r="K64" s="27">
        <v>5.76438356164384</v>
      </c>
      <c r="L64" s="27">
        <f t="shared" si="1"/>
        <v>1.75169822027511</v>
      </c>
      <c r="M64" s="30">
        <v>0.65</v>
      </c>
      <c r="N64" s="30">
        <v>0.2132</v>
      </c>
      <c r="O64" s="30">
        <v>0.0311</v>
      </c>
      <c r="P64" s="32">
        <v>226666.9</v>
      </c>
      <c r="Q64" s="27">
        <v>0.04025</v>
      </c>
      <c r="R64" s="27">
        <v>0.0697145010065887</v>
      </c>
      <c r="S64" s="27">
        <v>0.274941222324201</v>
      </c>
      <c r="T64" s="27">
        <v>0.270996453188784</v>
      </c>
      <c r="U64" s="27">
        <v>0.729118005066289</v>
      </c>
      <c r="V64" s="27">
        <v>5.24286773171001</v>
      </c>
      <c r="W64" s="27">
        <v>5.90819019522468</v>
      </c>
      <c r="X64" s="27">
        <v>7.4169223046461</v>
      </c>
      <c r="Y64" s="27">
        <v>1.49477385615497</v>
      </c>
      <c r="Z64" s="27">
        <v>0.781735279951964</v>
      </c>
      <c r="AA64" s="27">
        <v>1.46273818248443</v>
      </c>
      <c r="AB64" s="27">
        <v>0.525245303486021</v>
      </c>
      <c r="AC64" s="27">
        <v>0.0140131157240767</v>
      </c>
      <c r="AD64" s="27">
        <v>0.209929148566944</v>
      </c>
      <c r="AE64" s="27">
        <v>0.236267653296034</v>
      </c>
      <c r="AF64" s="33">
        <v>-0.0110379160462633</v>
      </c>
      <c r="AG64" s="27">
        <v>0</v>
      </c>
    </row>
    <row r="65" ht="14.25" customHeight="1" spans="1:33">
      <c r="A65" s="12">
        <v>75</v>
      </c>
      <c r="B65" s="13" t="s">
        <v>91</v>
      </c>
      <c r="C65" s="13" t="s">
        <v>39</v>
      </c>
      <c r="D65" s="17">
        <v>0.015</v>
      </c>
      <c r="E65" s="15">
        <v>6075</v>
      </c>
      <c r="F65" s="15">
        <f t="shared" si="0"/>
        <v>8.71193726820875</v>
      </c>
      <c r="G65" s="16">
        <v>0.338865900164339</v>
      </c>
      <c r="H65" s="16">
        <v>0.342710472279261</v>
      </c>
      <c r="I65" s="25">
        <v>17.4368625514403</v>
      </c>
      <c r="J65" s="25">
        <v>13.2411175</v>
      </c>
      <c r="K65" s="27">
        <v>17.3616438356164</v>
      </c>
      <c r="L65" s="27">
        <f t="shared" si="1"/>
        <v>2.85426339574103</v>
      </c>
      <c r="M65" s="30">
        <v>0.99</v>
      </c>
      <c r="N65" s="30">
        <v>0</v>
      </c>
      <c r="O65" s="30">
        <v>0</v>
      </c>
      <c r="P65" s="32">
        <v>10494.49</v>
      </c>
      <c r="Q65" s="27">
        <v>0.00833002776675922</v>
      </c>
      <c r="R65" s="27">
        <v>0.532998187876308</v>
      </c>
      <c r="S65" s="27">
        <v>1.42860448970146</v>
      </c>
      <c r="T65" s="27">
        <v>0.433459178857952</v>
      </c>
      <c r="U65" s="27">
        <v>1.87967322071448</v>
      </c>
      <c r="V65" s="27">
        <v>0</v>
      </c>
      <c r="W65" s="27">
        <v>-4.41200368344077</v>
      </c>
      <c r="X65" s="27">
        <v>8.02700305509017</v>
      </c>
      <c r="Y65" s="27">
        <v>1.13502002415612</v>
      </c>
      <c r="Z65" s="27">
        <v>0.599847473784557</v>
      </c>
      <c r="AA65" s="27">
        <v>1.39069264069264</v>
      </c>
      <c r="AB65" s="27">
        <v>0.522489041356966</v>
      </c>
      <c r="AC65" s="27">
        <v>0</v>
      </c>
      <c r="AD65" s="27">
        <v>0.820114748565643</v>
      </c>
      <c r="AE65" s="27">
        <v>0.610583179864948</v>
      </c>
      <c r="AF65" s="33">
        <v>0.409650092081031</v>
      </c>
      <c r="AG65" s="27">
        <v>0.0403192142418662</v>
      </c>
    </row>
    <row r="66" ht="14.25" customHeight="1" spans="1:33">
      <c r="A66" s="12">
        <v>76</v>
      </c>
      <c r="B66" s="13" t="s">
        <v>92</v>
      </c>
      <c r="C66" s="13" t="s">
        <v>39</v>
      </c>
      <c r="D66" s="17">
        <v>0.03</v>
      </c>
      <c r="E66" s="15">
        <v>4147</v>
      </c>
      <c r="F66" s="15">
        <f t="shared" si="0"/>
        <v>8.33014046024638</v>
      </c>
      <c r="G66" s="16">
        <v>0.3078</v>
      </c>
      <c r="H66" s="16">
        <v>0.262</v>
      </c>
      <c r="I66" s="25">
        <v>19.3295297805643</v>
      </c>
      <c r="J66" s="25">
        <v>11.4513657142857</v>
      </c>
      <c r="K66" s="27">
        <v>7.13972602739726</v>
      </c>
      <c r="L66" s="27">
        <f t="shared" si="1"/>
        <v>1.9656744041023</v>
      </c>
      <c r="M66" s="30">
        <v>0.7407</v>
      </c>
      <c r="N66" s="30">
        <v>0.2409</v>
      </c>
      <c r="O66" s="30">
        <v>0.6008</v>
      </c>
      <c r="P66" s="32">
        <v>15291.39</v>
      </c>
      <c r="Q66" s="27">
        <v>0.164341085271318</v>
      </c>
      <c r="R66" s="27">
        <v>0.0872755193447938</v>
      </c>
      <c r="S66" s="27">
        <v>0.382317691527611</v>
      </c>
      <c r="T66" s="27">
        <v>0.263173926286933</v>
      </c>
      <c r="U66" s="27">
        <v>1.20992397613014</v>
      </c>
      <c r="V66" s="27">
        <v>3.30979734451433</v>
      </c>
      <c r="W66" s="27">
        <v>120.21116751269</v>
      </c>
      <c r="X66" s="27">
        <v>125.832093517535</v>
      </c>
      <c r="Y66" s="27">
        <v>1.41779656209224</v>
      </c>
      <c r="Z66" s="27">
        <v>0.705873121738789</v>
      </c>
      <c r="AA66" s="27">
        <v>1.025</v>
      </c>
      <c r="AB66" s="27">
        <v>0.0368814192343604</v>
      </c>
      <c r="AC66" s="27">
        <v>0</v>
      </c>
      <c r="AD66" s="27">
        <v>0.320962811036725</v>
      </c>
      <c r="AE66" s="27">
        <v>0.28982838997365</v>
      </c>
      <c r="AF66" s="33">
        <v>-0.0708229173704479</v>
      </c>
      <c r="AG66" s="27">
        <v>0.139906087426525</v>
      </c>
    </row>
    <row r="67" ht="14.25" customHeight="1" spans="1:33">
      <c r="A67" s="12">
        <v>77</v>
      </c>
      <c r="B67" s="13" t="s">
        <v>93</v>
      </c>
      <c r="C67" s="13" t="s">
        <v>39</v>
      </c>
      <c r="D67" s="17">
        <v>0.02</v>
      </c>
      <c r="E67" s="15">
        <v>5806</v>
      </c>
      <c r="F67" s="15">
        <f t="shared" ref="F67:F129" si="2">LN(E67)</f>
        <v>8.66664714458457</v>
      </c>
      <c r="G67" s="16">
        <v>0.0345069101538611</v>
      </c>
      <c r="H67" s="16">
        <v>0.346098857142857</v>
      </c>
      <c r="I67" s="25">
        <v>9.04236996210816</v>
      </c>
      <c r="J67" s="26">
        <v>9.63728914988096</v>
      </c>
      <c r="K67" s="27">
        <v>6.71506849315069</v>
      </c>
      <c r="L67" s="27">
        <f t="shared" ref="L67:L129" si="3">LN(K67)</f>
        <v>1.90435402994562</v>
      </c>
      <c r="M67" s="30">
        <v>0.501</v>
      </c>
      <c r="N67" s="30">
        <v>0.1445</v>
      </c>
      <c r="O67" s="30">
        <v>0.3334</v>
      </c>
      <c r="P67" s="32">
        <v>34048.3</v>
      </c>
      <c r="Q67" s="27">
        <v>0</v>
      </c>
      <c r="R67" s="27">
        <v>0.293967412388465</v>
      </c>
      <c r="S67" s="27">
        <v>0.159113516094378</v>
      </c>
      <c r="T67" s="27">
        <v>0.28479752157557</v>
      </c>
      <c r="U67" s="27">
        <v>0.962019251095734</v>
      </c>
      <c r="V67" s="27">
        <v>2.56797833120156</v>
      </c>
      <c r="W67" s="27">
        <v>-4.89912800086123</v>
      </c>
      <c r="X67" s="27">
        <v>22.8530297957817</v>
      </c>
      <c r="Y67" s="27">
        <v>1.50458346565047</v>
      </c>
      <c r="Z67" s="27">
        <v>0.636077451592755</v>
      </c>
      <c r="AA67" s="27">
        <v>1.35334198572356</v>
      </c>
      <c r="AB67" s="27">
        <v>0.134045036386105</v>
      </c>
      <c r="AC67" s="27">
        <v>0.00102979541397776</v>
      </c>
      <c r="AD67" s="27">
        <v>0.213986916060076</v>
      </c>
      <c r="AE67" s="27">
        <v>0.231929917084176</v>
      </c>
      <c r="AF67" s="33">
        <v>0.0897131639858193</v>
      </c>
      <c r="AG67" s="27">
        <v>0.00924379596261463</v>
      </c>
    </row>
    <row r="68" ht="14.25" customHeight="1" spans="1:33">
      <c r="A68" s="12">
        <v>78</v>
      </c>
      <c r="B68" s="13" t="s">
        <v>94</v>
      </c>
      <c r="C68" s="13" t="s">
        <v>39</v>
      </c>
      <c r="D68" s="17">
        <v>0.04</v>
      </c>
      <c r="E68" s="15">
        <v>14479</v>
      </c>
      <c r="F68" s="15">
        <f t="shared" si="2"/>
        <v>9.58045460278142</v>
      </c>
      <c r="G68" s="16">
        <v>0.342074090305114</v>
      </c>
      <c r="H68" s="16">
        <v>0.258501761658031</v>
      </c>
      <c r="I68" s="25">
        <v>20.0187409351475</v>
      </c>
      <c r="J68" s="26">
        <v>20.9486776050754</v>
      </c>
      <c r="K68" s="27">
        <v>9.04109589041096</v>
      </c>
      <c r="L68" s="27">
        <f t="shared" si="3"/>
        <v>2.20178039387208</v>
      </c>
      <c r="M68" s="30">
        <v>0.42032</v>
      </c>
      <c r="N68" s="30">
        <v>0.5549</v>
      </c>
      <c r="O68" s="30">
        <v>0.2355</v>
      </c>
      <c r="P68" s="32">
        <v>25000</v>
      </c>
      <c r="Q68" s="27">
        <v>0</v>
      </c>
      <c r="R68" s="27">
        <v>0.0917584549714934</v>
      </c>
      <c r="S68" s="27">
        <v>-0.275677241778937</v>
      </c>
      <c r="T68" s="27">
        <v>-0.195834490419328</v>
      </c>
      <c r="U68" s="27">
        <v>1.06648495918717</v>
      </c>
      <c r="V68" s="27">
        <v>6.90775487568167</v>
      </c>
      <c r="W68" s="27">
        <v>2.42860972776239</v>
      </c>
      <c r="X68" s="27">
        <v>6.83010418570645</v>
      </c>
      <c r="Y68" s="27">
        <v>1.21183800623053</v>
      </c>
      <c r="Z68" s="27">
        <v>0.658236500341764</v>
      </c>
      <c r="AA68" s="27">
        <v>1.19309622060654</v>
      </c>
      <c r="AB68" s="27">
        <v>0.46112</v>
      </c>
      <c r="AC68" s="27">
        <v>0.02936</v>
      </c>
      <c r="AD68" s="27">
        <v>0.486566411828951</v>
      </c>
      <c r="AE68" s="27">
        <v>0.33644209540376</v>
      </c>
      <c r="AF68" s="33">
        <v>0.295055864052987</v>
      </c>
      <c r="AG68" s="27">
        <v>0.0633839566468188</v>
      </c>
    </row>
    <row r="69" ht="14.25" customHeight="1" spans="1:33">
      <c r="A69" s="12">
        <v>79</v>
      </c>
      <c r="B69" s="13" t="s">
        <v>95</v>
      </c>
      <c r="C69" s="13" t="s">
        <v>39</v>
      </c>
      <c r="D69" s="17">
        <v>0.025</v>
      </c>
      <c r="E69" s="15">
        <v>1093</v>
      </c>
      <c r="F69" s="15">
        <f t="shared" si="2"/>
        <v>6.99668148817654</v>
      </c>
      <c r="G69" s="16">
        <v>0.261072715115514</v>
      </c>
      <c r="H69" s="16">
        <v>0.250504587155963</v>
      </c>
      <c r="I69" s="25">
        <v>19.9451052150046</v>
      </c>
      <c r="J69" s="26">
        <v>14.9725274725275</v>
      </c>
      <c r="K69" s="27">
        <v>15.786301369863</v>
      </c>
      <c r="L69" s="27">
        <f t="shared" si="3"/>
        <v>2.75914256206198</v>
      </c>
      <c r="M69" s="30">
        <v>0.4114</v>
      </c>
      <c r="N69" s="30">
        <v>0.065</v>
      </c>
      <c r="O69" s="30">
        <v>0.249</v>
      </c>
      <c r="P69" s="34">
        <v>5597.58</v>
      </c>
      <c r="Q69" s="27">
        <v>0.057</v>
      </c>
      <c r="R69" s="27">
        <v>0.233864576912917</v>
      </c>
      <c r="S69" s="27">
        <v>0.0165200215478543</v>
      </c>
      <c r="T69" s="27">
        <v>-0.00364630811303557</v>
      </c>
      <c r="U69" s="27">
        <v>2.4819865983445</v>
      </c>
      <c r="V69" s="27">
        <v>26.7266553480475</v>
      </c>
      <c r="W69" s="27">
        <v>11.7587301587302</v>
      </c>
      <c r="X69" s="27">
        <v>131.457202505219</v>
      </c>
      <c r="Y69" s="27">
        <v>1.64056513409962</v>
      </c>
      <c r="Z69" s="27">
        <v>0.59601798330122</v>
      </c>
      <c r="AA69" s="27">
        <v>1.07158671586716</v>
      </c>
      <c r="AB69" s="27">
        <v>0.0431019254548666</v>
      </c>
      <c r="AC69" s="27">
        <v>0</v>
      </c>
      <c r="AD69" s="27">
        <v>0.194657168299199</v>
      </c>
      <c r="AE69" s="27">
        <v>0.134481006225384</v>
      </c>
      <c r="AF69" s="33">
        <v>-0.00228687587345954</v>
      </c>
      <c r="AG69" s="27">
        <v>0.0241074831660526</v>
      </c>
    </row>
    <row r="70" ht="14.25" customHeight="1" spans="1:33">
      <c r="A70" s="12">
        <v>79</v>
      </c>
      <c r="B70" s="13" t="s">
        <v>95</v>
      </c>
      <c r="C70" s="13" t="s">
        <v>39</v>
      </c>
      <c r="D70" s="17">
        <v>0.02</v>
      </c>
      <c r="E70" s="15">
        <v>3767</v>
      </c>
      <c r="F70" s="15">
        <f t="shared" si="2"/>
        <v>8.23403420769204</v>
      </c>
      <c r="G70" s="16">
        <v>0.136107298729743</v>
      </c>
      <c r="H70" s="16">
        <v>0.300387755102041</v>
      </c>
      <c r="I70" s="25">
        <v>13.0076984337669</v>
      </c>
      <c r="J70" s="26">
        <v>11.3979995347755</v>
      </c>
      <c r="K70" s="27">
        <v>8.57808219178082</v>
      </c>
      <c r="L70" s="27">
        <f t="shared" si="3"/>
        <v>2.14921036774391</v>
      </c>
      <c r="M70" s="30">
        <v>0.51</v>
      </c>
      <c r="N70" s="30">
        <v>0.1161</v>
      </c>
      <c r="O70" s="30">
        <v>0.0963</v>
      </c>
      <c r="P70" s="34">
        <v>4944.89</v>
      </c>
      <c r="Q70" s="27">
        <v>0.057</v>
      </c>
      <c r="R70" s="27">
        <v>0.476717058603957</v>
      </c>
      <c r="S70" s="27">
        <v>-0.176353370973099</v>
      </c>
      <c r="T70" s="27">
        <v>1.32387415175817</v>
      </c>
      <c r="U70" s="27">
        <v>1.80437444660048</v>
      </c>
      <c r="V70" s="27">
        <v>8.76125137211855</v>
      </c>
      <c r="W70" s="27">
        <v>16.5134482758621</v>
      </c>
      <c r="X70" s="27">
        <v>292.899082568807</v>
      </c>
      <c r="Y70" s="27">
        <v>1.12559952038369</v>
      </c>
      <c r="Z70" s="27">
        <v>0.843249391765933</v>
      </c>
      <c r="AA70" s="27">
        <v>1.02829492056388</v>
      </c>
      <c r="AB70" s="27">
        <v>0.0300403225806452</v>
      </c>
      <c r="AC70" s="27">
        <v>0</v>
      </c>
      <c r="AD70" s="27">
        <v>0.686031688217082</v>
      </c>
      <c r="AE70" s="27">
        <v>0.181022781849694</v>
      </c>
      <c r="AF70" s="33">
        <v>0.090354778759214</v>
      </c>
      <c r="AG70" s="27">
        <v>0.0326797385620915</v>
      </c>
    </row>
    <row r="71" spans="1:33">
      <c r="A71" s="12">
        <v>82</v>
      </c>
      <c r="B71" s="13" t="s">
        <v>96</v>
      </c>
      <c r="C71" s="13" t="s">
        <v>39</v>
      </c>
      <c r="D71" s="17">
        <v>0.04</v>
      </c>
      <c r="E71" s="15">
        <v>1121</v>
      </c>
      <c r="F71" s="15">
        <f t="shared" si="2"/>
        <v>7.02197642307216</v>
      </c>
      <c r="G71" s="16">
        <v>0.461574006240475</v>
      </c>
      <c r="H71" s="16">
        <v>0.139121338912134</v>
      </c>
      <c r="I71" s="25">
        <v>85.2950669045495</v>
      </c>
      <c r="J71" s="26">
        <v>14.0611426470588</v>
      </c>
      <c r="K71" s="27">
        <v>12.2986301369863</v>
      </c>
      <c r="L71" s="27">
        <f t="shared" si="3"/>
        <v>2.50948788519944</v>
      </c>
      <c r="M71" s="30">
        <v>0.475</v>
      </c>
      <c r="N71" s="30">
        <v>0.1602</v>
      </c>
      <c r="O71" s="30">
        <v>0.4578</v>
      </c>
      <c r="P71" s="34">
        <v>592.88</v>
      </c>
      <c r="Q71" s="27">
        <v>0</v>
      </c>
      <c r="R71" s="27">
        <v>4.44291754756871</v>
      </c>
      <c r="S71" s="27">
        <v>42.35</v>
      </c>
      <c r="T71" s="27">
        <v>51.9545454545455</v>
      </c>
      <c r="U71" s="27">
        <v>5.65643970467596</v>
      </c>
      <c r="V71" s="27">
        <v>0</v>
      </c>
      <c r="W71" s="27">
        <v>86.19</v>
      </c>
      <c r="X71" s="27">
        <v>1213.94366197183</v>
      </c>
      <c r="Y71" s="27">
        <v>1.45277618775043</v>
      </c>
      <c r="Z71" s="27">
        <v>0.678578364731016</v>
      </c>
      <c r="AA71" s="27">
        <v>1.00357909806729</v>
      </c>
      <c r="AB71" s="27">
        <v>0.0151148730350665</v>
      </c>
      <c r="AC71" s="27">
        <v>0</v>
      </c>
      <c r="AD71" s="27">
        <v>1.38909541511772</v>
      </c>
      <c r="AE71" s="27">
        <v>0.121011718296786</v>
      </c>
      <c r="AF71" s="33">
        <v>0.0112542058243416</v>
      </c>
      <c r="AG71" s="27">
        <v>0</v>
      </c>
    </row>
    <row r="72" ht="14.25" customHeight="1" spans="1:33">
      <c r="A72" s="12">
        <v>83</v>
      </c>
      <c r="B72" s="13" t="s">
        <v>97</v>
      </c>
      <c r="C72" s="13" t="s">
        <v>41</v>
      </c>
      <c r="D72" s="17">
        <v>0.027</v>
      </c>
      <c r="E72" s="15">
        <v>12217</v>
      </c>
      <c r="F72" s="15">
        <f t="shared" si="2"/>
        <v>9.41058370340406</v>
      </c>
      <c r="G72" s="16">
        <v>0.283306974836474</v>
      </c>
      <c r="H72" s="16">
        <v>0.252269230769231</v>
      </c>
      <c r="I72" s="25">
        <v>21.5302660227552</v>
      </c>
      <c r="J72" s="26">
        <v>14.6049561354803</v>
      </c>
      <c r="K72" s="27">
        <v>7.20547945205479</v>
      </c>
      <c r="L72" s="27">
        <f t="shared" si="3"/>
        <v>1.97484177158932</v>
      </c>
      <c r="M72" s="30">
        <v>0.93</v>
      </c>
      <c r="N72" s="30">
        <v>0.5642</v>
      </c>
      <c r="O72" s="30">
        <v>0.0534</v>
      </c>
      <c r="P72" s="32">
        <v>29828.94</v>
      </c>
      <c r="Q72" s="27">
        <v>0</v>
      </c>
      <c r="R72" s="27">
        <v>0.17168231179827</v>
      </c>
      <c r="S72" s="27">
        <v>2.10856057991025</v>
      </c>
      <c r="T72" s="27">
        <v>4.10744147157191</v>
      </c>
      <c r="U72" s="27">
        <v>0.792340290284988</v>
      </c>
      <c r="V72" s="27">
        <v>1.04031826180093</v>
      </c>
      <c r="W72" s="27">
        <v>-1.37041448308718</v>
      </c>
      <c r="X72" s="27">
        <v>16.3205673758865</v>
      </c>
      <c r="Y72" s="27">
        <v>1.08282343960592</v>
      </c>
      <c r="Z72" s="27">
        <v>0.823164984487295</v>
      </c>
      <c r="AA72" s="27">
        <v>1.05266839197034</v>
      </c>
      <c r="AB72" s="27">
        <v>0.583976458830715</v>
      </c>
      <c r="AC72" s="27">
        <v>0.00577424907001277</v>
      </c>
      <c r="AD72" s="27">
        <v>1.02642302037387</v>
      </c>
      <c r="AE72" s="27">
        <v>0.252563879714931</v>
      </c>
      <c r="AF72" s="33">
        <v>0.0439770554493308</v>
      </c>
      <c r="AG72" s="27">
        <v>0.0284266402813248</v>
      </c>
    </row>
    <row r="73" ht="14.25" customHeight="1" spans="1:33">
      <c r="A73" s="12">
        <v>84</v>
      </c>
      <c r="B73" s="39" t="s">
        <v>98</v>
      </c>
      <c r="C73" s="13" t="s">
        <v>39</v>
      </c>
      <c r="D73" s="17">
        <v>0.015</v>
      </c>
      <c r="E73" s="15">
        <v>3210</v>
      </c>
      <c r="F73" s="15">
        <f t="shared" si="2"/>
        <v>8.07402621612406</v>
      </c>
      <c r="G73" s="16">
        <v>0.389303267703134</v>
      </c>
      <c r="H73" s="16">
        <v>0.208875181986094</v>
      </c>
      <c r="I73" s="25">
        <v>33.1642710280374</v>
      </c>
      <c r="J73" s="26">
        <v>17.3084712198342</v>
      </c>
      <c r="K73" s="27">
        <v>37.2794520547945</v>
      </c>
      <c r="L73" s="27">
        <f t="shared" si="3"/>
        <v>3.61844229160837</v>
      </c>
      <c r="M73" s="30">
        <v>1</v>
      </c>
      <c r="N73" s="30">
        <v>0.3291</v>
      </c>
      <c r="O73" s="30">
        <v>0.1433</v>
      </c>
      <c r="P73" s="32">
        <v>36013.41</v>
      </c>
      <c r="Q73" s="27">
        <v>0.0476190476190476</v>
      </c>
      <c r="R73" s="27">
        <v>0.171129370066055</v>
      </c>
      <c r="S73" s="27">
        <v>0.0858467162814989</v>
      </c>
      <c r="T73" s="27">
        <v>-0.205642167780252</v>
      </c>
      <c r="U73" s="27">
        <v>0.434054110209109</v>
      </c>
      <c r="V73" s="27">
        <v>1.69641251703837</v>
      </c>
      <c r="W73" s="27">
        <v>6.90194690265487</v>
      </c>
      <c r="X73" s="27">
        <v>4.68927368927369</v>
      </c>
      <c r="Y73" s="27">
        <v>1.44267944982298</v>
      </c>
      <c r="Z73" s="27">
        <v>0.478745941781764</v>
      </c>
      <c r="AA73" s="27">
        <v>1</v>
      </c>
      <c r="AB73" s="27">
        <v>0.264774845187278</v>
      </c>
      <c r="AC73" s="27">
        <v>0.526693921721878</v>
      </c>
      <c r="AD73" s="27">
        <v>0.100466339081719</v>
      </c>
      <c r="AE73" s="27">
        <v>0.376106951140288</v>
      </c>
      <c r="AF73" s="33">
        <v>0</v>
      </c>
      <c r="AG73" s="27">
        <v>0.086402024139228</v>
      </c>
    </row>
    <row r="74" ht="14.25" customHeight="1" spans="1:33">
      <c r="A74" s="12">
        <v>85</v>
      </c>
      <c r="B74" s="13" t="s">
        <v>99</v>
      </c>
      <c r="C74" s="13" t="s">
        <v>39</v>
      </c>
      <c r="D74" s="17">
        <v>0.01</v>
      </c>
      <c r="E74" s="15">
        <v>3147</v>
      </c>
      <c r="F74" s="15">
        <f t="shared" si="2"/>
        <v>8.05420489706441</v>
      </c>
      <c r="G74" s="16">
        <v>0.98934113441827</v>
      </c>
      <c r="H74" s="16">
        <v>0.164191753681392</v>
      </c>
      <c r="I74" s="25">
        <v>118.725567206864</v>
      </c>
      <c r="J74" s="26">
        <v>22.992576</v>
      </c>
      <c r="K74" s="27">
        <v>13.8767123287671</v>
      </c>
      <c r="L74" s="27">
        <f t="shared" si="3"/>
        <v>2.63021206310029</v>
      </c>
      <c r="M74" s="30">
        <v>0.3229</v>
      </c>
      <c r="N74" s="30">
        <v>0.0172</v>
      </c>
      <c r="O74" s="30">
        <v>0.0897</v>
      </c>
      <c r="P74" s="32">
        <v>60260.73</v>
      </c>
      <c r="Q74" s="30">
        <v>0.0251</v>
      </c>
      <c r="R74" s="27">
        <v>0.0576072752009451</v>
      </c>
      <c r="S74" s="27">
        <v>0.026767762821605</v>
      </c>
      <c r="T74" s="27">
        <v>-0.364499192245557</v>
      </c>
      <c r="U74" s="27">
        <v>0.883713241691317</v>
      </c>
      <c r="V74" s="27">
        <v>92.4240218380346</v>
      </c>
      <c r="W74" s="27">
        <v>-15.1433469996273</v>
      </c>
      <c r="X74" s="27">
        <v>3.95953689626944</v>
      </c>
      <c r="Y74" s="27">
        <v>0.925860116374429</v>
      </c>
      <c r="Z74" s="27">
        <v>0.470522520692632</v>
      </c>
      <c r="AA74" s="27">
        <v>2.11714604858978</v>
      </c>
      <c r="AB74" s="27">
        <v>0.579860938251937</v>
      </c>
      <c r="AC74" s="27">
        <v>0.00154328670284263</v>
      </c>
      <c r="AD74" s="27">
        <v>0.0529125438205648</v>
      </c>
      <c r="AE74" s="27">
        <v>0.322356114753776</v>
      </c>
      <c r="AF74" s="33">
        <v>0.183098036899206</v>
      </c>
      <c r="AG74" s="27">
        <v>0</v>
      </c>
    </row>
    <row r="75" ht="14.25" customHeight="1" spans="1:33">
      <c r="A75" s="12">
        <v>87</v>
      </c>
      <c r="B75" s="13" t="s">
        <v>100</v>
      </c>
      <c r="C75" s="13" t="s">
        <v>39</v>
      </c>
      <c r="D75" s="17">
        <v>0.02</v>
      </c>
      <c r="E75" s="15">
        <v>3087</v>
      </c>
      <c r="F75" s="15">
        <f t="shared" si="2"/>
        <v>8.03495502450216</v>
      </c>
      <c r="G75" s="16">
        <v>0.309316509229486</v>
      </c>
      <c r="H75" s="16">
        <v>0.275172413793103</v>
      </c>
      <c r="I75" s="25">
        <v>19.3072044055718</v>
      </c>
      <c r="J75" s="26">
        <v>14.5369121951219</v>
      </c>
      <c r="K75" s="27">
        <v>14.7890410958904</v>
      </c>
      <c r="L75" s="27">
        <f t="shared" si="3"/>
        <v>2.69388643999546</v>
      </c>
      <c r="M75" s="30">
        <v>0.54</v>
      </c>
      <c r="N75" s="30">
        <v>0.5416</v>
      </c>
      <c r="O75" s="30">
        <v>0.4422</v>
      </c>
      <c r="P75" s="32">
        <v>6790.45</v>
      </c>
      <c r="Q75" s="27">
        <v>0.000147</v>
      </c>
      <c r="R75" s="27">
        <v>0.0895636252670124</v>
      </c>
      <c r="S75" s="27">
        <v>1.68045726728361</v>
      </c>
      <c r="T75" s="27">
        <v>2.00291828793774</v>
      </c>
      <c r="U75" s="27">
        <v>0.754289886820007</v>
      </c>
      <c r="V75" s="27">
        <v>6.0480093676815</v>
      </c>
      <c r="W75" s="27">
        <v>-3.04450338933098</v>
      </c>
      <c r="X75" s="27">
        <v>333.225806451613</v>
      </c>
      <c r="Y75" s="27">
        <v>3.26995846792801</v>
      </c>
      <c r="Z75" s="27">
        <v>0.303458899313822</v>
      </c>
      <c r="AA75" s="27">
        <v>1.00250156347717</v>
      </c>
      <c r="AB75" s="27">
        <v>0.00264012997562957</v>
      </c>
      <c r="AC75" s="27">
        <v>0</v>
      </c>
      <c r="AD75" s="27">
        <v>0.913178523886999</v>
      </c>
      <c r="AE75" s="27">
        <v>0.745788964181994</v>
      </c>
      <c r="AF75" s="33">
        <v>0.102807357212004</v>
      </c>
      <c r="AG75" s="27">
        <v>0.0787996127783156</v>
      </c>
    </row>
    <row r="76" ht="14.25" customHeight="1" spans="1:33">
      <c r="A76" s="12">
        <v>88</v>
      </c>
      <c r="B76" s="13" t="s">
        <v>101</v>
      </c>
      <c r="C76" s="13" t="s">
        <v>41</v>
      </c>
      <c r="D76" s="17">
        <v>0.035</v>
      </c>
      <c r="E76" s="15">
        <v>7023</v>
      </c>
      <c r="F76" s="15">
        <f t="shared" si="2"/>
        <v>8.85694575615902</v>
      </c>
      <c r="G76" s="16">
        <v>0.0555669719942993</v>
      </c>
      <c r="H76" s="16">
        <v>0.34031339031339</v>
      </c>
      <c r="I76" s="25">
        <v>10.452262565855</v>
      </c>
      <c r="J76" s="26">
        <v>9.65871578947369</v>
      </c>
      <c r="K76" s="27">
        <v>8.36712328767123</v>
      </c>
      <c r="L76" s="27">
        <f t="shared" si="3"/>
        <v>2.12431013219609</v>
      </c>
      <c r="M76" s="30">
        <v>0.999</v>
      </c>
      <c r="N76" s="30">
        <v>0.4623</v>
      </c>
      <c r="O76" s="30">
        <v>0.2387</v>
      </c>
      <c r="P76" s="32">
        <v>25827.47</v>
      </c>
      <c r="Q76" s="27">
        <v>0</v>
      </c>
      <c r="R76" s="27">
        <v>0.100203962703963</v>
      </c>
      <c r="S76" s="27">
        <v>0.159979964938643</v>
      </c>
      <c r="T76" s="27">
        <v>0.219694338311914</v>
      </c>
      <c r="U76" s="27">
        <v>0.699898722235325</v>
      </c>
      <c r="V76" s="27">
        <v>4.6568817502077</v>
      </c>
      <c r="W76" s="27">
        <v>3.58601080466306</v>
      </c>
      <c r="X76" s="27">
        <v>2.19158086797863</v>
      </c>
      <c r="Y76" s="27">
        <v>1.17267123287671</v>
      </c>
      <c r="Z76" s="27">
        <v>0.386662782383008</v>
      </c>
      <c r="AA76" s="27">
        <v>1.13967539391067</v>
      </c>
      <c r="AB76" s="27">
        <v>0.56306403558012</v>
      </c>
      <c r="AC76" s="27">
        <v>0</v>
      </c>
      <c r="AD76" s="27">
        <v>0.32571190056581</v>
      </c>
      <c r="AE76" s="27">
        <v>0.448977164605138</v>
      </c>
      <c r="AF76" s="33">
        <v>0.192475420234697</v>
      </c>
      <c r="AG76" s="27">
        <v>0.0307247066286077</v>
      </c>
    </row>
    <row r="77" ht="14.25" customHeight="1" spans="1:33">
      <c r="A77" s="12">
        <v>90</v>
      </c>
      <c r="B77" s="13" t="s">
        <v>102</v>
      </c>
      <c r="C77" s="13" t="s">
        <v>39</v>
      </c>
      <c r="D77" s="17">
        <v>0.02</v>
      </c>
      <c r="E77" s="15">
        <v>37881</v>
      </c>
      <c r="F77" s="15">
        <f t="shared" si="2"/>
        <v>10.5422049461068</v>
      </c>
      <c r="G77" s="16">
        <v>0.227134600177184</v>
      </c>
      <c r="H77" s="16">
        <v>0.4125</v>
      </c>
      <c r="I77" s="25">
        <v>10.5916158496344</v>
      </c>
      <c r="J77" s="26">
        <v>10.030525</v>
      </c>
      <c r="K77" s="27">
        <v>4.32602739726027</v>
      </c>
      <c r="L77" s="27">
        <f t="shared" si="3"/>
        <v>1.46464966067315</v>
      </c>
      <c r="M77" s="30">
        <v>0.49</v>
      </c>
      <c r="N77" s="30">
        <v>0.4241</v>
      </c>
      <c r="O77" s="30">
        <v>0.0994</v>
      </c>
      <c r="P77" s="41">
        <v>69144</v>
      </c>
      <c r="Q77" s="27">
        <v>0</v>
      </c>
      <c r="R77" s="27">
        <v>0.321444080207757</v>
      </c>
      <c r="S77" s="27">
        <v>1.25172653074712</v>
      </c>
      <c r="T77" s="27">
        <v>2.29858934169279</v>
      </c>
      <c r="U77" s="27">
        <v>2.41912104518013</v>
      </c>
      <c r="V77" s="27">
        <v>5.61877257547877</v>
      </c>
      <c r="W77" s="27">
        <v>11.5998170914015</v>
      </c>
      <c r="X77" s="27">
        <v>10.8803180520959</v>
      </c>
      <c r="Y77" s="27">
        <v>1.38019367511746</v>
      </c>
      <c r="Z77" s="27">
        <v>0.560919347667803</v>
      </c>
      <c r="AA77" s="27">
        <v>1.12009764410566</v>
      </c>
      <c r="AB77" s="27">
        <v>0.464002700164358</v>
      </c>
      <c r="AC77" s="27">
        <v>0</v>
      </c>
      <c r="AD77" s="27">
        <v>0.769884256201287</v>
      </c>
      <c r="AE77" s="27">
        <v>0.0961255636384587</v>
      </c>
      <c r="AF77" s="33">
        <v>0.0813640732980165</v>
      </c>
      <c r="AG77" s="27">
        <v>0.000394205781482638</v>
      </c>
    </row>
    <row r="78" ht="14.25" customHeight="1" spans="1:33">
      <c r="A78" s="12">
        <v>91</v>
      </c>
      <c r="B78" s="13" t="s">
        <v>103</v>
      </c>
      <c r="C78" s="13" t="s">
        <v>39</v>
      </c>
      <c r="D78" s="17">
        <v>0.02</v>
      </c>
      <c r="E78" s="15">
        <v>12737</v>
      </c>
      <c r="F78" s="15">
        <f t="shared" si="2"/>
        <v>9.45226642258976</v>
      </c>
      <c r="G78" s="16">
        <v>0.21419721592766</v>
      </c>
      <c r="H78" s="16">
        <v>0.291509051327897</v>
      </c>
      <c r="I78" s="25">
        <v>16.9382870128836</v>
      </c>
      <c r="J78" s="26">
        <v>13.2357645204355</v>
      </c>
      <c r="K78" s="27">
        <v>18.4931506849315</v>
      </c>
      <c r="L78" s="27">
        <f t="shared" si="3"/>
        <v>2.91740043028408</v>
      </c>
      <c r="M78" s="30">
        <v>0.4162</v>
      </c>
      <c r="N78" s="30">
        <v>0.2821</v>
      </c>
      <c r="O78" s="30">
        <v>0.0736</v>
      </c>
      <c r="P78" s="32">
        <v>59783.16</v>
      </c>
      <c r="Q78" s="27">
        <v>0.1278</v>
      </c>
      <c r="R78" s="27">
        <v>0.133013607091536</v>
      </c>
      <c r="S78" s="27">
        <v>0.259664436039182</v>
      </c>
      <c r="T78" s="27">
        <v>0.186271770513179</v>
      </c>
      <c r="U78" s="27">
        <v>0.887992481265543</v>
      </c>
      <c r="V78" s="27">
        <v>3.72599839465817</v>
      </c>
      <c r="W78" s="27">
        <v>5.30619750509418</v>
      </c>
      <c r="X78" s="27">
        <v>3.56691203492322</v>
      </c>
      <c r="Y78" s="27">
        <v>1.06924975279816</v>
      </c>
      <c r="Z78" s="27">
        <v>0.661047203490678</v>
      </c>
      <c r="AA78" s="27">
        <v>1.56434092333403</v>
      </c>
      <c r="AB78" s="27">
        <v>0.942594930861384</v>
      </c>
      <c r="AC78" s="27">
        <v>0.0123186843645099</v>
      </c>
      <c r="AD78" s="27">
        <v>0.218666575104938</v>
      </c>
      <c r="AE78" s="27">
        <v>0.0908341606878594</v>
      </c>
      <c r="AF78" s="33">
        <v>0.110646960018483</v>
      </c>
      <c r="AG78" s="27">
        <v>0.0251827985188793</v>
      </c>
    </row>
    <row r="79" ht="14.25" customHeight="1" spans="1:33">
      <c r="A79" s="12">
        <v>92</v>
      </c>
      <c r="B79" s="13" t="s">
        <v>104</v>
      </c>
      <c r="C79" s="13" t="s">
        <v>41</v>
      </c>
      <c r="D79" s="17">
        <v>0.02</v>
      </c>
      <c r="E79" s="15">
        <v>-86262</v>
      </c>
      <c r="F79" s="15"/>
      <c r="G79" s="16">
        <v>0.3998</v>
      </c>
      <c r="H79" s="16">
        <v>0.202566717414722</v>
      </c>
      <c r="I79" s="25">
        <f>J79</f>
        <v>20.2718943638889</v>
      </c>
      <c r="J79" s="26">
        <v>20.2718943638889</v>
      </c>
      <c r="K79" s="27">
        <v>36.8630136986301</v>
      </c>
      <c r="L79" s="27">
        <f t="shared" si="3"/>
        <v>3.60720870957851</v>
      </c>
      <c r="M79" s="30">
        <v>0.1796</v>
      </c>
      <c r="N79" s="30">
        <v>0.3833</v>
      </c>
      <c r="O79" s="30">
        <v>0.0852</v>
      </c>
      <c r="P79" s="32">
        <v>61836.24</v>
      </c>
      <c r="Q79" s="30">
        <v>0.103</v>
      </c>
      <c r="R79" s="27">
        <v>-0.0508694945555014</v>
      </c>
      <c r="S79" s="27">
        <v>-1.12905976179233</v>
      </c>
      <c r="T79" s="27">
        <v>3.48463737977645</v>
      </c>
      <c r="U79" s="27">
        <v>1.86677943085848</v>
      </c>
      <c r="V79" s="27">
        <v>4.19570571856929</v>
      </c>
      <c r="W79" s="27">
        <v>1.34308608647213</v>
      </c>
      <c r="X79" s="27">
        <v>3.37514267869834</v>
      </c>
      <c r="Y79" s="27">
        <v>0.820798794272796</v>
      </c>
      <c r="Z79" s="27">
        <v>4.12893835616438</v>
      </c>
      <c r="AA79" s="27">
        <v>0.881088164632223</v>
      </c>
      <c r="AB79" s="27">
        <v>-2.55666226242504</v>
      </c>
      <c r="AC79" s="27">
        <v>-0.221465596097164</v>
      </c>
      <c r="AD79" s="27">
        <v>-2.59837040830158</v>
      </c>
      <c r="AE79" s="27">
        <v>0.289564695823071</v>
      </c>
      <c r="AF79" s="33">
        <v>0</v>
      </c>
      <c r="AG79" s="27">
        <v>0.0110516979542873</v>
      </c>
    </row>
    <row r="80" ht="14.25" customHeight="1" spans="1:33">
      <c r="A80" s="12">
        <v>93</v>
      </c>
      <c r="B80" s="13" t="s">
        <v>105</v>
      </c>
      <c r="C80" s="13" t="s">
        <v>39</v>
      </c>
      <c r="D80" s="17">
        <v>0.02</v>
      </c>
      <c r="E80" s="15">
        <v>1820</v>
      </c>
      <c r="F80" s="15">
        <f t="shared" si="2"/>
        <v>7.50659178007084</v>
      </c>
      <c r="G80" s="16">
        <v>0.496532486952622</v>
      </c>
      <c r="H80" s="16">
        <v>0.265845070422535</v>
      </c>
      <c r="I80" s="25">
        <v>27.6373626373626</v>
      </c>
      <c r="J80" s="26">
        <v>12.575</v>
      </c>
      <c r="K80" s="27">
        <v>17.441095890411</v>
      </c>
      <c r="L80" s="27">
        <f t="shared" si="3"/>
        <v>2.85882925425955</v>
      </c>
      <c r="M80" s="30">
        <v>0.4524</v>
      </c>
      <c r="N80" s="30">
        <v>0.2131</v>
      </c>
      <c r="O80" s="30">
        <v>0.104</v>
      </c>
      <c r="P80" s="32">
        <v>12873.02</v>
      </c>
      <c r="Q80" s="30">
        <v>0.034</v>
      </c>
      <c r="R80" s="27">
        <v>0.406262653529491</v>
      </c>
      <c r="S80" s="27">
        <v>0.316880962256325</v>
      </c>
      <c r="T80" s="27">
        <v>3.85333333333333</v>
      </c>
      <c r="U80" s="27">
        <v>0.649147408570788</v>
      </c>
      <c r="V80" s="27">
        <v>3.49901738473167</v>
      </c>
      <c r="W80" s="27">
        <v>1.45289059067227</v>
      </c>
      <c r="X80" s="27">
        <v>15.2176199868508</v>
      </c>
      <c r="Y80" s="27">
        <v>3.89392399918716</v>
      </c>
      <c r="Z80" s="27">
        <v>0.236155101257318</v>
      </c>
      <c r="AA80" s="27">
        <v>1.47945867568874</v>
      </c>
      <c r="AB80" s="27">
        <v>0.0505196850393701</v>
      </c>
      <c r="AC80" s="27">
        <v>0</v>
      </c>
      <c r="AD80" s="27">
        <v>0.130325814536341</v>
      </c>
      <c r="AE80" s="27">
        <v>0.56795990667934</v>
      </c>
      <c r="AF80" s="33">
        <v>-0.00924565799706213</v>
      </c>
      <c r="AG80" s="27">
        <v>0</v>
      </c>
    </row>
    <row r="81" ht="14.25" customHeight="1" spans="1:33">
      <c r="A81" s="12">
        <v>95</v>
      </c>
      <c r="B81" s="13" t="s">
        <v>106</v>
      </c>
      <c r="C81" s="13" t="s">
        <v>41</v>
      </c>
      <c r="D81" s="17">
        <v>0.02</v>
      </c>
      <c r="E81" s="15">
        <v>2021</v>
      </c>
      <c r="F81" s="15">
        <f t="shared" si="2"/>
        <v>7.61134771740362</v>
      </c>
      <c r="G81" s="16">
        <v>0.581883724753643</v>
      </c>
      <c r="H81" s="16">
        <v>0.197005988023952</v>
      </c>
      <c r="I81" s="25">
        <v>42.5531914893617</v>
      </c>
      <c r="J81" s="26">
        <v>26.875</v>
      </c>
      <c r="K81" s="27">
        <v>13.6</v>
      </c>
      <c r="L81" s="27">
        <f t="shared" si="3"/>
        <v>2.61006979274201</v>
      </c>
      <c r="M81" s="30">
        <v>0.4524</v>
      </c>
      <c r="N81" s="30">
        <v>0.2301</v>
      </c>
      <c r="O81" s="30">
        <v>0.1185</v>
      </c>
      <c r="P81" s="32">
        <v>7847.7</v>
      </c>
      <c r="Q81" s="27">
        <v>0</v>
      </c>
      <c r="R81" s="27">
        <v>0.507922338763669</v>
      </c>
      <c r="S81" s="27">
        <v>0.428811659192825</v>
      </c>
      <c r="T81" s="27">
        <v>1.53258145363409</v>
      </c>
      <c r="U81" s="27">
        <v>1.05712760277629</v>
      </c>
      <c r="V81" s="27">
        <v>7.4296435272045</v>
      </c>
      <c r="W81" s="27">
        <v>2.473454091193</v>
      </c>
      <c r="X81" s="27">
        <v>20.377358490566</v>
      </c>
      <c r="Y81" s="27">
        <v>4.59278350515464</v>
      </c>
      <c r="Z81" s="27">
        <v>0.245375166494006</v>
      </c>
      <c r="AA81" s="27">
        <v>1.08781747739991</v>
      </c>
      <c r="AB81" s="27">
        <v>0.0657120439387995</v>
      </c>
      <c r="AC81" s="27">
        <v>0</v>
      </c>
      <c r="AD81" s="27">
        <v>0.466420493884145</v>
      </c>
      <c r="AE81" s="27">
        <v>0.651851851851852</v>
      </c>
      <c r="AF81" s="33">
        <v>0.117340067340067</v>
      </c>
      <c r="AG81" s="27">
        <v>0.0927609427609428</v>
      </c>
    </row>
    <row r="82" spans="1:33">
      <c r="A82" s="12">
        <v>96</v>
      </c>
      <c r="B82" s="13" t="s">
        <v>107</v>
      </c>
      <c r="C82" s="13" t="s">
        <v>39</v>
      </c>
      <c r="D82" s="17">
        <v>0.03</v>
      </c>
      <c r="E82" s="15">
        <v>4480</v>
      </c>
      <c r="F82" s="15">
        <f t="shared" si="2"/>
        <v>8.40737832540903</v>
      </c>
      <c r="G82" s="16">
        <v>0.415278477585532</v>
      </c>
      <c r="H82" s="16">
        <v>0.29452736318408</v>
      </c>
      <c r="I82" s="25">
        <v>22.4447075892857</v>
      </c>
      <c r="J82" s="26">
        <v>13.9655958333333</v>
      </c>
      <c r="K82" s="27">
        <v>3.63013698630137</v>
      </c>
      <c r="L82" s="27">
        <f t="shared" si="3"/>
        <v>1.28927038483783</v>
      </c>
      <c r="M82" s="30">
        <v>0.99</v>
      </c>
      <c r="N82" s="30">
        <v>0.167</v>
      </c>
      <c r="O82" s="30">
        <v>27.97</v>
      </c>
      <c r="P82" s="32">
        <v>3249.5</v>
      </c>
      <c r="Q82" s="27">
        <v>0</v>
      </c>
      <c r="R82" s="27">
        <v>6.09225700164745</v>
      </c>
      <c r="S82" s="27">
        <v>4.10204081632653</v>
      </c>
      <c r="T82" s="27">
        <v>5.9242658423493</v>
      </c>
      <c r="U82" s="27">
        <v>2.7164766558089</v>
      </c>
      <c r="V82" s="27">
        <v>0</v>
      </c>
      <c r="W82" s="27">
        <v>0.383414428565955</v>
      </c>
      <c r="X82" s="27">
        <v>2223.88888888889</v>
      </c>
      <c r="Y82" s="27">
        <v>1.74808607490172</v>
      </c>
      <c r="Z82" s="27">
        <v>0.748432055749129</v>
      </c>
      <c r="AA82" s="27">
        <v>1.00067873303167</v>
      </c>
      <c r="AB82" s="27">
        <v>0.00461538461538462</v>
      </c>
      <c r="AC82" s="27">
        <v>0</v>
      </c>
      <c r="AD82" s="27">
        <v>2.30511962953435</v>
      </c>
      <c r="AE82" s="27">
        <v>0.283637272045966</v>
      </c>
      <c r="AF82" s="33">
        <v>0.0735948038970772</v>
      </c>
      <c r="AG82" s="27">
        <v>0.0424681488883338</v>
      </c>
    </row>
    <row r="83" ht="14.25" customHeight="1" spans="1:33">
      <c r="A83" s="12">
        <v>97</v>
      </c>
      <c r="B83" s="13" t="s">
        <v>108</v>
      </c>
      <c r="C83" s="13" t="s">
        <v>39</v>
      </c>
      <c r="D83" s="17">
        <v>0.025</v>
      </c>
      <c r="E83" s="15">
        <v>1204</v>
      </c>
      <c r="F83" s="15">
        <f t="shared" si="2"/>
        <v>7.09340462586877</v>
      </c>
      <c r="G83" s="16">
        <v>0.802412580513442</v>
      </c>
      <c r="H83" s="16">
        <v>0.279202279202279</v>
      </c>
      <c r="I83" s="25">
        <v>58.3309551495017</v>
      </c>
      <c r="J83" s="26">
        <v>11.7050783333333</v>
      </c>
      <c r="K83" s="27">
        <v>15.772602739726</v>
      </c>
      <c r="L83" s="27">
        <f t="shared" si="3"/>
        <v>2.75827443109332</v>
      </c>
      <c r="M83" s="30">
        <v>0.9</v>
      </c>
      <c r="N83" s="30">
        <v>0.2604</v>
      </c>
      <c r="O83" s="30">
        <v>0.7951</v>
      </c>
      <c r="P83" s="41">
        <v>26412</v>
      </c>
      <c r="Q83" s="27">
        <v>0.1422</v>
      </c>
      <c r="R83" s="27">
        <v>1.34358062330623</v>
      </c>
      <c r="S83" s="27">
        <v>0.185630588960839</v>
      </c>
      <c r="T83" s="27">
        <v>4.14529914529915</v>
      </c>
      <c r="U83" s="27">
        <v>0.658358873044418</v>
      </c>
      <c r="V83" s="27">
        <v>1.68717815569691</v>
      </c>
      <c r="W83" s="27">
        <v>9.00023084025854</v>
      </c>
      <c r="X83" s="27">
        <v>28.859363434493</v>
      </c>
      <c r="Y83" s="27">
        <v>1.06649847297836</v>
      </c>
      <c r="Z83" s="27">
        <v>0.907382647345788</v>
      </c>
      <c r="AA83" s="27">
        <v>1.11361200428725</v>
      </c>
      <c r="AB83" s="27">
        <v>0.172171651495449</v>
      </c>
      <c r="AC83" s="27">
        <v>0</v>
      </c>
      <c r="AD83" s="27">
        <v>0.169864559819413</v>
      </c>
      <c r="AE83" s="27">
        <v>0.0918977147400549</v>
      </c>
      <c r="AF83" s="33">
        <v>-0.0524250429608351</v>
      </c>
      <c r="AG83" s="27">
        <v>0</v>
      </c>
    </row>
    <row r="84" ht="14.25" customHeight="1" spans="1:33">
      <c r="A84" s="12">
        <v>98</v>
      </c>
      <c r="B84" s="13" t="s">
        <v>109</v>
      </c>
      <c r="C84" s="13" t="s">
        <v>39</v>
      </c>
      <c r="D84" s="40">
        <v>0.02</v>
      </c>
      <c r="E84" s="15">
        <v>1857</v>
      </c>
      <c r="F84" s="15">
        <f t="shared" si="2"/>
        <v>7.52671756135271</v>
      </c>
      <c r="G84" s="16">
        <v>0.280612002034665</v>
      </c>
      <c r="H84" s="16">
        <v>0.376</v>
      </c>
      <c r="I84" s="25">
        <v>13.4865697361335</v>
      </c>
      <c r="J84" s="26">
        <v>10.8889391304348</v>
      </c>
      <c r="K84" s="27">
        <v>6.73972602739726</v>
      </c>
      <c r="L84" s="27">
        <f t="shared" si="3"/>
        <v>1.90801927534392</v>
      </c>
      <c r="M84" s="30">
        <v>0.5607</v>
      </c>
      <c r="N84" s="30">
        <v>0.1969</v>
      </c>
      <c r="O84" s="30">
        <v>0.1612</v>
      </c>
      <c r="P84" s="32">
        <v>7943.57</v>
      </c>
      <c r="Q84" s="27">
        <v>0.1387</v>
      </c>
      <c r="R84" s="27">
        <v>0.117186650722905</v>
      </c>
      <c r="S84" s="27">
        <v>0.334005037783375</v>
      </c>
      <c r="T84" s="27">
        <v>3.54034229828851</v>
      </c>
      <c r="U84" s="27">
        <v>0.729821318545903</v>
      </c>
      <c r="V84" s="27">
        <v>3.76979180480042</v>
      </c>
      <c r="W84" s="27">
        <v>3.71413639926836</v>
      </c>
      <c r="X84" s="27">
        <v>3.39195800023863</v>
      </c>
      <c r="Y84" s="27">
        <v>1.16280729579699</v>
      </c>
      <c r="Z84" s="27">
        <v>0.613505886931984</v>
      </c>
      <c r="AA84" s="27">
        <v>1.85370823145884</v>
      </c>
      <c r="AB84" s="27">
        <v>0.692724068479356</v>
      </c>
      <c r="AC84" s="27">
        <v>0.00553877139979859</v>
      </c>
      <c r="AD84" s="27">
        <v>0.267213468594863</v>
      </c>
      <c r="AE84" s="27">
        <v>0.373364288729422</v>
      </c>
      <c r="AF84" s="33">
        <v>0.107570001407063</v>
      </c>
      <c r="AG84" s="27">
        <v>0.0408751934712255</v>
      </c>
    </row>
    <row r="85" ht="14.25" customHeight="1" spans="1:33">
      <c r="A85" s="12">
        <v>99</v>
      </c>
      <c r="B85" s="13" t="s">
        <v>110</v>
      </c>
      <c r="C85" s="13" t="s">
        <v>41</v>
      </c>
      <c r="D85" s="17">
        <v>0.015</v>
      </c>
      <c r="E85" s="15">
        <v>16885</v>
      </c>
      <c r="F85" s="15">
        <f t="shared" si="2"/>
        <v>9.73418093281967</v>
      </c>
      <c r="G85" s="16">
        <v>0.287064994616253</v>
      </c>
      <c r="H85" s="16">
        <v>0.308474576271186</v>
      </c>
      <c r="I85" s="25">
        <v>17.4888954693515</v>
      </c>
      <c r="J85" s="26">
        <v>11.812</v>
      </c>
      <c r="K85" s="27">
        <v>11.1890410958904</v>
      </c>
      <c r="L85" s="27">
        <f t="shared" si="3"/>
        <v>2.41493482570206</v>
      </c>
      <c r="M85" s="30">
        <v>0.51</v>
      </c>
      <c r="N85" s="30">
        <v>0.4298</v>
      </c>
      <c r="O85" s="30">
        <v>0.3882</v>
      </c>
      <c r="P85" s="32">
        <v>40732.36</v>
      </c>
      <c r="Q85" s="27">
        <v>0</v>
      </c>
      <c r="R85" s="27">
        <v>0.356819510565439</v>
      </c>
      <c r="S85" s="27">
        <v>0.720755354653373</v>
      </c>
      <c r="T85" s="27">
        <v>1.46496350364963</v>
      </c>
      <c r="U85" s="27">
        <v>0.965759687010511</v>
      </c>
      <c r="V85" s="27">
        <v>2.90526854438072</v>
      </c>
      <c r="W85" s="27">
        <v>2.38279269039084</v>
      </c>
      <c r="X85" s="27">
        <v>10.0866089273817</v>
      </c>
      <c r="Y85" s="27">
        <v>1.81213584980828</v>
      </c>
      <c r="Z85" s="27">
        <v>0.498534951862704</v>
      </c>
      <c r="AA85" s="27">
        <v>1.11590019569472</v>
      </c>
      <c r="AB85" s="27">
        <v>0.189580673671806</v>
      </c>
      <c r="AC85" s="27">
        <v>0.00125208681135225</v>
      </c>
      <c r="AD85" s="27">
        <v>0.524354455537785</v>
      </c>
      <c r="AE85" s="27">
        <v>0.411199178041979</v>
      </c>
      <c r="AF85" s="33">
        <v>0.148730368413327</v>
      </c>
      <c r="AG85" s="27">
        <v>0.0384852487890797</v>
      </c>
    </row>
    <row r="86" ht="14.25" customHeight="1" spans="1:33">
      <c r="A86" s="12">
        <v>100</v>
      </c>
      <c r="B86" s="13" t="s">
        <v>111</v>
      </c>
      <c r="C86" s="13" t="s">
        <v>39</v>
      </c>
      <c r="D86" s="17">
        <v>0.01</v>
      </c>
      <c r="E86" s="15">
        <v>3615</v>
      </c>
      <c r="F86" s="15">
        <f t="shared" si="2"/>
        <v>8.19284713459287</v>
      </c>
      <c r="G86" s="16">
        <v>0.373897473584532</v>
      </c>
      <c r="H86" s="16">
        <v>0.227083209244148</v>
      </c>
      <c r="I86" s="25">
        <v>27.8655601659751</v>
      </c>
      <c r="J86" s="26">
        <v>16.789</v>
      </c>
      <c r="K86" s="27">
        <v>7.44657534246575</v>
      </c>
      <c r="L86" s="27">
        <f t="shared" si="3"/>
        <v>2.0077542411286</v>
      </c>
      <c r="M86" s="33">
        <v>0.6314</v>
      </c>
      <c r="N86" s="30">
        <v>0.7178</v>
      </c>
      <c r="O86" s="30">
        <v>0.2943</v>
      </c>
      <c r="P86" s="32">
        <v>20343.04</v>
      </c>
      <c r="Q86" s="27">
        <v>0</v>
      </c>
      <c r="R86" s="27">
        <v>0.519426946875523</v>
      </c>
      <c r="S86" s="27">
        <v>1.53996911747238</v>
      </c>
      <c r="T86" s="27">
        <v>0.858611825192802</v>
      </c>
      <c r="U86" s="27">
        <v>0.637401539959288</v>
      </c>
      <c r="V86" s="27">
        <v>4.27926322043969</v>
      </c>
      <c r="W86" s="27">
        <v>0.461016515170913</v>
      </c>
      <c r="X86" s="27">
        <v>4.49072486360093</v>
      </c>
      <c r="Y86" s="27">
        <v>5.28792134831461</v>
      </c>
      <c r="Z86" s="27">
        <v>0.215430898484793</v>
      </c>
      <c r="AA86" s="27">
        <v>1.0183740246665</v>
      </c>
      <c r="AB86" s="27">
        <v>0.216423494201272</v>
      </c>
      <c r="AC86" s="27">
        <v>0</v>
      </c>
      <c r="AD86" s="27">
        <v>0.242593027547562</v>
      </c>
      <c r="AE86" s="27">
        <v>0.44466814773674</v>
      </c>
      <c r="AF86" s="33">
        <v>-0.110594279366843</v>
      </c>
      <c r="AG86" s="27">
        <v>0.0364482088308803</v>
      </c>
    </row>
    <row r="87" ht="14.25" customHeight="1" spans="1:33">
      <c r="A87" s="12">
        <v>101</v>
      </c>
      <c r="B87" s="13" t="s">
        <v>112</v>
      </c>
      <c r="C87" s="13" t="s">
        <v>39</v>
      </c>
      <c r="D87" s="17">
        <v>0.045</v>
      </c>
      <c r="E87" s="15">
        <v>4684</v>
      </c>
      <c r="F87" s="15">
        <f t="shared" si="2"/>
        <v>8.45190772471761</v>
      </c>
      <c r="G87" s="16">
        <v>0.473979547932643</v>
      </c>
      <c r="H87" s="16">
        <v>0.411471321695761</v>
      </c>
      <c r="I87" s="25">
        <v>12.8522630230572</v>
      </c>
      <c r="J87" s="26">
        <v>8.02666666666667</v>
      </c>
      <c r="K87" s="27">
        <v>22.1013698630137</v>
      </c>
      <c r="L87" s="27">
        <f t="shared" si="3"/>
        <v>3.09563959135448</v>
      </c>
      <c r="M87" s="30">
        <v>0.65</v>
      </c>
      <c r="N87" s="30">
        <v>0.3573</v>
      </c>
      <c r="O87" s="30">
        <v>0.203</v>
      </c>
      <c r="P87" s="32">
        <v>9176.69</v>
      </c>
      <c r="Q87" s="27">
        <v>0.188</v>
      </c>
      <c r="R87" s="27">
        <v>0</v>
      </c>
      <c r="S87" s="27">
        <v>0</v>
      </c>
      <c r="T87" s="27">
        <v>0</v>
      </c>
      <c r="U87" s="27">
        <v>1.40616725732209</v>
      </c>
      <c r="V87" s="27">
        <v>1.63563136697465</v>
      </c>
      <c r="W87" s="27">
        <v>26.9582194455291</v>
      </c>
      <c r="X87" s="27">
        <v>264.521072796935</v>
      </c>
      <c r="Y87" s="27">
        <v>1.1626397935357</v>
      </c>
      <c r="Z87" s="27">
        <v>0.828648824799381</v>
      </c>
      <c r="AA87" s="27">
        <v>1.02574486549031</v>
      </c>
      <c r="AB87" s="27">
        <v>0.0310936383130808</v>
      </c>
      <c r="AC87" s="27">
        <v>0</v>
      </c>
      <c r="AD87" s="27">
        <v>1.1160352632833</v>
      </c>
      <c r="AE87" s="27">
        <v>0.297798377752028</v>
      </c>
      <c r="AF87" s="33">
        <v>0.0755214368482039</v>
      </c>
      <c r="AG87" s="27">
        <v>0</v>
      </c>
    </row>
    <row r="88" ht="14.25" customHeight="1" spans="1:33">
      <c r="A88" s="12">
        <v>102</v>
      </c>
      <c r="B88" s="13" t="s">
        <v>113</v>
      </c>
      <c r="C88" s="13" t="s">
        <v>39</v>
      </c>
      <c r="D88" s="17">
        <v>0.005</v>
      </c>
      <c r="E88" s="15">
        <v>2274</v>
      </c>
      <c r="F88" s="15">
        <f t="shared" si="2"/>
        <v>7.72929567431048</v>
      </c>
      <c r="G88" s="16">
        <v>0.256030664585948</v>
      </c>
      <c r="H88" s="16">
        <v>0.167796610169492</v>
      </c>
      <c r="I88" s="25">
        <v>27.7044854881267</v>
      </c>
      <c r="J88" s="26">
        <v>26.3819095477387</v>
      </c>
      <c r="K88" s="27">
        <v>10.2684931506849</v>
      </c>
      <c r="L88" s="27">
        <f t="shared" si="3"/>
        <v>2.32908028977582</v>
      </c>
      <c r="M88" s="30">
        <v>0.365</v>
      </c>
      <c r="N88" s="30">
        <v>0.421</v>
      </c>
      <c r="O88" s="30">
        <v>32.11</v>
      </c>
      <c r="P88" s="32">
        <v>14073</v>
      </c>
      <c r="Q88" s="27">
        <v>0</v>
      </c>
      <c r="R88" s="27">
        <v>0.219281840284272</v>
      </c>
      <c r="S88" s="27">
        <v>0.258541287351398</v>
      </c>
      <c r="T88" s="27">
        <v>0.186847599164927</v>
      </c>
      <c r="U88" s="27">
        <v>0.936923271394261</v>
      </c>
      <c r="V88" s="27">
        <v>7.21713729308666</v>
      </c>
      <c r="W88" s="27">
        <v>4.86777583187391</v>
      </c>
      <c r="X88" s="27">
        <v>130.8</v>
      </c>
      <c r="Y88" s="27">
        <v>12.4527750730282</v>
      </c>
      <c r="Z88" s="27">
        <v>0.098703888334995</v>
      </c>
      <c r="AA88" s="27">
        <v>1.0375</v>
      </c>
      <c r="AB88" s="27">
        <v>0.00978640115734831</v>
      </c>
      <c r="AC88" s="27">
        <v>0</v>
      </c>
      <c r="AD88" s="27">
        <v>0.215667678300455</v>
      </c>
      <c r="AE88" s="27">
        <v>0.387839539485519</v>
      </c>
      <c r="AF88" s="33">
        <v>0.199676200755532</v>
      </c>
      <c r="AG88" s="27">
        <v>0</v>
      </c>
    </row>
    <row r="89" ht="14.25" customHeight="1" spans="1:33">
      <c r="A89" s="12">
        <v>103</v>
      </c>
      <c r="B89" s="13" t="s">
        <v>114</v>
      </c>
      <c r="C89" s="13" t="s">
        <v>39</v>
      </c>
      <c r="D89" s="17">
        <v>0.025</v>
      </c>
      <c r="E89" s="15">
        <v>973</v>
      </c>
      <c r="F89" s="15">
        <f t="shared" si="2"/>
        <v>6.880384082186</v>
      </c>
      <c r="G89" s="16">
        <v>0.802688431846263</v>
      </c>
      <c r="H89" s="16">
        <v>0.258181818181818</v>
      </c>
      <c r="I89" s="25">
        <v>57.6381192189106</v>
      </c>
      <c r="J89" s="26">
        <v>14.7583921052632</v>
      </c>
      <c r="K89" s="27">
        <v>4.83287671232877</v>
      </c>
      <c r="L89" s="27">
        <f t="shared" si="3"/>
        <v>1.57544188298425</v>
      </c>
      <c r="M89" s="30">
        <v>0.258</v>
      </c>
      <c r="N89" s="30">
        <v>0.4052</v>
      </c>
      <c r="O89" s="30">
        <v>0.173</v>
      </c>
      <c r="P89" s="32">
        <v>3694.99</v>
      </c>
      <c r="Q89" s="27">
        <v>0</v>
      </c>
      <c r="R89" s="27">
        <v>0.425642234268206</v>
      </c>
      <c r="S89" s="27">
        <v>0.355734112490869</v>
      </c>
      <c r="T89" s="27">
        <v>9.57608695652174</v>
      </c>
      <c r="U89" s="27">
        <v>0.907112320248737</v>
      </c>
      <c r="V89" s="27">
        <v>5.44373177842566</v>
      </c>
      <c r="W89" s="27">
        <v>5.66161309884779</v>
      </c>
      <c r="X89" s="27">
        <v>3.28154657293497</v>
      </c>
      <c r="Y89" s="27">
        <v>1.76037655113393</v>
      </c>
      <c r="Z89" s="27">
        <v>0.386344850388494</v>
      </c>
      <c r="AA89" s="27">
        <v>1.0886524822695</v>
      </c>
      <c r="AB89" s="27">
        <v>0.469288793103448</v>
      </c>
      <c r="AC89" s="27">
        <v>0</v>
      </c>
      <c r="AD89" s="27">
        <v>0.301705426356589</v>
      </c>
      <c r="AE89" s="27">
        <v>0.462724935732648</v>
      </c>
      <c r="AF89" s="33">
        <v>0.313196229648672</v>
      </c>
      <c r="AG89" s="27">
        <v>0.0599828620394173</v>
      </c>
    </row>
    <row r="90" ht="14.25" customHeight="1" spans="1:33">
      <c r="A90" s="12">
        <v>105</v>
      </c>
      <c r="B90" s="13" t="s">
        <v>115</v>
      </c>
      <c r="C90" s="13" t="s">
        <v>41</v>
      </c>
      <c r="D90" s="17">
        <v>0.04</v>
      </c>
      <c r="E90" s="15">
        <v>19599</v>
      </c>
      <c r="F90" s="15">
        <f t="shared" si="2"/>
        <v>9.88323382350886</v>
      </c>
      <c r="G90" s="16">
        <v>0.41051029025848</v>
      </c>
      <c r="H90" s="16">
        <v>0.416666666666667</v>
      </c>
      <c r="I90" s="25">
        <v>15.564390019899</v>
      </c>
      <c r="J90" s="26">
        <v>10.168216</v>
      </c>
      <c r="K90" s="27">
        <v>17.3369863013699</v>
      </c>
      <c r="L90" s="27">
        <f t="shared" si="3"/>
        <v>2.852842155865</v>
      </c>
      <c r="M90" s="30">
        <v>1</v>
      </c>
      <c r="N90" s="30">
        <v>0.3974</v>
      </c>
      <c r="O90" s="30">
        <v>0.1968</v>
      </c>
      <c r="P90" s="32">
        <v>41117.14</v>
      </c>
      <c r="Q90" s="33">
        <v>0.138779686878639</v>
      </c>
      <c r="R90" s="27">
        <v>0.504067047511578</v>
      </c>
      <c r="S90" s="27">
        <v>0.307100139966917</v>
      </c>
      <c r="T90" s="27">
        <v>6.20551470588235</v>
      </c>
      <c r="U90" s="27">
        <v>0.993151231510907</v>
      </c>
      <c r="V90" s="27">
        <v>20.5459577567371</v>
      </c>
      <c r="W90" s="27">
        <v>1.6152815473941</v>
      </c>
      <c r="X90" s="27">
        <v>39.8103302286198</v>
      </c>
      <c r="Y90" s="27">
        <v>1.18853078333518</v>
      </c>
      <c r="Z90" s="27">
        <v>0.838582492556093</v>
      </c>
      <c r="AA90" s="27">
        <v>1.03921305010307</v>
      </c>
      <c r="AB90" s="27">
        <v>0.138111462642979</v>
      </c>
      <c r="AC90" s="27">
        <v>0</v>
      </c>
      <c r="AD90" s="27">
        <v>0.540468245870447</v>
      </c>
      <c r="AE90" s="27">
        <v>0.251101279942525</v>
      </c>
      <c r="AF90" s="33">
        <v>-0.0224887981396404</v>
      </c>
      <c r="AG90" s="27">
        <v>0.0349479137125896</v>
      </c>
    </row>
    <row r="91" ht="14.25" customHeight="1" spans="1:33">
      <c r="A91" s="12">
        <v>108</v>
      </c>
      <c r="B91" s="13" t="s">
        <v>116</v>
      </c>
      <c r="C91" s="13" t="s">
        <v>39</v>
      </c>
      <c r="D91" s="17">
        <v>0.02</v>
      </c>
      <c r="E91" s="15">
        <v>10665</v>
      </c>
      <c r="F91" s="15">
        <f t="shared" si="2"/>
        <v>9.27472263090545</v>
      </c>
      <c r="G91" s="16">
        <v>0.291900772909859</v>
      </c>
      <c r="H91" s="16">
        <v>0.277211958062349</v>
      </c>
      <c r="I91" s="25">
        <v>18.9404594467886</v>
      </c>
      <c r="J91" s="26">
        <v>13.9238612935267</v>
      </c>
      <c r="K91" s="27">
        <v>15.0054794520548</v>
      </c>
      <c r="L91" s="27">
        <f t="shared" si="3"/>
        <v>2.70841543120123</v>
      </c>
      <c r="M91" s="30">
        <v>0.8226</v>
      </c>
      <c r="N91" s="30">
        <v>0.3225</v>
      </c>
      <c r="O91" s="30">
        <v>0.4769</v>
      </c>
      <c r="P91" s="32">
        <v>50615.7</v>
      </c>
      <c r="Q91" s="33">
        <v>0.1889</v>
      </c>
      <c r="R91" s="27">
        <v>0.488405429652455</v>
      </c>
      <c r="S91" s="27">
        <v>0.853525815434845</v>
      </c>
      <c r="T91" s="27">
        <v>0.821520068317677</v>
      </c>
      <c r="U91" s="27">
        <v>1.16384840564149</v>
      </c>
      <c r="V91" s="27">
        <v>6.1891384987288</v>
      </c>
      <c r="W91" s="27">
        <v>14.1330541543733</v>
      </c>
      <c r="X91" s="27">
        <v>2.38085007455388</v>
      </c>
      <c r="Y91" s="27">
        <v>0.649293869379363</v>
      </c>
      <c r="Z91" s="27">
        <v>0.620625945896366</v>
      </c>
      <c r="AA91" s="27">
        <v>1.21402501047089</v>
      </c>
      <c r="AB91" s="27">
        <v>1.10078402928885</v>
      </c>
      <c r="AC91" s="27">
        <v>0.142075087210306</v>
      </c>
      <c r="AD91" s="27">
        <v>0.239267726339641</v>
      </c>
      <c r="AE91" s="27">
        <v>0.196214039435406</v>
      </c>
      <c r="AF91" s="33">
        <v>0.0108353086951837</v>
      </c>
      <c r="AG91" s="27">
        <v>0.0026600043098804</v>
      </c>
    </row>
    <row r="92" ht="14.25" customHeight="1" spans="1:33">
      <c r="A92" s="12">
        <v>109</v>
      </c>
      <c r="B92" s="13" t="s">
        <v>117</v>
      </c>
      <c r="C92" s="13" t="s">
        <v>41</v>
      </c>
      <c r="D92" s="17">
        <v>0.015</v>
      </c>
      <c r="E92" s="15">
        <v>2088</v>
      </c>
      <c r="F92" s="15">
        <f t="shared" si="2"/>
        <v>7.64396194900253</v>
      </c>
      <c r="G92" s="16">
        <v>0.268974378002342</v>
      </c>
      <c r="H92" s="16">
        <v>0.252631578947368</v>
      </c>
      <c r="I92" s="25">
        <v>18.2504454022989</v>
      </c>
      <c r="J92" s="26">
        <v>17.0120223214286</v>
      </c>
      <c r="K92" s="27">
        <v>14.0958904109589</v>
      </c>
      <c r="L92" s="27">
        <f t="shared" si="3"/>
        <v>2.64588329468566</v>
      </c>
      <c r="M92" s="30">
        <v>0.4298</v>
      </c>
      <c r="N92" s="30">
        <v>0.1346</v>
      </c>
      <c r="O92" s="30">
        <v>0.1598</v>
      </c>
      <c r="P92" s="32">
        <v>5662.79</v>
      </c>
      <c r="Q92" s="30">
        <v>0.047</v>
      </c>
      <c r="R92" s="27">
        <v>1.43156618156618</v>
      </c>
      <c r="S92" s="27">
        <v>0.989469578783151</v>
      </c>
      <c r="T92" s="27">
        <v>0.22248243559719</v>
      </c>
      <c r="U92" s="27">
        <v>1.23996566870298</v>
      </c>
      <c r="V92" s="27">
        <v>8.81550610193826</v>
      </c>
      <c r="W92" s="27">
        <v>3.05358697003606</v>
      </c>
      <c r="X92" s="27">
        <v>17.6690647482014</v>
      </c>
      <c r="Y92" s="27">
        <v>1.50605386706202</v>
      </c>
      <c r="Z92" s="27">
        <v>0.63655147844674</v>
      </c>
      <c r="AA92" s="27">
        <v>1.0560157790927</v>
      </c>
      <c r="AB92" s="27">
        <v>0.348559106057636</v>
      </c>
      <c r="AC92" s="27">
        <v>0.00627327974906881</v>
      </c>
      <c r="AD92" s="27">
        <v>0.544814090019569</v>
      </c>
      <c r="AE92" s="27">
        <v>0.38957654723127</v>
      </c>
      <c r="AF92" s="33">
        <v>0.44413680781759</v>
      </c>
      <c r="AG92" s="27">
        <v>0.0163680781758958</v>
      </c>
    </row>
    <row r="93" ht="14.25" customHeight="1" spans="1:33">
      <c r="A93" s="12">
        <v>110</v>
      </c>
      <c r="B93" s="13" t="s">
        <v>118</v>
      </c>
      <c r="C93" s="13" t="s">
        <v>41</v>
      </c>
      <c r="D93" s="17">
        <v>0.03</v>
      </c>
      <c r="E93" s="15">
        <v>1608</v>
      </c>
      <c r="F93" s="15">
        <f t="shared" si="2"/>
        <v>7.38274644973891</v>
      </c>
      <c r="G93" s="16">
        <v>0.625003679817391</v>
      </c>
      <c r="H93" s="16">
        <v>0.313538358282752</v>
      </c>
      <c r="I93" s="25">
        <v>32.6492537313433</v>
      </c>
      <c r="J93" s="26">
        <v>12.5</v>
      </c>
      <c r="K93" s="27">
        <v>3.83287671232877</v>
      </c>
      <c r="L93" s="27">
        <f t="shared" si="3"/>
        <v>1.34361562108299</v>
      </c>
      <c r="M93" s="30">
        <v>0.43</v>
      </c>
      <c r="N93" s="30">
        <v>0.2002</v>
      </c>
      <c r="O93" s="30">
        <v>0.2848</v>
      </c>
      <c r="P93" s="32">
        <v>4027.25</v>
      </c>
      <c r="Q93" s="27">
        <v>0</v>
      </c>
      <c r="R93" s="27">
        <v>2.58137376237624</v>
      </c>
      <c r="S93" s="27">
        <v>3.03732303732304</v>
      </c>
      <c r="T93" s="27">
        <v>6.1047619047619</v>
      </c>
      <c r="U93" s="27">
        <v>2.32444114270278</v>
      </c>
      <c r="V93" s="27">
        <v>0</v>
      </c>
      <c r="W93" s="27">
        <v>3.90758401453224</v>
      </c>
      <c r="X93" s="27">
        <v>391.113636363636</v>
      </c>
      <c r="Y93" s="27">
        <v>1.34511904761905</v>
      </c>
      <c r="Z93" s="27">
        <v>0.728984881209503</v>
      </c>
      <c r="AA93" s="27">
        <v>1.00424128180961</v>
      </c>
      <c r="AB93" s="27">
        <v>0.0127510360216768</v>
      </c>
      <c r="AC93" s="27">
        <v>0</v>
      </c>
      <c r="AD93" s="27">
        <v>0.821665815022994</v>
      </c>
      <c r="AE93" s="27">
        <v>0.207740135975362</v>
      </c>
      <c r="AF93" s="33">
        <v>0.0120285896914405</v>
      </c>
      <c r="AG93" s="27">
        <v>0.00807716892323784</v>
      </c>
    </row>
    <row r="94" ht="14.25" customHeight="1" spans="1:33">
      <c r="A94" s="12">
        <v>111</v>
      </c>
      <c r="B94" s="13" t="s">
        <v>119</v>
      </c>
      <c r="C94" s="13" t="s">
        <v>41</v>
      </c>
      <c r="D94" s="17">
        <v>0.005</v>
      </c>
      <c r="E94" s="15">
        <v>6487</v>
      </c>
      <c r="F94" s="15">
        <f t="shared" si="2"/>
        <v>8.77755545321306</v>
      </c>
      <c r="G94" s="16">
        <v>0.0723799768023841</v>
      </c>
      <c r="H94" s="16">
        <v>0.202595238095238</v>
      </c>
      <c r="I94" s="25">
        <v>12.9583829196855</v>
      </c>
      <c r="J94" s="26">
        <v>12.0087185714286</v>
      </c>
      <c r="K94" s="27">
        <v>20.8</v>
      </c>
      <c r="L94" s="27">
        <f t="shared" si="3"/>
        <v>3.03495298670727</v>
      </c>
      <c r="M94" s="30">
        <v>0.9</v>
      </c>
      <c r="N94" s="30">
        <v>0.5025</v>
      </c>
      <c r="O94" s="30">
        <v>0.4448</v>
      </c>
      <c r="P94" s="32">
        <v>19802.87</v>
      </c>
      <c r="Q94" s="27">
        <v>0.0417512322412294</v>
      </c>
      <c r="R94" s="27">
        <v>0.0360305187680217</v>
      </c>
      <c r="S94" s="27">
        <v>0.228351168684878</v>
      </c>
      <c r="T94" s="27">
        <v>0.269471624266145</v>
      </c>
      <c r="U94" s="27">
        <v>1.86226344153403</v>
      </c>
      <c r="V94" s="27">
        <v>11.2423394113642</v>
      </c>
      <c r="W94" s="27">
        <v>6.27491554054054</v>
      </c>
      <c r="X94" s="27">
        <v>69.5971896955504</v>
      </c>
      <c r="Y94" s="27">
        <v>6.82912723449001</v>
      </c>
      <c r="Z94" s="27">
        <v>0.140538410383981</v>
      </c>
      <c r="AA94" s="27">
        <v>1.01943787759391</v>
      </c>
      <c r="AB94" s="27">
        <v>0.0293165209915461</v>
      </c>
      <c r="AC94" s="27">
        <v>0</v>
      </c>
      <c r="AD94" s="27">
        <v>0.204950792221538</v>
      </c>
      <c r="AE94" s="27">
        <v>0.182959822329901</v>
      </c>
      <c r="AF94" s="33">
        <v>0.00572043879130493</v>
      </c>
      <c r="AG94" s="27">
        <v>0.00570697893532539</v>
      </c>
    </row>
    <row r="95" ht="14.25" customHeight="1" spans="1:33">
      <c r="A95" s="12">
        <v>112</v>
      </c>
      <c r="B95" s="13" t="s">
        <v>120</v>
      </c>
      <c r="C95" s="13" t="s">
        <v>41</v>
      </c>
      <c r="D95" s="17">
        <v>0.01</v>
      </c>
      <c r="E95" s="15">
        <v>6345</v>
      </c>
      <c r="F95" s="15">
        <f t="shared" si="2"/>
        <v>8.75542238014849</v>
      </c>
      <c r="G95" s="16">
        <v>0.292497307064574</v>
      </c>
      <c r="H95" s="16">
        <v>0.202135264828994</v>
      </c>
      <c r="I95" s="25">
        <v>25.1063829787234</v>
      </c>
      <c r="J95" s="26">
        <v>15.1714285714286</v>
      </c>
      <c r="K95" s="27">
        <v>25.3506849315068</v>
      </c>
      <c r="L95" s="27">
        <f t="shared" si="3"/>
        <v>3.23280574866654</v>
      </c>
      <c r="M95" s="30">
        <v>0.0857</v>
      </c>
      <c r="N95" s="30">
        <v>0.2648</v>
      </c>
      <c r="O95" s="30">
        <v>0.0201</v>
      </c>
      <c r="P95" s="32">
        <v>40059.8</v>
      </c>
      <c r="Q95" s="27">
        <v>0.0421</v>
      </c>
      <c r="R95" s="27">
        <v>-0.0394429665019816</v>
      </c>
      <c r="S95" s="27">
        <v>-0.520479520479521</v>
      </c>
      <c r="T95" s="27">
        <v>-0.273861295490959</v>
      </c>
      <c r="U95" s="27">
        <v>0.540188028744306</v>
      </c>
      <c r="V95" s="27">
        <v>23.7095107869948</v>
      </c>
      <c r="W95" s="27">
        <v>1.36360141204432</v>
      </c>
      <c r="X95" s="27">
        <v>4.90248806232722</v>
      </c>
      <c r="Y95" s="27">
        <v>1.57687447995316</v>
      </c>
      <c r="Z95" s="27">
        <v>0.458513494418539</v>
      </c>
      <c r="AA95" s="27">
        <v>1.12624330527927</v>
      </c>
      <c r="AB95" s="27">
        <v>0.308580508474576</v>
      </c>
      <c r="AC95" s="27">
        <v>0</v>
      </c>
      <c r="AD95" s="27">
        <v>0.145229402945788</v>
      </c>
      <c r="AE95" s="27">
        <v>0.49120828420567</v>
      </c>
      <c r="AF95" s="33">
        <v>0.82859998974727</v>
      </c>
      <c r="AG95" s="27">
        <v>0.0292202798995232</v>
      </c>
    </row>
    <row r="96" ht="14.25" customHeight="1" spans="1:33">
      <c r="A96" s="12">
        <v>113</v>
      </c>
      <c r="B96" s="13" t="s">
        <v>121</v>
      </c>
      <c r="C96" s="13" t="s">
        <v>41</v>
      </c>
      <c r="D96" s="17">
        <v>0.015</v>
      </c>
      <c r="E96" s="15">
        <v>10080</v>
      </c>
      <c r="F96" s="15">
        <f t="shared" si="2"/>
        <v>9.21830854162536</v>
      </c>
      <c r="G96" s="16">
        <v>0.583190419321661</v>
      </c>
      <c r="H96" s="16">
        <v>0.221176470588235</v>
      </c>
      <c r="I96" s="25">
        <v>42.1726190476191</v>
      </c>
      <c r="J96" s="26">
        <v>17.7125</v>
      </c>
      <c r="K96" s="27">
        <v>11.0904109589041</v>
      </c>
      <c r="L96" s="27">
        <f t="shared" si="3"/>
        <v>2.40608085738481</v>
      </c>
      <c r="M96" s="30">
        <v>0.859</v>
      </c>
      <c r="N96" s="30">
        <v>0.1016</v>
      </c>
      <c r="O96" s="30">
        <v>0.1236</v>
      </c>
      <c r="P96" s="32">
        <v>127647.01</v>
      </c>
      <c r="Q96" s="27">
        <v>0.3</v>
      </c>
      <c r="R96" s="27">
        <v>0.0214834020538119</v>
      </c>
      <c r="S96" s="27">
        <v>0.0597028296453666</v>
      </c>
      <c r="T96" s="27">
        <v>2.10344827586207</v>
      </c>
      <c r="U96" s="27">
        <v>0.220201981215123</v>
      </c>
      <c r="V96" s="27">
        <v>36.3385595296423</v>
      </c>
      <c r="W96" s="27">
        <v>9.54530244530245</v>
      </c>
      <c r="X96" s="27">
        <v>0.674576610335983</v>
      </c>
      <c r="Y96" s="27">
        <v>0.416096114211029</v>
      </c>
      <c r="Z96" s="27">
        <v>0.510618608490774</v>
      </c>
      <c r="AA96" s="27">
        <v>1.60293658231803</v>
      </c>
      <c r="AB96" s="27">
        <v>0.729867636047438</v>
      </c>
      <c r="AC96" s="27">
        <v>0.189584792637859</v>
      </c>
      <c r="AD96" s="27">
        <v>0.0626324259502047</v>
      </c>
      <c r="AE96" s="27">
        <v>0.897690347459113</v>
      </c>
      <c r="AF96" s="33">
        <v>0.425296964957461</v>
      </c>
      <c r="AG96" s="27">
        <v>0</v>
      </c>
    </row>
    <row r="97" ht="14.25" customHeight="1" spans="1:33">
      <c r="A97" s="12">
        <v>114</v>
      </c>
      <c r="B97" s="13" t="s">
        <v>122</v>
      </c>
      <c r="C97" s="13" t="s">
        <v>41</v>
      </c>
      <c r="D97" s="17">
        <v>0.025</v>
      </c>
      <c r="E97" s="15">
        <v>19963</v>
      </c>
      <c r="F97" s="15">
        <f t="shared" si="2"/>
        <v>9.90163583917265</v>
      </c>
      <c r="G97" s="16">
        <v>0.563506089506965</v>
      </c>
      <c r="H97" s="16">
        <v>0.305585585585586</v>
      </c>
      <c r="I97" s="25">
        <v>27.5557401192206</v>
      </c>
      <c r="J97" s="26">
        <v>14.5527841269841</v>
      </c>
      <c r="K97" s="27">
        <v>8.29315068493151</v>
      </c>
      <c r="L97" s="27">
        <f t="shared" si="3"/>
        <v>2.11542995543923</v>
      </c>
      <c r="M97" s="30">
        <v>0.1858</v>
      </c>
      <c r="N97" s="30">
        <v>0.2503</v>
      </c>
      <c r="O97" s="30">
        <v>0.1576</v>
      </c>
      <c r="P97" s="32">
        <v>136648.4</v>
      </c>
      <c r="Q97" s="27">
        <v>0.0475</v>
      </c>
      <c r="R97" s="27">
        <v>1.45963287224385</v>
      </c>
      <c r="S97" s="27">
        <v>4.04366441516259</v>
      </c>
      <c r="T97" s="27">
        <v>5.71702557200538</v>
      </c>
      <c r="U97" s="27">
        <v>0.443852431675154</v>
      </c>
      <c r="V97" s="27">
        <v>12.8126845551419</v>
      </c>
      <c r="W97" s="27">
        <v>3.43408692061526</v>
      </c>
      <c r="X97" s="27">
        <v>1.0773249851568</v>
      </c>
      <c r="Y97" s="27">
        <v>2.83552318385223</v>
      </c>
      <c r="Z97" s="27">
        <v>0.145163711887097</v>
      </c>
      <c r="AA97" s="27">
        <v>1.12777821102706</v>
      </c>
      <c r="AB97" s="27">
        <v>0.484858907558106</v>
      </c>
      <c r="AC97" s="27">
        <v>0.0275305895439377</v>
      </c>
      <c r="AD97" s="27">
        <v>0.243836302453265</v>
      </c>
      <c r="AE97" s="27">
        <v>0.613900078157879</v>
      </c>
      <c r="AF97" s="33">
        <v>0.0239884566824986</v>
      </c>
      <c r="AG97" s="27">
        <v>0.0390989799394777</v>
      </c>
    </row>
    <row r="98" ht="14.25" customHeight="1" spans="1:33">
      <c r="A98" s="12">
        <v>115</v>
      </c>
      <c r="B98" s="13" t="s">
        <v>123</v>
      </c>
      <c r="C98" s="13" t="s">
        <v>39</v>
      </c>
      <c r="D98" s="17">
        <v>0.045</v>
      </c>
      <c r="E98" s="15">
        <v>41616</v>
      </c>
      <c r="F98" s="15">
        <f t="shared" si="2"/>
        <v>10.6362399876884</v>
      </c>
      <c r="G98" s="16">
        <v>0.390069517201353</v>
      </c>
      <c r="H98" s="16">
        <v>0.349209481012692</v>
      </c>
      <c r="I98" s="25">
        <v>19.1767260188389</v>
      </c>
      <c r="J98" s="26">
        <v>10.6179785625724</v>
      </c>
      <c r="K98" s="27">
        <v>2.48219178082192</v>
      </c>
      <c r="L98" s="27">
        <f t="shared" si="3"/>
        <v>0.909141952460488</v>
      </c>
      <c r="M98" s="30">
        <v>1</v>
      </c>
      <c r="N98" s="30">
        <v>0.1999</v>
      </c>
      <c r="O98" s="30">
        <v>0.0879</v>
      </c>
      <c r="P98" s="32">
        <v>718965.9</v>
      </c>
      <c r="Q98" s="27">
        <v>0.025</v>
      </c>
      <c r="R98" s="27">
        <v>0.435486459378134</v>
      </c>
      <c r="S98" s="27">
        <v>0.0900840116988679</v>
      </c>
      <c r="T98" s="27">
        <v>0.870045834456727</v>
      </c>
      <c r="U98" s="27">
        <v>0.377290810401206</v>
      </c>
      <c r="V98" s="27">
        <v>12.0051761699618</v>
      </c>
      <c r="W98" s="27">
        <v>4.49143879689664</v>
      </c>
      <c r="X98" s="27">
        <v>10.9938348458711</v>
      </c>
      <c r="Y98" s="27">
        <v>1.00475362562441</v>
      </c>
      <c r="Z98" s="27">
        <v>0.372051384172501</v>
      </c>
      <c r="AA98" s="27">
        <v>1.22117996336302</v>
      </c>
      <c r="AB98" s="27">
        <v>0.0547508505270068</v>
      </c>
      <c r="AC98" s="27">
        <v>0.0719644600718254</v>
      </c>
      <c r="AD98" s="27">
        <v>0.0603779278746653</v>
      </c>
      <c r="AE98" s="27">
        <v>0.311997205636755</v>
      </c>
      <c r="AF98" s="33">
        <v>0.115087378428826</v>
      </c>
      <c r="AG98" s="27">
        <v>0</v>
      </c>
    </row>
    <row r="99" ht="14.25" customHeight="1" spans="1:33">
      <c r="A99" s="12">
        <v>117</v>
      </c>
      <c r="B99" s="13" t="s">
        <v>124</v>
      </c>
      <c r="C99" s="13" t="s">
        <v>39</v>
      </c>
      <c r="D99" s="17">
        <v>0.0378</v>
      </c>
      <c r="E99" s="15">
        <v>5030</v>
      </c>
      <c r="F99" s="15">
        <f t="shared" si="2"/>
        <v>8.52317526309379</v>
      </c>
      <c r="G99" s="16">
        <v>0.500699180710641</v>
      </c>
      <c r="H99" s="16">
        <v>0.291113757647936</v>
      </c>
      <c r="I99" s="25">
        <v>26.841296222664</v>
      </c>
      <c r="J99" s="26">
        <v>14.5173892473118</v>
      </c>
      <c r="K99" s="27">
        <v>8.41917808219178</v>
      </c>
      <c r="L99" s="27">
        <f t="shared" si="3"/>
        <v>2.13051220854799</v>
      </c>
      <c r="M99" s="30">
        <v>0.4505</v>
      </c>
      <c r="N99" s="30">
        <v>0.0536</v>
      </c>
      <c r="O99" s="30">
        <v>10.26</v>
      </c>
      <c r="P99" s="32">
        <v>12756.48</v>
      </c>
      <c r="Q99" s="27">
        <v>0</v>
      </c>
      <c r="R99" s="27">
        <v>0.450594755339281</v>
      </c>
      <c r="S99" s="27">
        <v>0.277870508653255</v>
      </c>
      <c r="T99" s="27">
        <v>2.19567979669632</v>
      </c>
      <c r="U99" s="27">
        <v>2.40795388731074</v>
      </c>
      <c r="V99" s="27">
        <v>108.865336658354</v>
      </c>
      <c r="W99" s="27">
        <v>10.952082288008</v>
      </c>
      <c r="X99" s="27">
        <v>656.466165413534</v>
      </c>
      <c r="Y99" s="27">
        <v>1.61790591805766</v>
      </c>
      <c r="Z99" s="27">
        <v>0.307040022364068</v>
      </c>
      <c r="AA99" s="27">
        <v>1.07955171780268</v>
      </c>
      <c r="AB99" s="27">
        <v>0.00687474219716761</v>
      </c>
      <c r="AC99" s="27">
        <v>0</v>
      </c>
      <c r="AD99" s="27">
        <v>0.387982567781249</v>
      </c>
      <c r="AE99" s="27">
        <v>0.186622380025198</v>
      </c>
      <c r="AF99" s="33">
        <v>0.093276829687321</v>
      </c>
      <c r="AG99" s="27">
        <v>0.0305577826136754</v>
      </c>
    </row>
    <row r="100" ht="14.25" customHeight="1" spans="1:33">
      <c r="A100" s="12">
        <v>118</v>
      </c>
      <c r="B100" s="13" t="s">
        <v>125</v>
      </c>
      <c r="C100" s="13" t="s">
        <v>41</v>
      </c>
      <c r="D100" s="17">
        <v>0.03</v>
      </c>
      <c r="E100" s="15">
        <v>12409</v>
      </c>
      <c r="F100" s="15">
        <f t="shared" si="2"/>
        <v>9.42617729477462</v>
      </c>
      <c r="G100" s="16">
        <v>0.377686437056171</v>
      </c>
      <c r="H100" s="16">
        <v>0.283733333333333</v>
      </c>
      <c r="I100" s="25">
        <v>22.3909759045854</v>
      </c>
      <c r="J100" s="26">
        <v>14.471334375</v>
      </c>
      <c r="K100" s="27">
        <v>4.26027397260274</v>
      </c>
      <c r="L100" s="27">
        <f t="shared" si="3"/>
        <v>1.44933347103084</v>
      </c>
      <c r="M100" s="30">
        <v>28.2767</v>
      </c>
      <c r="N100" s="30">
        <v>0.8654</v>
      </c>
      <c r="O100" s="30">
        <v>0.9168</v>
      </c>
      <c r="P100" s="32">
        <v>24923.87</v>
      </c>
      <c r="Q100" s="27">
        <v>0</v>
      </c>
      <c r="R100" s="27">
        <v>8.54998583970547</v>
      </c>
      <c r="S100" s="27">
        <v>14.5494318181818</v>
      </c>
      <c r="T100" s="27">
        <v>5.59082500924898</v>
      </c>
      <c r="U100" s="27">
        <v>2.31434553849458</v>
      </c>
      <c r="V100" s="27">
        <v>0</v>
      </c>
      <c r="W100" s="27">
        <v>13.0666868748105</v>
      </c>
      <c r="X100" s="27">
        <v>828.980769230769</v>
      </c>
      <c r="Y100" s="27">
        <v>5.23937677053824</v>
      </c>
      <c r="Z100" s="27">
        <v>0.188428575665016</v>
      </c>
      <c r="AA100" s="27">
        <v>1.00196597353497</v>
      </c>
      <c r="AB100" s="27">
        <v>0.00380019731793766</v>
      </c>
      <c r="AC100" s="27">
        <v>0</v>
      </c>
      <c r="AD100" s="27">
        <v>0.85206166100182</v>
      </c>
      <c r="AE100" s="27">
        <v>0.998840095576125</v>
      </c>
      <c r="AF100" s="33">
        <v>0.334794812907416</v>
      </c>
      <c r="AG100" s="27">
        <v>0.017259377827267</v>
      </c>
    </row>
    <row r="101" ht="14.25" customHeight="1" spans="1:33">
      <c r="A101" s="12">
        <v>121</v>
      </c>
      <c r="B101" s="13" t="s">
        <v>126</v>
      </c>
      <c r="C101" s="13" t="s">
        <v>39</v>
      </c>
      <c r="D101" s="17">
        <v>0.035</v>
      </c>
      <c r="E101" s="15">
        <v>40270</v>
      </c>
      <c r="F101" s="15">
        <f t="shared" si="2"/>
        <v>10.6033620538455</v>
      </c>
      <c r="G101" s="16">
        <v>0.232211256024473</v>
      </c>
      <c r="H101" s="16">
        <v>0.367077686581409</v>
      </c>
      <c r="I101" s="25">
        <v>13.0096846287559</v>
      </c>
      <c r="J101" s="26">
        <v>10.0808158553011</v>
      </c>
      <c r="K101" s="27">
        <v>19.7808219178082</v>
      </c>
      <c r="L101" s="27">
        <f t="shared" si="3"/>
        <v>2.98471287830438</v>
      </c>
      <c r="M101" s="30">
        <v>0.85</v>
      </c>
      <c r="N101" s="30">
        <v>23.32</v>
      </c>
      <c r="O101" s="30">
        <v>4.91</v>
      </c>
      <c r="P101" s="41">
        <v>126412</v>
      </c>
      <c r="Q101" s="27">
        <v>0.0475</v>
      </c>
      <c r="R101" s="27">
        <v>0.357341108135448</v>
      </c>
      <c r="S101" s="27">
        <v>0.132445459648851</v>
      </c>
      <c r="T101" s="27">
        <v>0.806639748766263</v>
      </c>
      <c r="U101" s="27">
        <v>0.820880752468058</v>
      </c>
      <c r="V101" s="27">
        <v>2.58405597459586</v>
      </c>
      <c r="W101" s="27">
        <v>8.88857193083389</v>
      </c>
      <c r="X101" s="27">
        <v>19.6004968900322</v>
      </c>
      <c r="Y101" s="27">
        <v>1.00293556134913</v>
      </c>
      <c r="Z101" s="27">
        <v>0.878370887858043</v>
      </c>
      <c r="AA101" s="27">
        <v>1.18401891507026</v>
      </c>
      <c r="AB101" s="27">
        <v>0.375446573562845</v>
      </c>
      <c r="AC101" s="27">
        <v>0.0261249095457058</v>
      </c>
      <c r="AD101" s="27">
        <v>0.243706124425079</v>
      </c>
      <c r="AE101" s="27">
        <v>0.0817808910028614</v>
      </c>
      <c r="AF101" s="33">
        <v>0.00489847508106441</v>
      </c>
      <c r="AG101" s="27">
        <v>0.00588284472939723</v>
      </c>
    </row>
    <row r="102" ht="14.25" customHeight="1" spans="1:33">
      <c r="A102" s="12">
        <v>124</v>
      </c>
      <c r="B102" s="13" t="s">
        <v>128</v>
      </c>
      <c r="C102" s="13" t="s">
        <v>39</v>
      </c>
      <c r="D102" s="17">
        <v>0.0386</v>
      </c>
      <c r="E102" s="15">
        <v>7805</v>
      </c>
      <c r="F102" s="15">
        <f t="shared" si="2"/>
        <v>8.96251983294953</v>
      </c>
      <c r="G102" s="16">
        <v>0.0915183593651616</v>
      </c>
      <c r="H102" s="16">
        <v>0.309442548350398</v>
      </c>
      <c r="I102" s="25">
        <v>11.2645739910314</v>
      </c>
      <c r="J102" s="26">
        <v>11.2</v>
      </c>
      <c r="K102" s="27">
        <v>17.8191780821918</v>
      </c>
      <c r="L102" s="27">
        <f t="shared" si="3"/>
        <v>2.88027529764515</v>
      </c>
      <c r="M102" s="30">
        <v>0.8</v>
      </c>
      <c r="N102" s="30">
        <v>0.0318</v>
      </c>
      <c r="O102" s="30">
        <v>0.8408</v>
      </c>
      <c r="P102" s="32">
        <v>11303.27</v>
      </c>
      <c r="Q102" s="27">
        <v>0.227</v>
      </c>
      <c r="R102" s="27">
        <v>-0.329372600863291</v>
      </c>
      <c r="S102" s="27">
        <v>-0.594569389145952</v>
      </c>
      <c r="T102" s="27">
        <v>0.400753768844221</v>
      </c>
      <c r="U102" s="27">
        <v>0.723693117354868</v>
      </c>
      <c r="V102" s="27">
        <v>12.8089773877827</v>
      </c>
      <c r="W102" s="27">
        <v>-5.22372858027665</v>
      </c>
      <c r="X102" s="27">
        <v>2.97693936779355</v>
      </c>
      <c r="Y102" s="27">
        <v>1.0712030075188</v>
      </c>
      <c r="Z102" s="27">
        <v>0.73152194565837</v>
      </c>
      <c r="AA102" s="27">
        <v>1.12581363480644</v>
      </c>
      <c r="AB102" s="27">
        <v>1.17535167654605</v>
      </c>
      <c r="AC102" s="27">
        <v>0</v>
      </c>
      <c r="AD102" s="27">
        <v>0.398397223214741</v>
      </c>
      <c r="AE102" s="27">
        <v>0.300898479698575</v>
      </c>
      <c r="AF102" s="33">
        <v>0.188522646431112</v>
      </c>
      <c r="AG102" s="27">
        <v>0</v>
      </c>
    </row>
    <row r="103" ht="14.25" customHeight="1" spans="1:33">
      <c r="A103" s="12">
        <v>126</v>
      </c>
      <c r="B103" s="13" t="s">
        <v>129</v>
      </c>
      <c r="C103" s="13" t="s">
        <v>39</v>
      </c>
      <c r="D103" s="17">
        <v>0.05</v>
      </c>
      <c r="E103" s="15">
        <v>842</v>
      </c>
      <c r="F103" s="15">
        <f t="shared" si="2"/>
        <v>6.73578001424233</v>
      </c>
      <c r="G103" s="16">
        <v>0.55484538027202</v>
      </c>
      <c r="H103" s="16">
        <v>0.268807933194154</v>
      </c>
      <c r="I103" s="25">
        <v>34.3913301662708</v>
      </c>
      <c r="J103" s="26">
        <v>14.1256097560976</v>
      </c>
      <c r="K103" s="27">
        <v>5.90684931506849</v>
      </c>
      <c r="L103" s="27">
        <f t="shared" si="3"/>
        <v>1.7761125784464</v>
      </c>
      <c r="M103" s="30">
        <v>0.338</v>
      </c>
      <c r="N103" s="30">
        <v>0.1967</v>
      </c>
      <c r="O103" s="30">
        <v>0</v>
      </c>
      <c r="P103" s="32">
        <v>1345.83</v>
      </c>
      <c r="Q103" s="27">
        <v>0</v>
      </c>
      <c r="R103" s="27">
        <v>2.30141843971631</v>
      </c>
      <c r="S103" s="27">
        <v>1.67063492063492</v>
      </c>
      <c r="T103" s="27">
        <v>1.76973684210526</v>
      </c>
      <c r="U103" s="27">
        <v>1.53091508656224</v>
      </c>
      <c r="V103" s="27">
        <v>16.6547085201794</v>
      </c>
      <c r="W103" s="27">
        <v>4.55705521472393</v>
      </c>
      <c r="X103" s="27">
        <v>30.4426229508197</v>
      </c>
      <c r="Y103" s="27">
        <v>3.46745562130177</v>
      </c>
      <c r="Z103" s="27">
        <v>0.27765843179377</v>
      </c>
      <c r="AA103" s="27">
        <v>1.03128760529483</v>
      </c>
      <c r="AB103" s="27">
        <v>0.050520059435364</v>
      </c>
      <c r="AC103" s="27">
        <v>0</v>
      </c>
      <c r="AD103" s="27">
        <v>0.91027027027027</v>
      </c>
      <c r="AE103" s="27">
        <v>0.900376952073236</v>
      </c>
      <c r="AF103" s="33">
        <v>0.147549811523963</v>
      </c>
      <c r="AG103" s="27">
        <v>0.225632740980075</v>
      </c>
    </row>
    <row r="104" ht="14.25" customHeight="1" spans="1:33">
      <c r="A104" s="12">
        <v>127</v>
      </c>
      <c r="B104" s="13" t="s">
        <v>130</v>
      </c>
      <c r="C104" s="13" t="s">
        <v>39</v>
      </c>
      <c r="D104" s="17">
        <v>0.045</v>
      </c>
      <c r="E104" s="15">
        <v>43743</v>
      </c>
      <c r="F104" s="15">
        <f t="shared" si="2"/>
        <v>10.6860868789844</v>
      </c>
      <c r="G104" s="16">
        <v>0.2748</v>
      </c>
      <c r="H104" s="16">
        <v>0.306077981651376</v>
      </c>
      <c r="I104" s="25">
        <v>2.49853873762659</v>
      </c>
      <c r="J104" s="26">
        <v>12.8580682352941</v>
      </c>
      <c r="K104" s="27">
        <v>4.62465753424657</v>
      </c>
      <c r="L104" s="27">
        <f t="shared" si="3"/>
        <v>1.53140232157341</v>
      </c>
      <c r="M104" s="30">
        <v>0.3</v>
      </c>
      <c r="N104" s="30">
        <v>0.1604</v>
      </c>
      <c r="O104" s="30">
        <v>0.1147</v>
      </c>
      <c r="P104" s="32">
        <v>9082.48</v>
      </c>
      <c r="Q104" s="27">
        <v>0</v>
      </c>
      <c r="R104" s="27">
        <v>1.03448275862069</v>
      </c>
      <c r="S104" s="27">
        <v>0.734094342789995</v>
      </c>
      <c r="T104" s="27">
        <v>14.947138169887</v>
      </c>
      <c r="U104" s="27">
        <v>2.05215013202565</v>
      </c>
      <c r="V104" s="27">
        <v>0</v>
      </c>
      <c r="W104" s="27">
        <v>5.27859308671922</v>
      </c>
      <c r="X104" s="27">
        <v>669.569230769231</v>
      </c>
      <c r="Y104" s="27">
        <v>3.30547698637182</v>
      </c>
      <c r="Z104" s="27">
        <v>0.273507278992897</v>
      </c>
      <c r="AA104" s="27">
        <v>1.1235999213991</v>
      </c>
      <c r="AB104" s="27">
        <v>0.00406582768635044</v>
      </c>
      <c r="AC104" s="27">
        <v>0</v>
      </c>
      <c r="AD104" s="27">
        <v>5.37152330079204</v>
      </c>
      <c r="AE104" s="27">
        <v>0.317540554202472</v>
      </c>
      <c r="AF104" s="33">
        <v>0.255273195165663</v>
      </c>
      <c r="AG104" s="27">
        <v>0.00909884656036028</v>
      </c>
    </row>
    <row r="105" ht="14.25" customHeight="1" spans="1:33">
      <c r="A105" s="12">
        <v>128</v>
      </c>
      <c r="B105" s="13" t="s">
        <v>131</v>
      </c>
      <c r="C105" s="13" t="s">
        <v>41</v>
      </c>
      <c r="D105" s="17">
        <v>0.035</v>
      </c>
      <c r="E105" s="15">
        <v>5344</v>
      </c>
      <c r="F105" s="15">
        <f t="shared" si="2"/>
        <v>8.58372971521648</v>
      </c>
      <c r="G105" s="16">
        <v>0.271484891263044</v>
      </c>
      <c r="H105" s="16">
        <v>0.295555555555556</v>
      </c>
      <c r="I105" s="25">
        <v>16.4251497005988</v>
      </c>
      <c r="J105" s="26">
        <v>13.504</v>
      </c>
      <c r="K105" s="27">
        <v>3.82739726027397</v>
      </c>
      <c r="L105" s="27">
        <f t="shared" si="3"/>
        <v>1.34218500567447</v>
      </c>
      <c r="M105" s="30">
        <v>0.435</v>
      </c>
      <c r="N105" s="30">
        <v>0.4225</v>
      </c>
      <c r="O105" s="30">
        <v>0.0568</v>
      </c>
      <c r="P105" s="32">
        <v>9039.18</v>
      </c>
      <c r="Q105" s="27">
        <v>0</v>
      </c>
      <c r="R105" s="27">
        <v>1.08112067386925</v>
      </c>
      <c r="S105" s="27">
        <v>1.38409738409738</v>
      </c>
      <c r="T105" s="27">
        <v>6.08753315649867</v>
      </c>
      <c r="U105" s="27">
        <v>2.10032093189112</v>
      </c>
      <c r="V105" s="27">
        <v>0</v>
      </c>
      <c r="W105" s="27">
        <v>8.86603110888108</v>
      </c>
      <c r="X105" s="27">
        <v>436.296296296296</v>
      </c>
      <c r="Y105" s="27">
        <v>5.03796296296296</v>
      </c>
      <c r="Z105" s="27">
        <v>0.190057193136824</v>
      </c>
      <c r="AA105" s="27">
        <v>1.02557127312296</v>
      </c>
      <c r="AB105" s="27">
        <v>0.00630092341118957</v>
      </c>
      <c r="AC105" s="27">
        <v>0</v>
      </c>
      <c r="AD105" s="27">
        <v>0.818000918414205</v>
      </c>
      <c r="AE105" s="27">
        <v>0.433672891907187</v>
      </c>
      <c r="AF105" s="33">
        <v>0.228522920203735</v>
      </c>
      <c r="AG105" s="27">
        <v>0.0112054329371817</v>
      </c>
    </row>
    <row r="106" ht="14.25" customHeight="1" spans="1:33">
      <c r="A106" s="12">
        <v>130</v>
      </c>
      <c r="B106" s="13" t="s">
        <v>132</v>
      </c>
      <c r="C106" s="13" t="s">
        <v>39</v>
      </c>
      <c r="D106" s="17">
        <v>0.04</v>
      </c>
      <c r="E106" s="15">
        <v>18047</v>
      </c>
      <c r="F106" s="15">
        <f t="shared" si="2"/>
        <v>9.8007347449613</v>
      </c>
      <c r="G106" s="16">
        <v>0.29027413378632</v>
      </c>
      <c r="H106" s="16">
        <v>0.274605882352941</v>
      </c>
      <c r="I106" s="25">
        <v>18.8507785227462</v>
      </c>
      <c r="J106" s="26">
        <v>14.2941176470588</v>
      </c>
      <c r="K106" s="27">
        <v>7.65753424657534</v>
      </c>
      <c r="L106" s="27">
        <f t="shared" si="3"/>
        <v>2.03569003200671</v>
      </c>
      <c r="M106" s="30">
        <v>0.221112</v>
      </c>
      <c r="N106" s="30">
        <v>0.2382</v>
      </c>
      <c r="O106" s="30">
        <v>0.1762</v>
      </c>
      <c r="P106" s="41">
        <v>81575</v>
      </c>
      <c r="Q106" s="27">
        <v>0.022</v>
      </c>
      <c r="R106" s="27">
        <v>0.453630119323909</v>
      </c>
      <c r="S106" s="27">
        <v>0.682704623393794</v>
      </c>
      <c r="T106" s="27">
        <v>0.295828247289438</v>
      </c>
      <c r="U106" s="27">
        <v>0.972946892212737</v>
      </c>
      <c r="V106" s="27">
        <v>16.2750519418252</v>
      </c>
      <c r="W106" s="27">
        <v>2.24921038100497</v>
      </c>
      <c r="X106" s="27">
        <v>7.21401246812128</v>
      </c>
      <c r="Y106" s="27">
        <v>2.55628250688381</v>
      </c>
      <c r="Z106" s="27">
        <v>0.343490706769342</v>
      </c>
      <c r="AA106" s="27">
        <v>1.11241664020324</v>
      </c>
      <c r="AB106" s="27">
        <v>0.171166194001449</v>
      </c>
      <c r="AC106" s="27">
        <v>0.000564742857844401</v>
      </c>
      <c r="AD106" s="27">
        <v>0.277947620111044</v>
      </c>
      <c r="AE106" s="27">
        <v>0.313807901171526</v>
      </c>
      <c r="AF106" s="33">
        <v>0.247621105142734</v>
      </c>
      <c r="AG106" s="27">
        <v>0.0381015977139041</v>
      </c>
    </row>
    <row r="107" ht="14.25" customHeight="1" spans="1:33">
      <c r="A107" s="12">
        <v>133</v>
      </c>
      <c r="B107" s="13" t="s">
        <v>133</v>
      </c>
      <c r="C107" s="13" t="s">
        <v>39</v>
      </c>
      <c r="D107" s="17">
        <v>0.03</v>
      </c>
      <c r="E107" s="15">
        <v>2745</v>
      </c>
      <c r="F107" s="15">
        <f t="shared" si="2"/>
        <v>7.91753635394363</v>
      </c>
      <c r="G107" s="16">
        <v>0.375903253727361</v>
      </c>
      <c r="H107" s="16">
        <v>0.20875</v>
      </c>
      <c r="I107" s="25">
        <v>29.2006375227687</v>
      </c>
      <c r="J107" s="26">
        <v>19.5501829268293</v>
      </c>
      <c r="K107" s="27">
        <v>10.3616438356164</v>
      </c>
      <c r="L107" s="27">
        <f t="shared" si="3"/>
        <v>2.33811089563591</v>
      </c>
      <c r="M107" s="30">
        <v>0.2955</v>
      </c>
      <c r="N107" s="30">
        <v>0.1789</v>
      </c>
      <c r="O107" s="30">
        <v>0.1358</v>
      </c>
      <c r="P107" s="32">
        <v>14367.79</v>
      </c>
      <c r="Q107" s="27">
        <v>0.0435</v>
      </c>
      <c r="R107" s="27">
        <v>0.308755987950022</v>
      </c>
      <c r="S107" s="27">
        <v>0.206320317670417</v>
      </c>
      <c r="T107" s="27">
        <v>0.415678184631253</v>
      </c>
      <c r="U107" s="27">
        <v>0.403893048128342</v>
      </c>
      <c r="V107" s="27">
        <v>7.63834951456311</v>
      </c>
      <c r="W107" s="27">
        <v>-88.6478873239437</v>
      </c>
      <c r="X107" s="27">
        <v>7.12797281993205</v>
      </c>
      <c r="Y107" s="27">
        <v>1.20496510292429</v>
      </c>
      <c r="Z107" s="27">
        <v>0.427115957888382</v>
      </c>
      <c r="AA107" s="27">
        <v>1.05681818181818</v>
      </c>
      <c r="AB107" s="27">
        <v>0.178782060074064</v>
      </c>
      <c r="AC107" s="27">
        <v>0.283774516527225</v>
      </c>
      <c r="AD107" s="27">
        <v>0.205849268841395</v>
      </c>
      <c r="AE107" s="27">
        <v>0.588708823217879</v>
      </c>
      <c r="AF107" s="33">
        <v>0.166825548141087</v>
      </c>
      <c r="AG107" s="27">
        <v>0.0998834869187586</v>
      </c>
    </row>
    <row r="108" ht="14.25" customHeight="1" spans="1:33">
      <c r="A108" s="12">
        <v>135</v>
      </c>
      <c r="B108" s="13" t="s">
        <v>134</v>
      </c>
      <c r="C108" s="13" t="s">
        <v>39</v>
      </c>
      <c r="D108" s="17">
        <v>0.02</v>
      </c>
      <c r="E108" s="15">
        <v>5105</v>
      </c>
      <c r="F108" s="15">
        <f t="shared" si="2"/>
        <v>8.53797573059877</v>
      </c>
      <c r="G108" s="16">
        <v>0.131325973731811</v>
      </c>
      <c r="H108" s="16">
        <v>0.278687795298943</v>
      </c>
      <c r="I108" s="25">
        <v>14.9270205680705</v>
      </c>
      <c r="J108" s="26">
        <v>11.3745510778609</v>
      </c>
      <c r="K108" s="27">
        <v>12.3890410958904</v>
      </c>
      <c r="L108" s="27">
        <f t="shared" si="3"/>
        <v>2.51681229925542</v>
      </c>
      <c r="M108" s="30">
        <v>1</v>
      </c>
      <c r="N108" s="30">
        <v>0.4134</v>
      </c>
      <c r="O108" s="30">
        <v>0.2742</v>
      </c>
      <c r="P108" s="32">
        <v>3770.83</v>
      </c>
      <c r="Q108" s="27">
        <v>0.013</v>
      </c>
      <c r="R108" s="27">
        <v>0.0238733252131547</v>
      </c>
      <c r="S108" s="27">
        <v>3.82683658170915</v>
      </c>
      <c r="T108" s="27">
        <v>2.53776853776854</v>
      </c>
      <c r="U108" s="27">
        <v>1.16542653302403</v>
      </c>
      <c r="V108" s="27">
        <v>14.2884357392004</v>
      </c>
      <c r="W108" s="27">
        <v>1.78270621317622</v>
      </c>
      <c r="X108" s="27">
        <v>251.787234042553</v>
      </c>
      <c r="Y108" s="27">
        <v>1.06617525846031</v>
      </c>
      <c r="Z108" s="27">
        <v>0.918456513745593</v>
      </c>
      <c r="AA108" s="27">
        <v>1.01853674540682</v>
      </c>
      <c r="AB108" s="27">
        <v>0.0485282418456643</v>
      </c>
      <c r="AC108" s="27">
        <v>0.0167064439140811</v>
      </c>
      <c r="AD108" s="27">
        <v>4.18957734919984</v>
      </c>
      <c r="AE108" s="27">
        <v>0.0077742099036674</v>
      </c>
      <c r="AF108" s="33">
        <v>0.0942857679379566</v>
      </c>
      <c r="AG108" s="27">
        <v>0.0263647118472199</v>
      </c>
    </row>
    <row r="109" ht="14.25" customHeight="1" spans="1:38">
      <c r="A109" s="12">
        <v>136</v>
      </c>
      <c r="B109" s="13" t="s">
        <v>135</v>
      </c>
      <c r="C109" s="13" t="s">
        <v>39</v>
      </c>
      <c r="D109" s="17">
        <v>0.02</v>
      </c>
      <c r="E109" s="15">
        <v>15980</v>
      </c>
      <c r="F109" s="15">
        <f t="shared" si="2"/>
        <v>9.67909321932026</v>
      </c>
      <c r="G109" s="16">
        <v>0.174647782152714</v>
      </c>
      <c r="H109" s="16">
        <v>0.3275</v>
      </c>
      <c r="I109" s="25">
        <v>12.5839968710889</v>
      </c>
      <c r="J109" s="26">
        <v>11.1717927777778</v>
      </c>
      <c r="K109" s="27">
        <v>7.92876712328767</v>
      </c>
      <c r="L109" s="27">
        <f t="shared" si="3"/>
        <v>2.07049755360894</v>
      </c>
      <c r="M109" s="30">
        <v>0.7</v>
      </c>
      <c r="N109" s="30">
        <v>0.7236</v>
      </c>
      <c r="O109" s="30">
        <v>0.1369</v>
      </c>
      <c r="P109" s="32">
        <v>25968.42</v>
      </c>
      <c r="Q109" s="27">
        <v>0.023342123254224</v>
      </c>
      <c r="R109" s="27">
        <v>0.232933729324286</v>
      </c>
      <c r="S109" s="27">
        <v>1.03516255476136</v>
      </c>
      <c r="T109" s="27">
        <v>0.283018867924528</v>
      </c>
      <c r="U109" s="27">
        <v>0.590765964745363</v>
      </c>
      <c r="V109" s="27">
        <v>2.22855398889092</v>
      </c>
      <c r="W109" s="27">
        <v>2.07664918607164</v>
      </c>
      <c r="X109" s="27">
        <v>222.353227771011</v>
      </c>
      <c r="Y109" s="27">
        <v>1.25083755500499</v>
      </c>
      <c r="Z109" s="27">
        <v>0.79248279823235</v>
      </c>
      <c r="AA109" s="27">
        <v>1.03734089101034</v>
      </c>
      <c r="AB109" s="27">
        <v>0.0103381861439982</v>
      </c>
      <c r="AC109" s="27">
        <v>0</v>
      </c>
      <c r="AD109" s="27">
        <v>0.606981425912561</v>
      </c>
      <c r="AE109" s="27">
        <v>0.315252640343573</v>
      </c>
      <c r="AF109" s="33">
        <v>0.136289933827074</v>
      </c>
      <c r="AG109" s="27">
        <v>0.00797580963232394</v>
      </c>
      <c r="AI109" t="s">
        <v>183</v>
      </c>
      <c r="AJ109" t="s">
        <v>184</v>
      </c>
      <c r="AK109"/>
      <c r="AL109"/>
    </row>
    <row r="110" ht="14.25" customHeight="1" spans="1:38">
      <c r="A110" s="12">
        <v>137</v>
      </c>
      <c r="B110" s="13" t="s">
        <v>136</v>
      </c>
      <c r="C110" s="13" t="s">
        <v>41</v>
      </c>
      <c r="D110" s="17">
        <v>0.02</v>
      </c>
      <c r="E110" s="15">
        <v>13224</v>
      </c>
      <c r="F110" s="15">
        <f t="shared" si="2"/>
        <v>9.48978863950086</v>
      </c>
      <c r="G110" s="16">
        <v>0.312498782532655</v>
      </c>
      <c r="H110" s="16">
        <v>0.392033428571429</v>
      </c>
      <c r="I110" s="25">
        <v>17.0420311554749</v>
      </c>
      <c r="J110" s="26">
        <v>9.54867917685137</v>
      </c>
      <c r="K110" s="27">
        <v>6.92602739726027</v>
      </c>
      <c r="L110" s="27">
        <f t="shared" si="3"/>
        <v>1.93528640168426</v>
      </c>
      <c r="M110" s="30">
        <v>0.672</v>
      </c>
      <c r="N110" s="30">
        <v>0.4377</v>
      </c>
      <c r="O110" s="30">
        <v>0.3555</v>
      </c>
      <c r="P110" s="32">
        <v>88695.49</v>
      </c>
      <c r="Q110" s="27">
        <v>0.0501</v>
      </c>
      <c r="R110" s="27">
        <v>-0.00248487820827203</v>
      </c>
      <c r="S110" s="27">
        <v>0.175298593528375</v>
      </c>
      <c r="T110" s="27">
        <v>0.265575653172552</v>
      </c>
      <c r="U110" s="27">
        <v>0.649065374668544</v>
      </c>
      <c r="V110" s="27">
        <v>2.00253944435226</v>
      </c>
      <c r="W110" s="27">
        <v>6.07937098929017</v>
      </c>
      <c r="X110" s="27">
        <v>231.122398001665</v>
      </c>
      <c r="Y110" s="27">
        <v>1.69366137981281</v>
      </c>
      <c r="Z110" s="27">
        <v>0.584843816578714</v>
      </c>
      <c r="AA110" s="27">
        <v>1.01103440778388</v>
      </c>
      <c r="AB110" s="27">
        <v>0.0059778256505115</v>
      </c>
      <c r="AC110" s="27">
        <v>0.00340623272915938</v>
      </c>
      <c r="AD110" s="27">
        <v>0.161171982595766</v>
      </c>
      <c r="AE110" s="27">
        <v>0.146423707930744</v>
      </c>
      <c r="AF110" s="33">
        <v>-0.090187262679319</v>
      </c>
      <c r="AG110" s="27">
        <v>0</v>
      </c>
      <c r="AI110" s="42">
        <v>0.005</v>
      </c>
      <c r="AJ110" s="43">
        <v>5</v>
      </c>
      <c r="AK110"/>
      <c r="AL110"/>
    </row>
    <row r="111" ht="14.25" customHeight="1" spans="1:38">
      <c r="A111" s="12">
        <v>140</v>
      </c>
      <c r="B111" s="13" t="s">
        <v>137</v>
      </c>
      <c r="C111" s="13" t="s">
        <v>39</v>
      </c>
      <c r="D111" s="17">
        <v>0.035</v>
      </c>
      <c r="E111" s="15">
        <v>3255</v>
      </c>
      <c r="F111" s="15">
        <f t="shared" si="2"/>
        <v>8.08794755464267</v>
      </c>
      <c r="G111" s="16">
        <v>0.403558457561402</v>
      </c>
      <c r="H111" s="16">
        <v>0.321428571428571</v>
      </c>
      <c r="I111" s="25">
        <v>21.8125960061444</v>
      </c>
      <c r="J111" s="26">
        <v>11.8333333333333</v>
      </c>
      <c r="K111" s="27">
        <v>6.37534246575343</v>
      </c>
      <c r="L111" s="27">
        <f t="shared" si="3"/>
        <v>1.8524378097198</v>
      </c>
      <c r="M111" s="30">
        <v>0.41473</v>
      </c>
      <c r="N111" s="30">
        <v>0.3324</v>
      </c>
      <c r="O111" s="30">
        <v>0.4259</v>
      </c>
      <c r="P111" s="32">
        <v>27734.57</v>
      </c>
      <c r="Q111" s="27">
        <v>0.157630630857374</v>
      </c>
      <c r="R111" s="27">
        <v>1.95570035422224</v>
      </c>
      <c r="S111" s="27">
        <v>1.36491826140854</v>
      </c>
      <c r="T111" s="27">
        <v>2.01668211306765</v>
      </c>
      <c r="U111" s="27">
        <v>1.3190868387596</v>
      </c>
      <c r="V111" s="27">
        <v>16.5512553752254</v>
      </c>
      <c r="W111" s="27">
        <v>4.15250226212849</v>
      </c>
      <c r="X111" s="27">
        <v>750.427672955975</v>
      </c>
      <c r="Y111" s="27">
        <v>1.31281166091293</v>
      </c>
      <c r="Z111" s="27">
        <v>0.5400071018524</v>
      </c>
      <c r="AA111" s="27">
        <v>1.02149901380671</v>
      </c>
      <c r="AB111" s="27">
        <v>0.00245708295112043</v>
      </c>
      <c r="AC111" s="27">
        <v>0</v>
      </c>
      <c r="AD111" s="27">
        <v>0.149892933618844</v>
      </c>
      <c r="AE111" s="27">
        <v>0.164333964699375</v>
      </c>
      <c r="AF111" s="33">
        <v>-0.383261536398532</v>
      </c>
      <c r="AG111" s="27">
        <v>0</v>
      </c>
      <c r="AI111" s="42">
        <v>0.01</v>
      </c>
      <c r="AJ111" s="43">
        <v>18</v>
      </c>
      <c r="AK111"/>
      <c r="AL111"/>
    </row>
    <row r="112" ht="14.25" customHeight="1" spans="1:38">
      <c r="A112" s="12">
        <v>143</v>
      </c>
      <c r="B112" s="13" t="s">
        <v>138</v>
      </c>
      <c r="C112" s="13" t="s">
        <v>39</v>
      </c>
      <c r="D112" s="17">
        <v>0.022</v>
      </c>
      <c r="E112" s="15">
        <v>6602</v>
      </c>
      <c r="F112" s="15">
        <f t="shared" si="2"/>
        <v>8.79512791241314</v>
      </c>
      <c r="G112" s="16">
        <v>0.185511364967748</v>
      </c>
      <c r="H112" s="16">
        <v>0.228</v>
      </c>
      <c r="I112" s="25">
        <v>18.9488033929112</v>
      </c>
      <c r="J112" s="26">
        <v>16.68</v>
      </c>
      <c r="K112" s="27">
        <v>37.5890410958904</v>
      </c>
      <c r="L112" s="27">
        <f t="shared" si="3"/>
        <v>3.62671254769738</v>
      </c>
      <c r="M112" s="30">
        <v>0.5</v>
      </c>
      <c r="N112" s="30">
        <v>0.2367</v>
      </c>
      <c r="O112" s="30">
        <v>0.0625</v>
      </c>
      <c r="P112" s="32">
        <v>22374.13</v>
      </c>
      <c r="Q112" s="27">
        <v>0.167219968031477</v>
      </c>
      <c r="R112" s="27">
        <v>0.0265531246548953</v>
      </c>
      <c r="S112" s="27">
        <v>0.443265744595139</v>
      </c>
      <c r="T112" s="27">
        <v>0.372557172557173</v>
      </c>
      <c r="U112" s="27">
        <v>1.10822364039284</v>
      </c>
      <c r="V112" s="27">
        <v>4.26409467896748</v>
      </c>
      <c r="W112" s="27">
        <v>4.7500064879454</v>
      </c>
      <c r="X112" s="27">
        <v>3.72318958502848</v>
      </c>
      <c r="Y112" s="27">
        <v>0.844285369580954</v>
      </c>
      <c r="Z112" s="27">
        <v>0.743058294784906</v>
      </c>
      <c r="AA112" s="27">
        <v>1.35023183925811</v>
      </c>
      <c r="AB112" s="27">
        <v>1.34755303312244</v>
      </c>
      <c r="AC112" s="27">
        <v>0</v>
      </c>
      <c r="AD112" s="27">
        <v>0.362846935971421</v>
      </c>
      <c r="AE112" s="27">
        <v>0.253726124393549</v>
      </c>
      <c r="AF112" s="33">
        <v>0.046188644608593</v>
      </c>
      <c r="AG112" s="27">
        <v>0.0221054241881201</v>
      </c>
      <c r="AI112" s="42">
        <v>0.014</v>
      </c>
      <c r="AJ112" s="43">
        <v>1</v>
      </c>
      <c r="AK112"/>
      <c r="AL112"/>
    </row>
    <row r="113" ht="14.25" customHeight="1" spans="1:38">
      <c r="A113" s="12">
        <v>144</v>
      </c>
      <c r="B113" s="13" t="s">
        <v>139</v>
      </c>
      <c r="C113" s="13" t="s">
        <v>41</v>
      </c>
      <c r="D113" s="17">
        <v>0.015</v>
      </c>
      <c r="E113" s="15">
        <v>58585</v>
      </c>
      <c r="F113" s="15">
        <f t="shared" si="2"/>
        <v>10.9782339701023</v>
      </c>
      <c r="G113" s="16">
        <v>0.142492256723517</v>
      </c>
      <c r="H113" s="16">
        <v>0.309609822000256</v>
      </c>
      <c r="I113" s="25">
        <v>13.3293505163438</v>
      </c>
      <c r="J113" s="26">
        <v>10.6121061177997</v>
      </c>
      <c r="K113" s="27">
        <v>14.8821917808219</v>
      </c>
      <c r="L113" s="27">
        <f t="shared" si="3"/>
        <v>2.70016531565604</v>
      </c>
      <c r="M113" s="30">
        <v>0.4826</v>
      </c>
      <c r="N113" s="30">
        <v>0.0193</v>
      </c>
      <c r="O113" s="30">
        <v>0.0537</v>
      </c>
      <c r="P113" s="32">
        <v>246789.43</v>
      </c>
      <c r="Q113" s="27">
        <v>0.0877192982456139</v>
      </c>
      <c r="R113" s="27">
        <v>0.101078768605237</v>
      </c>
      <c r="S113" s="27">
        <v>0.0384458816191195</v>
      </c>
      <c r="T113" s="27">
        <v>0.0416036981064984</v>
      </c>
      <c r="U113" s="27">
        <v>0.647340747740544</v>
      </c>
      <c r="V113" s="27">
        <v>6.90055015540383</v>
      </c>
      <c r="W113" s="27">
        <v>3.30041260716668</v>
      </c>
      <c r="X113" s="27">
        <v>1.80466628539005</v>
      </c>
      <c r="Y113" s="27">
        <v>1.34959609328648</v>
      </c>
      <c r="Z113" s="27">
        <v>0.512487535582348</v>
      </c>
      <c r="AA113" s="27">
        <v>1.24422387188256</v>
      </c>
      <c r="AB113" s="27">
        <v>0.823347169489221</v>
      </c>
      <c r="AC113" s="27">
        <v>0.0537239070437941</v>
      </c>
      <c r="AD113" s="27">
        <v>0.188700515838314</v>
      </c>
      <c r="AE113" s="27">
        <v>0.354536289819487</v>
      </c>
      <c r="AF113" s="33">
        <v>0.158312247658118</v>
      </c>
      <c r="AG113" s="27">
        <v>0.0354314204009522</v>
      </c>
      <c r="AI113" s="42">
        <v>0.015</v>
      </c>
      <c r="AJ113" s="43">
        <v>11</v>
      </c>
      <c r="AK113"/>
      <c r="AL113"/>
    </row>
    <row r="114" ht="14.25" customHeight="1" spans="1:38">
      <c r="A114" s="12">
        <v>145</v>
      </c>
      <c r="B114" s="13" t="s">
        <v>140</v>
      </c>
      <c r="C114" s="13" t="s">
        <v>39</v>
      </c>
      <c r="D114" s="17">
        <v>0.03</v>
      </c>
      <c r="E114" s="15">
        <v>2162</v>
      </c>
      <c r="F114" s="15">
        <f t="shared" si="2"/>
        <v>7.67878899819915</v>
      </c>
      <c r="G114" s="16">
        <v>0.257585695050751</v>
      </c>
      <c r="H114" s="16">
        <v>0.315479528960535</v>
      </c>
      <c r="I114" s="25">
        <v>15.9954949121184</v>
      </c>
      <c r="J114" s="26">
        <v>11.52742</v>
      </c>
      <c r="K114" s="27">
        <v>12.1315068493151</v>
      </c>
      <c r="L114" s="27">
        <f t="shared" si="3"/>
        <v>2.49580594024604</v>
      </c>
      <c r="M114" s="30">
        <v>0.2742</v>
      </c>
      <c r="N114" s="30">
        <v>0.2711</v>
      </c>
      <c r="O114" s="30">
        <v>0.5442</v>
      </c>
      <c r="P114" s="32">
        <v>7731.41</v>
      </c>
      <c r="Q114" s="27">
        <v>0.2443</v>
      </c>
      <c r="R114" s="27">
        <v>0.483632286995516</v>
      </c>
      <c r="S114" s="27">
        <v>0.405199374511337</v>
      </c>
      <c r="T114" s="27">
        <v>0.868625756266206</v>
      </c>
      <c r="U114" s="27">
        <v>2.54635731696308</v>
      </c>
      <c r="V114" s="27">
        <v>10.6638941398866</v>
      </c>
      <c r="W114" s="27">
        <v>4.39551192145863</v>
      </c>
      <c r="X114" s="27">
        <v>21.8820791311094</v>
      </c>
      <c r="Y114" s="27">
        <v>1.98635380262939</v>
      </c>
      <c r="Z114" s="27">
        <v>0.456777996070727</v>
      </c>
      <c r="AA114" s="27">
        <v>1.08383233532934</v>
      </c>
      <c r="AB114" s="27">
        <v>0.171372930866602</v>
      </c>
      <c r="AC114" s="27">
        <v>0</v>
      </c>
      <c r="AD114" s="27">
        <v>0.351401869158878</v>
      </c>
      <c r="AE114" s="27">
        <v>0.222328582571084</v>
      </c>
      <c r="AF114" s="33">
        <v>-3.54534496206481e-5</v>
      </c>
      <c r="AG114" s="27">
        <v>0.0134723108558463</v>
      </c>
      <c r="AI114" s="42">
        <v>0.016</v>
      </c>
      <c r="AJ114" s="43">
        <v>1</v>
      </c>
      <c r="AK114"/>
      <c r="AL114"/>
    </row>
    <row r="115" ht="14.25" customHeight="1" spans="1:38">
      <c r="A115" s="12">
        <v>147</v>
      </c>
      <c r="B115" s="13" t="s">
        <v>141</v>
      </c>
      <c r="C115" s="13" t="s">
        <v>41</v>
      </c>
      <c r="D115" s="17">
        <v>0.02</v>
      </c>
      <c r="E115" s="15">
        <v>2670</v>
      </c>
      <c r="F115" s="15">
        <f t="shared" si="2"/>
        <v>7.8898337513943</v>
      </c>
      <c r="G115" s="16">
        <v>0.221558627676763</v>
      </c>
      <c r="H115" s="16">
        <v>0.241179441117764</v>
      </c>
      <c r="I115" s="25">
        <v>18.7640449438202</v>
      </c>
      <c r="J115" s="26">
        <v>15.7174005113645</v>
      </c>
      <c r="K115" s="27">
        <v>6.61643835616438</v>
      </c>
      <c r="L115" s="27">
        <f t="shared" si="3"/>
        <v>1.88955721250418</v>
      </c>
      <c r="M115" s="30">
        <v>0.3</v>
      </c>
      <c r="N115" s="30">
        <v>0.2121</v>
      </c>
      <c r="O115" s="30">
        <v>0.0881</v>
      </c>
      <c r="P115" s="32">
        <v>8882.43</v>
      </c>
      <c r="Q115" s="27">
        <v>0.346</v>
      </c>
      <c r="R115" s="27">
        <v>0.229536137086001</v>
      </c>
      <c r="S115" s="27">
        <v>0.535571142284569</v>
      </c>
      <c r="T115" s="27">
        <v>0.655300681959083</v>
      </c>
      <c r="U115" s="27">
        <v>0.70353918307473</v>
      </c>
      <c r="V115" s="27">
        <v>6.18452597166727</v>
      </c>
      <c r="W115" s="27">
        <v>1.89493600445186</v>
      </c>
      <c r="X115" s="27">
        <v>2.20715582058595</v>
      </c>
      <c r="Y115" s="27">
        <v>1.33804356311968</v>
      </c>
      <c r="Z115" s="27">
        <v>0.655552225385883</v>
      </c>
      <c r="AA115" s="27">
        <v>1.17563571850976</v>
      </c>
      <c r="AB115" s="27">
        <v>0.984883088635128</v>
      </c>
      <c r="AC115" s="27">
        <v>0</v>
      </c>
      <c r="AD115" s="27">
        <v>0.351709148389646</v>
      </c>
      <c r="AE115" s="27">
        <v>0.425290731821919</v>
      </c>
      <c r="AF115" s="33">
        <v>0.0557382826265711</v>
      </c>
      <c r="AG115" s="27">
        <v>0.0597909080230236</v>
      </c>
      <c r="AI115" s="42">
        <v>0.0194</v>
      </c>
      <c r="AJ115" s="43">
        <v>1</v>
      </c>
      <c r="AK115"/>
      <c r="AL115"/>
    </row>
    <row r="116" ht="14.25" customHeight="1" spans="1:38">
      <c r="A116" s="12">
        <v>148</v>
      </c>
      <c r="B116" s="13" t="s">
        <v>142</v>
      </c>
      <c r="C116" s="13" t="s">
        <v>41</v>
      </c>
      <c r="D116" s="17">
        <v>0.03</v>
      </c>
      <c r="E116" s="15">
        <v>6396</v>
      </c>
      <c r="F116" s="15">
        <f t="shared" si="2"/>
        <v>8.76342807395385</v>
      </c>
      <c r="G116" s="16">
        <v>0.0667868861399747</v>
      </c>
      <c r="H116" s="16">
        <v>0.26480198019802</v>
      </c>
      <c r="I116" s="25">
        <v>12.6486069418387</v>
      </c>
      <c r="J116" s="26">
        <v>12.4042456301748</v>
      </c>
      <c r="K116" s="27">
        <v>4.62465753424657</v>
      </c>
      <c r="L116" s="27">
        <f t="shared" si="3"/>
        <v>1.53140232157341</v>
      </c>
      <c r="M116" s="30">
        <v>0.99</v>
      </c>
      <c r="N116" s="30">
        <v>0.1276</v>
      </c>
      <c r="O116" s="30">
        <v>0.1052</v>
      </c>
      <c r="P116" s="32">
        <v>5511.45</v>
      </c>
      <c r="Q116" s="27">
        <v>0</v>
      </c>
      <c r="R116" s="27">
        <v>0.534413260501036</v>
      </c>
      <c r="S116" s="27">
        <v>-0.185004436557232</v>
      </c>
      <c r="T116" s="27">
        <v>0.820147979510529</v>
      </c>
      <c r="U116" s="27">
        <v>0.932338426779238</v>
      </c>
      <c r="V116" s="27">
        <v>2.14353085913471</v>
      </c>
      <c r="W116" s="27">
        <v>-4.6676588778092</v>
      </c>
      <c r="X116" s="27">
        <v>228.919708029197</v>
      </c>
      <c r="Y116" s="27">
        <v>1.09716898088991</v>
      </c>
      <c r="Z116" s="27">
        <v>0.864623996464609</v>
      </c>
      <c r="AA116" s="27">
        <v>1.01828310241394</v>
      </c>
      <c r="AB116" s="27">
        <v>0.791689348575576</v>
      </c>
      <c r="AC116" s="27">
        <v>0</v>
      </c>
      <c r="AD116" s="27">
        <v>1.04228794915669</v>
      </c>
      <c r="AE116" s="27">
        <v>0.383712773420062</v>
      </c>
      <c r="AF116" s="33">
        <v>0.395287290351381</v>
      </c>
      <c r="AG116" s="27">
        <v>0.0429819526815892</v>
      </c>
      <c r="AI116" s="42">
        <v>0.02</v>
      </c>
      <c r="AJ116" s="43">
        <v>30</v>
      </c>
      <c r="AK116"/>
      <c r="AL116"/>
    </row>
    <row r="117" ht="14.25" customHeight="1" spans="1:38">
      <c r="A117" s="12">
        <v>149</v>
      </c>
      <c r="B117" s="13" t="s">
        <v>143</v>
      </c>
      <c r="C117" s="13" t="s">
        <v>41</v>
      </c>
      <c r="D117" s="17">
        <v>0.01</v>
      </c>
      <c r="E117" s="15">
        <v>94597</v>
      </c>
      <c r="F117" s="15">
        <f t="shared" si="2"/>
        <v>11.4573810420635</v>
      </c>
      <c r="G117" s="16">
        <v>0.253003117141477</v>
      </c>
      <c r="H117" s="16">
        <v>0.217078871201158</v>
      </c>
      <c r="I117" s="25">
        <v>21.917185534425</v>
      </c>
      <c r="J117" s="26">
        <v>18.0739953711812</v>
      </c>
      <c r="K117" s="27">
        <v>6.0986301369863</v>
      </c>
      <c r="L117" s="27">
        <f t="shared" si="3"/>
        <v>1.808064178253</v>
      </c>
      <c r="M117" s="30">
        <v>0.9345</v>
      </c>
      <c r="N117" s="30">
        <v>0.3837</v>
      </c>
      <c r="O117" s="30">
        <v>0.0829</v>
      </c>
      <c r="P117" s="32">
        <v>272757.23</v>
      </c>
      <c r="Q117" s="27">
        <v>0.01</v>
      </c>
      <c r="R117" s="27">
        <v>0.229571229945817</v>
      </c>
      <c r="S117" s="27">
        <v>-0.0686407297859255</v>
      </c>
      <c r="T117" s="27">
        <v>-0.203501001970261</v>
      </c>
      <c r="U117" s="27">
        <v>1.04246170145268</v>
      </c>
      <c r="V117" s="27">
        <v>8.28627540319096</v>
      </c>
      <c r="W117" s="27">
        <v>2.71031845955404</v>
      </c>
      <c r="X117" s="27">
        <v>4.41327977908874</v>
      </c>
      <c r="Y117" s="27">
        <v>1.22855226316299</v>
      </c>
      <c r="Z117" s="27">
        <v>0.543252930002509</v>
      </c>
      <c r="AA117" s="27">
        <v>1.1556909896494</v>
      </c>
      <c r="AB117" s="27">
        <v>0.636702368084897</v>
      </c>
      <c r="AC117" s="27">
        <v>0.0128525105630343</v>
      </c>
      <c r="AD117" s="27">
        <v>0.358592951870827</v>
      </c>
      <c r="AE117" s="27">
        <v>0.312713662451722</v>
      </c>
      <c r="AF117" s="33">
        <v>0.052323718404502</v>
      </c>
      <c r="AG117" s="27">
        <v>0.0425665849464078</v>
      </c>
      <c r="AI117" s="42">
        <v>0.022</v>
      </c>
      <c r="AJ117" s="43">
        <v>2</v>
      </c>
      <c r="AK117"/>
      <c r="AL117"/>
    </row>
    <row r="118" ht="14.25" customHeight="1" spans="1:38">
      <c r="A118" s="12">
        <v>150</v>
      </c>
      <c r="B118" s="13" t="s">
        <v>144</v>
      </c>
      <c r="C118" s="13" t="s">
        <v>39</v>
      </c>
      <c r="D118" s="17">
        <v>0.02</v>
      </c>
      <c r="E118" s="15">
        <v>3582</v>
      </c>
      <c r="F118" s="15">
        <f t="shared" si="2"/>
        <v>8.18367658262066</v>
      </c>
      <c r="G118" s="16">
        <v>0.146628483982801</v>
      </c>
      <c r="H118" s="16">
        <v>0.168</v>
      </c>
      <c r="I118" s="25">
        <v>20.9544946957007</v>
      </c>
      <c r="J118" s="26">
        <v>23.4559375</v>
      </c>
      <c r="K118" s="27">
        <v>6.16164383561644</v>
      </c>
      <c r="L118" s="27">
        <f t="shared" si="3"/>
        <v>1.81834359837682</v>
      </c>
      <c r="M118" s="30">
        <v>0.50432</v>
      </c>
      <c r="N118" s="30">
        <v>0.7433</v>
      </c>
      <c r="O118" s="30">
        <v>0.1218</v>
      </c>
      <c r="P118" s="32">
        <v>13127.96</v>
      </c>
      <c r="Q118" s="30">
        <v>0.0452</v>
      </c>
      <c r="R118" s="27">
        <v>0.517787931306129</v>
      </c>
      <c r="S118" s="27">
        <v>1.76215036699068</v>
      </c>
      <c r="T118" s="27">
        <v>1.56406585540444</v>
      </c>
      <c r="U118" s="27">
        <v>1.14853195164076</v>
      </c>
      <c r="V118" s="27">
        <v>6.50851063829787</v>
      </c>
      <c r="W118" s="27">
        <v>2.58172508861757</v>
      </c>
      <c r="X118" s="27">
        <v>8.19082470546233</v>
      </c>
      <c r="Y118" s="27">
        <v>1.22570364854803</v>
      </c>
      <c r="Z118" s="27">
        <v>0.6970539996263</v>
      </c>
      <c r="AA118" s="27">
        <v>1.31535756154748</v>
      </c>
      <c r="AB118" s="27">
        <v>0.45496983625395</v>
      </c>
      <c r="AC118" s="27">
        <v>0</v>
      </c>
      <c r="AD118" s="27">
        <v>0.377748484049565</v>
      </c>
      <c r="AE118" s="27">
        <v>0.165108423231993</v>
      </c>
      <c r="AF118" s="33">
        <v>1.0570338890705</v>
      </c>
      <c r="AG118" s="27">
        <v>0.013599215429879</v>
      </c>
      <c r="AI118" s="42">
        <v>0.025</v>
      </c>
      <c r="AJ118" s="43">
        <v>10</v>
      </c>
      <c r="AK118"/>
      <c r="AL118"/>
    </row>
    <row r="119" ht="14.25" customHeight="1" spans="1:38">
      <c r="A119" s="12">
        <v>155</v>
      </c>
      <c r="B119" s="13" t="s">
        <v>145</v>
      </c>
      <c r="C119" s="13" t="s">
        <v>39</v>
      </c>
      <c r="D119" s="17">
        <v>0.02</v>
      </c>
      <c r="E119" s="15">
        <v>2006</v>
      </c>
      <c r="F119" s="15">
        <f t="shared" si="2"/>
        <v>7.60389796852188</v>
      </c>
      <c r="G119" s="16">
        <v>0.502193901998218</v>
      </c>
      <c r="H119" s="16">
        <v>0.252307692307692</v>
      </c>
      <c r="I119" s="25">
        <v>32.4526420737787</v>
      </c>
      <c r="J119" s="26">
        <v>15.5</v>
      </c>
      <c r="K119" s="27">
        <v>21.5232876712329</v>
      </c>
      <c r="L119" s="27">
        <f t="shared" si="3"/>
        <v>3.06913549645181</v>
      </c>
      <c r="M119" s="30">
        <v>0.4371</v>
      </c>
      <c r="N119" s="30">
        <v>0.2254</v>
      </c>
      <c r="O119" s="30">
        <v>0.2258</v>
      </c>
      <c r="P119" s="32">
        <v>23676.94</v>
      </c>
      <c r="Q119" s="30">
        <v>0.086</v>
      </c>
      <c r="R119" s="27">
        <v>0.169922357944711</v>
      </c>
      <c r="S119" s="27">
        <v>0.0927911275415896</v>
      </c>
      <c r="T119" s="27">
        <v>-0.286628733997155</v>
      </c>
      <c r="U119" s="27">
        <v>0.610921190573864</v>
      </c>
      <c r="V119" s="27">
        <v>16.5367057371993</v>
      </c>
      <c r="W119" s="27">
        <v>1.99679690118813</v>
      </c>
      <c r="X119" s="27">
        <v>3.17512585134735</v>
      </c>
      <c r="Y119" s="27">
        <v>1.58342857142857</v>
      </c>
      <c r="Z119" s="27">
        <v>0.500570655619901</v>
      </c>
      <c r="AA119" s="27">
        <v>1.7905616224649</v>
      </c>
      <c r="AB119" s="27">
        <v>0.321549391069012</v>
      </c>
      <c r="AC119" s="27">
        <v>0.481140054127199</v>
      </c>
      <c r="AD119" s="27">
        <v>0.0885885885885886</v>
      </c>
      <c r="AE119" s="27">
        <v>0.289412818025815</v>
      </c>
      <c r="AF119" s="33">
        <v>-0.0956875326419458</v>
      </c>
      <c r="AG119" s="27">
        <v>0.0404387077519958</v>
      </c>
      <c r="AI119" s="42">
        <v>0.027</v>
      </c>
      <c r="AJ119" s="43">
        <v>1</v>
      </c>
      <c r="AK119"/>
      <c r="AL119"/>
    </row>
    <row r="120" ht="14.25" customHeight="1" spans="1:38">
      <c r="A120" s="12">
        <v>156</v>
      </c>
      <c r="B120" s="13" t="s">
        <v>146</v>
      </c>
      <c r="C120" s="13" t="s">
        <v>39</v>
      </c>
      <c r="D120" s="17">
        <v>0.01</v>
      </c>
      <c r="E120" s="15">
        <v>4604</v>
      </c>
      <c r="F120" s="15">
        <f t="shared" si="2"/>
        <v>8.43468076984177</v>
      </c>
      <c r="G120" s="16">
        <v>0.25036189926747</v>
      </c>
      <c r="H120" s="16">
        <v>0.294117647058824</v>
      </c>
      <c r="I120" s="25">
        <v>16.6811468288445</v>
      </c>
      <c r="J120" s="26">
        <v>12.8</v>
      </c>
      <c r="K120" s="27">
        <v>14.7698630136986</v>
      </c>
      <c r="L120" s="27">
        <f t="shared" si="3"/>
        <v>2.69258882186918</v>
      </c>
      <c r="M120" s="30">
        <v>45.5</v>
      </c>
      <c r="N120" s="30">
        <v>0.3276</v>
      </c>
      <c r="O120" s="30">
        <v>0.4664</v>
      </c>
      <c r="P120" s="32">
        <v>15122.29</v>
      </c>
      <c r="Q120" s="30">
        <v>0.1012</v>
      </c>
      <c r="R120" s="27">
        <v>0.40641103364656</v>
      </c>
      <c r="S120" s="27">
        <v>0.389859228362878</v>
      </c>
      <c r="T120" s="27">
        <v>1.77516576250753</v>
      </c>
      <c r="U120" s="27">
        <v>3.03227838135727</v>
      </c>
      <c r="V120" s="27">
        <v>0</v>
      </c>
      <c r="W120" s="27">
        <v>5.19279512484496</v>
      </c>
      <c r="X120" s="27">
        <v>435.701357466063</v>
      </c>
      <c r="Y120" s="27">
        <v>2.31066362715299</v>
      </c>
      <c r="Z120" s="27">
        <v>0.42545395764858</v>
      </c>
      <c r="AA120" s="27">
        <v>1.00247383444339</v>
      </c>
      <c r="AB120" s="27">
        <v>0.0180061896276845</v>
      </c>
      <c r="AC120" s="27">
        <v>0</v>
      </c>
      <c r="AD120" s="27">
        <v>0.5022088901009</v>
      </c>
      <c r="AE120" s="27">
        <v>0.155904039879531</v>
      </c>
      <c r="AF120" s="33">
        <v>0.00475646484577838</v>
      </c>
      <c r="AG120" s="27">
        <v>0</v>
      </c>
      <c r="AI120" s="42">
        <v>0.028</v>
      </c>
      <c r="AJ120" s="43">
        <v>1</v>
      </c>
      <c r="AK120"/>
      <c r="AL120"/>
    </row>
    <row r="121" ht="14.25" customHeight="1" spans="1:38">
      <c r="A121" s="12">
        <v>159</v>
      </c>
      <c r="B121" s="13" t="s">
        <v>147</v>
      </c>
      <c r="C121" s="13" t="s">
        <v>39</v>
      </c>
      <c r="D121" s="17">
        <v>0.03</v>
      </c>
      <c r="E121" s="15">
        <v>11023</v>
      </c>
      <c r="F121" s="15">
        <f t="shared" si="2"/>
        <v>9.30773927796332</v>
      </c>
      <c r="G121" s="16">
        <v>0.250119266493578</v>
      </c>
      <c r="H121" s="16">
        <v>0.220158244822326</v>
      </c>
      <c r="I121" s="25">
        <v>22.4138531746648</v>
      </c>
      <c r="J121" s="26">
        <v>17.6216525240773</v>
      </c>
      <c r="K121" s="27">
        <v>17.3013698630137</v>
      </c>
      <c r="L121" s="27">
        <f t="shared" si="3"/>
        <v>2.8507856812021</v>
      </c>
      <c r="M121" s="30">
        <v>0.411878</v>
      </c>
      <c r="N121" s="30">
        <v>0.0426</v>
      </c>
      <c r="O121" s="30">
        <v>0.2544</v>
      </c>
      <c r="P121" s="32">
        <v>133403.36</v>
      </c>
      <c r="Q121" s="30">
        <v>0</v>
      </c>
      <c r="R121" s="27">
        <v>0.488045852868259</v>
      </c>
      <c r="S121" s="27">
        <v>0.525127419182379</v>
      </c>
      <c r="T121" s="27">
        <v>0.495455162121829</v>
      </c>
      <c r="U121" s="27">
        <v>0.590664016061484</v>
      </c>
      <c r="V121" s="27">
        <v>0</v>
      </c>
      <c r="W121" s="27">
        <v>2.10869258946182</v>
      </c>
      <c r="X121" s="27">
        <v>44.745889387145</v>
      </c>
      <c r="Y121" s="27">
        <v>1.96811374726569</v>
      </c>
      <c r="Z121" s="27">
        <v>0.29410357711373</v>
      </c>
      <c r="AA121" s="27">
        <v>1.32097236704901</v>
      </c>
      <c r="AB121" s="27">
        <v>0.0168729040324371</v>
      </c>
      <c r="AC121" s="27">
        <v>0</v>
      </c>
      <c r="AD121" s="27">
        <v>0.155587705988214</v>
      </c>
      <c r="AE121" s="27">
        <v>0.369266744613329</v>
      </c>
      <c r="AF121" s="33">
        <v>-0.185451812259896</v>
      </c>
      <c r="AG121" s="27">
        <v>0</v>
      </c>
      <c r="AI121" s="42">
        <v>0.0294</v>
      </c>
      <c r="AJ121" s="43">
        <v>1</v>
      </c>
      <c r="AK121"/>
      <c r="AL121"/>
    </row>
    <row r="122" ht="14.25" customHeight="1" spans="1:38">
      <c r="A122" s="12">
        <v>160</v>
      </c>
      <c r="B122" s="13" t="s">
        <v>148</v>
      </c>
      <c r="C122" s="13" t="s">
        <v>39</v>
      </c>
      <c r="D122" s="17">
        <v>0.02</v>
      </c>
      <c r="E122" s="15">
        <v>1302</v>
      </c>
      <c r="F122" s="15">
        <f t="shared" si="2"/>
        <v>7.17165682276851</v>
      </c>
      <c r="G122" s="16">
        <v>0.792600141575081</v>
      </c>
      <c r="H122" s="16">
        <v>0.333720930232558</v>
      </c>
      <c r="I122" s="25">
        <v>33.0504070660522</v>
      </c>
      <c r="J122" s="26">
        <v>13.6608349206349</v>
      </c>
      <c r="K122" s="27">
        <v>18.1260273972603</v>
      </c>
      <c r="L122" s="27">
        <f t="shared" si="3"/>
        <v>2.89734888312104</v>
      </c>
      <c r="M122" s="30">
        <v>0.45</v>
      </c>
      <c r="N122" s="30">
        <v>0</v>
      </c>
      <c r="O122" s="30">
        <v>0</v>
      </c>
      <c r="P122" s="32">
        <v>8616.53</v>
      </c>
      <c r="Q122" s="30">
        <v>0.051</v>
      </c>
      <c r="R122" s="27">
        <v>0.124590561688706</v>
      </c>
      <c r="S122" s="27">
        <v>0.262924071082391</v>
      </c>
      <c r="T122" s="27">
        <v>0.615384615384615</v>
      </c>
      <c r="U122" s="27">
        <v>0.476560269514075</v>
      </c>
      <c r="V122" s="27">
        <v>1.96237949682577</v>
      </c>
      <c r="W122" s="27">
        <v>1.24418604651163</v>
      </c>
      <c r="X122" s="27">
        <v>2.53986609860012</v>
      </c>
      <c r="Y122" s="27">
        <v>2.50699677072121</v>
      </c>
      <c r="Z122" s="27">
        <v>0.325350593311758</v>
      </c>
      <c r="AA122" s="27">
        <v>1.11829268292683</v>
      </c>
      <c r="AB122" s="27">
        <v>0.356251998720819</v>
      </c>
      <c r="AC122" s="27">
        <v>0</v>
      </c>
      <c r="AD122" s="27">
        <v>0.232375513117973</v>
      </c>
      <c r="AE122" s="27">
        <v>0.705487658758687</v>
      </c>
      <c r="AF122" s="33">
        <v>0.124610591900312</v>
      </c>
      <c r="AG122" s="27">
        <v>0.128684399712437</v>
      </c>
      <c r="AI122" s="42">
        <v>0.03</v>
      </c>
      <c r="AJ122" s="43">
        <v>22</v>
      </c>
      <c r="AK122"/>
      <c r="AL122"/>
    </row>
    <row r="123" ht="14.25" customHeight="1" spans="1:38">
      <c r="A123" s="12">
        <v>161</v>
      </c>
      <c r="B123" s="13" t="s">
        <v>149</v>
      </c>
      <c r="C123" s="13" t="s">
        <v>39</v>
      </c>
      <c r="D123" s="17">
        <v>0.015</v>
      </c>
      <c r="E123" s="15">
        <v>6276</v>
      </c>
      <c r="F123" s="15">
        <f t="shared" si="2"/>
        <v>8.74448811385292</v>
      </c>
      <c r="G123" s="16">
        <v>0.366089067890004</v>
      </c>
      <c r="H123" s="16">
        <v>0.235802790837601</v>
      </c>
      <c r="I123" s="25">
        <v>26.3015551306565</v>
      </c>
      <c r="J123" s="26">
        <v>17.1946416666667</v>
      </c>
      <c r="K123" s="27">
        <v>12.5671232876712</v>
      </c>
      <c r="L123" s="27">
        <f t="shared" si="3"/>
        <v>2.53108414101468</v>
      </c>
      <c r="M123" s="30">
        <v>44.03</v>
      </c>
      <c r="N123" s="30">
        <v>0.1953</v>
      </c>
      <c r="O123" s="30">
        <v>0.1554</v>
      </c>
      <c r="P123" s="32">
        <v>55127.87</v>
      </c>
      <c r="Q123" s="30">
        <v>0.0673</v>
      </c>
      <c r="R123" s="27">
        <v>0.271855818844301</v>
      </c>
      <c r="S123" s="27">
        <v>0.306200767521713</v>
      </c>
      <c r="T123" s="27">
        <v>0.346203346203346</v>
      </c>
      <c r="U123" s="27">
        <v>0.623876516366533</v>
      </c>
      <c r="V123" s="27">
        <v>19.3587174348697</v>
      </c>
      <c r="W123" s="27">
        <v>1.34559130798161</v>
      </c>
      <c r="X123" s="27">
        <v>3.15137016093954</v>
      </c>
      <c r="Y123" s="27">
        <v>2.88802241066021</v>
      </c>
      <c r="Z123" s="27">
        <v>0.253951163237839</v>
      </c>
      <c r="AA123" s="27">
        <v>1.07207207207207</v>
      </c>
      <c r="AB123" s="27">
        <v>0.232513787949075</v>
      </c>
      <c r="AC123" s="27">
        <v>0.0978042368950054</v>
      </c>
      <c r="AD123" s="27">
        <v>0.183219478017166</v>
      </c>
      <c r="AE123" s="27">
        <v>0.438474810213941</v>
      </c>
      <c r="AF123" s="33">
        <v>0.164837819185645</v>
      </c>
      <c r="AG123" s="27">
        <v>0.0359558316080055</v>
      </c>
      <c r="AI123" s="42">
        <v>0.035</v>
      </c>
      <c r="AJ123" s="43">
        <v>7</v>
      </c>
      <c r="AK123"/>
      <c r="AL123"/>
    </row>
    <row r="124" ht="14.25" customHeight="1" spans="1:38">
      <c r="A124" s="12">
        <v>162</v>
      </c>
      <c r="B124" s="13" t="s">
        <v>150</v>
      </c>
      <c r="C124" s="13" t="s">
        <v>41</v>
      </c>
      <c r="D124" s="17">
        <v>0.01</v>
      </c>
      <c r="E124" s="15">
        <v>7418</v>
      </c>
      <c r="F124" s="15">
        <f t="shared" si="2"/>
        <v>8.91166475804954</v>
      </c>
      <c r="G124" s="16">
        <v>0.233665798829179</v>
      </c>
      <c r="H124" s="16">
        <v>0.271318322497332</v>
      </c>
      <c r="I124" s="25">
        <v>16.3172356488669</v>
      </c>
      <c r="J124" s="26">
        <v>15.4667519446063</v>
      </c>
      <c r="K124" s="27">
        <v>27.8630136986301</v>
      </c>
      <c r="L124" s="27">
        <f t="shared" si="3"/>
        <v>3.32730013546011</v>
      </c>
      <c r="M124" s="30">
        <v>0.51</v>
      </c>
      <c r="N124" s="30">
        <v>0.1855</v>
      </c>
      <c r="O124" s="30">
        <v>0.0683</v>
      </c>
      <c r="P124" s="32">
        <v>62436.15</v>
      </c>
      <c r="Q124" s="30">
        <v>0</v>
      </c>
      <c r="R124" s="27">
        <v>-0.00906353373978308</v>
      </c>
      <c r="S124" s="27">
        <v>0.0840318561246363</v>
      </c>
      <c r="T124" s="27">
        <v>-0.0631472594089416</v>
      </c>
      <c r="U124" s="27">
        <v>0.527236150951831</v>
      </c>
      <c r="V124" s="27">
        <v>2.40078032230704</v>
      </c>
      <c r="W124" s="27">
        <v>6.0507054296708</v>
      </c>
      <c r="X124" s="27">
        <v>4.70389204639878</v>
      </c>
      <c r="Y124" s="27">
        <v>1.69878291657446</v>
      </c>
      <c r="Z124" s="27">
        <v>0.528097961138888</v>
      </c>
      <c r="AA124" s="27">
        <v>1.2162296879673</v>
      </c>
      <c r="AB124" s="27">
        <v>0.273257776706053</v>
      </c>
      <c r="AC124" s="27">
        <v>0.000192910537738124</v>
      </c>
      <c r="AD124" s="27">
        <v>0.124059270160886</v>
      </c>
      <c r="AE124" s="27">
        <v>0.400562440823594</v>
      </c>
      <c r="AF124" s="33">
        <v>0.265491853087065</v>
      </c>
      <c r="AG124" s="27">
        <v>0.0251967836298631</v>
      </c>
      <c r="AI124" s="42">
        <v>0.0378</v>
      </c>
      <c r="AJ124" s="43">
        <v>1</v>
      </c>
      <c r="AK124"/>
      <c r="AL124"/>
    </row>
    <row r="125" ht="14.25" customHeight="1" spans="1:38">
      <c r="A125" s="12">
        <v>165</v>
      </c>
      <c r="B125" s="13" t="s">
        <v>151</v>
      </c>
      <c r="C125" s="13" t="s">
        <v>39</v>
      </c>
      <c r="D125" s="17">
        <v>0.035</v>
      </c>
      <c r="E125" s="15">
        <v>1993</v>
      </c>
      <c r="F125" s="15">
        <f t="shared" si="2"/>
        <v>7.59739632021279</v>
      </c>
      <c r="G125" s="16">
        <v>0.32154973209852</v>
      </c>
      <c r="H125" s="16">
        <v>0.265957446808511</v>
      </c>
      <c r="I125" s="25">
        <v>20.7764224786754</v>
      </c>
      <c r="J125" s="26">
        <v>14.7883607142857</v>
      </c>
      <c r="K125" s="27">
        <v>15.027397260274</v>
      </c>
      <c r="L125" s="27">
        <f t="shared" si="3"/>
        <v>2.70987501912684</v>
      </c>
      <c r="M125" s="30">
        <v>0.6</v>
      </c>
      <c r="N125" s="30">
        <v>0.5076</v>
      </c>
      <c r="O125" s="30">
        <v>0.0617</v>
      </c>
      <c r="P125" s="32">
        <v>2831.17</v>
      </c>
      <c r="Q125" s="30">
        <v>0</v>
      </c>
      <c r="R125" s="27">
        <v>-0.145233075661747</v>
      </c>
      <c r="S125" s="27">
        <v>0.201436130007559</v>
      </c>
      <c r="T125" s="27">
        <v>0.736062717770035</v>
      </c>
      <c r="U125" s="27">
        <v>1.89719626168224</v>
      </c>
      <c r="V125" s="27">
        <v>1502.2</v>
      </c>
      <c r="W125" s="27">
        <v>5.91883372734437</v>
      </c>
      <c r="X125" s="27">
        <v>205.780821917808</v>
      </c>
      <c r="Y125" s="27">
        <v>6.65744680851064</v>
      </c>
      <c r="Z125" s="27">
        <v>0.128802411619622</v>
      </c>
      <c r="AA125" s="27">
        <v>1.03748384317105</v>
      </c>
      <c r="AB125" s="27">
        <v>0.0110097514941806</v>
      </c>
      <c r="AC125" s="27">
        <v>0</v>
      </c>
      <c r="AD125" s="27">
        <v>0.684291845493562</v>
      </c>
      <c r="AE125" s="27">
        <v>0.44694448142724</v>
      </c>
      <c r="AF125" s="33">
        <v>0.2211423245906</v>
      </c>
      <c r="AG125" s="27">
        <v>0.0613766475835441</v>
      </c>
      <c r="AI125" s="42">
        <v>0.0386</v>
      </c>
      <c r="AJ125" s="43">
        <v>1</v>
      </c>
      <c r="AK125"/>
      <c r="AL125"/>
    </row>
    <row r="126" ht="14.25" customHeight="1" spans="1:38">
      <c r="A126" s="12">
        <v>166</v>
      </c>
      <c r="B126" s="13" t="s">
        <v>57</v>
      </c>
      <c r="C126" s="13" t="s">
        <v>41</v>
      </c>
      <c r="D126" s="17">
        <v>0.025</v>
      </c>
      <c r="E126" s="15">
        <v>2383</v>
      </c>
      <c r="F126" s="15">
        <f t="shared" si="2"/>
        <v>7.77611547709874</v>
      </c>
      <c r="G126" s="16">
        <v>0.921266251410417</v>
      </c>
      <c r="H126" s="16">
        <v>0.236410126455032</v>
      </c>
      <c r="I126" s="25">
        <v>62.1065883340327</v>
      </c>
      <c r="J126" s="26">
        <v>29.6</v>
      </c>
      <c r="K126" s="27">
        <v>13.4054794520548</v>
      </c>
      <c r="L126" s="27">
        <f t="shared" si="3"/>
        <v>2.59566353770663</v>
      </c>
      <c r="M126" s="30">
        <v>0.7665</v>
      </c>
      <c r="N126" s="30">
        <v>0.3806</v>
      </c>
      <c r="O126" s="30">
        <v>0.2974</v>
      </c>
      <c r="P126" s="32">
        <v>119183.63</v>
      </c>
      <c r="Q126" s="30">
        <v>0.143</v>
      </c>
      <c r="R126" s="27">
        <v>0.579157317377213</v>
      </c>
      <c r="S126" s="27">
        <v>0.442449272759921</v>
      </c>
      <c r="T126" s="27">
        <v>6.22121212121212</v>
      </c>
      <c r="U126" s="27">
        <v>0.344610923151281</v>
      </c>
      <c r="V126" s="27">
        <v>9.09438775510204</v>
      </c>
      <c r="W126" s="27">
        <v>2.26877386508273</v>
      </c>
      <c r="X126" s="27">
        <v>0.629988513533414</v>
      </c>
      <c r="Y126" s="27">
        <v>0.587550515712648</v>
      </c>
      <c r="Z126" s="27">
        <v>0.788601199873697</v>
      </c>
      <c r="AA126" s="27">
        <v>1.32084119708816</v>
      </c>
      <c r="AB126" s="27">
        <v>2.37034731731607</v>
      </c>
      <c r="AC126" s="27">
        <v>1.12560687165443</v>
      </c>
      <c r="AD126" s="27">
        <v>0.350389648581091</v>
      </c>
      <c r="AE126" s="27">
        <v>0.511079943899018</v>
      </c>
      <c r="AF126" s="33">
        <v>0.137821411874708</v>
      </c>
      <c r="AG126" s="27">
        <v>0.0417017297802712</v>
      </c>
      <c r="AI126" s="42">
        <v>0.04</v>
      </c>
      <c r="AJ126" s="43">
        <v>5</v>
      </c>
      <c r="AK126"/>
      <c r="AL126"/>
    </row>
    <row r="127" ht="14.25" customHeight="1" spans="1:38">
      <c r="A127" s="12">
        <v>168</v>
      </c>
      <c r="B127" s="13" t="s">
        <v>152</v>
      </c>
      <c r="C127" s="13" t="s">
        <v>39</v>
      </c>
      <c r="D127" s="17">
        <v>0.005</v>
      </c>
      <c r="E127" s="15">
        <v>2700</v>
      </c>
      <c r="F127" s="15">
        <f t="shared" si="2"/>
        <v>7.90100705199242</v>
      </c>
      <c r="G127" s="16">
        <v>0.855165966683634</v>
      </c>
      <c r="H127" s="16">
        <v>0.172092837134854</v>
      </c>
      <c r="I127" s="25">
        <v>92.5555555555556</v>
      </c>
      <c r="J127" s="26">
        <v>23.4164167916042</v>
      </c>
      <c r="K127" s="27">
        <v>7.30684931506849</v>
      </c>
      <c r="L127" s="27">
        <f t="shared" si="3"/>
        <v>1.98881217059952</v>
      </c>
      <c r="M127" s="30">
        <v>0.5831</v>
      </c>
      <c r="N127" s="30">
        <v>0.5141</v>
      </c>
      <c r="O127" s="30">
        <v>0.3041</v>
      </c>
      <c r="P127" s="32">
        <v>187368.88</v>
      </c>
      <c r="Q127" s="30">
        <v>0</v>
      </c>
      <c r="R127" s="27">
        <v>0.113348944646607</v>
      </c>
      <c r="S127" s="27">
        <v>0.0146207538893912</v>
      </c>
      <c r="T127" s="27">
        <v>3.73003033367037</v>
      </c>
      <c r="U127" s="27">
        <v>0.0648927831546261</v>
      </c>
      <c r="V127" s="27">
        <v>571.298013245033</v>
      </c>
      <c r="W127" s="27">
        <v>1.45813190899564</v>
      </c>
      <c r="X127" s="27">
        <v>0.121251561922405</v>
      </c>
      <c r="Y127" s="27">
        <v>1.78553686815453</v>
      </c>
      <c r="Z127" s="27">
        <v>0.719479788842704</v>
      </c>
      <c r="AA127" s="27">
        <v>2.20063291139241</v>
      </c>
      <c r="AB127" s="27">
        <v>2.28995725013209</v>
      </c>
      <c r="AC127" s="27">
        <v>0</v>
      </c>
      <c r="AD127" s="27">
        <v>0.0145146463533295</v>
      </c>
      <c r="AE127" s="27">
        <v>0.430969327429115</v>
      </c>
      <c r="AF127" s="33">
        <v>0.495119745902209</v>
      </c>
      <c r="AG127" s="27">
        <v>0</v>
      </c>
      <c r="AI127" s="42">
        <v>0.045</v>
      </c>
      <c r="AJ127" s="43">
        <v>6</v>
      </c>
      <c r="AK127"/>
      <c r="AL127"/>
    </row>
    <row r="128" ht="14.25" customHeight="1" spans="1:38">
      <c r="A128" s="12">
        <v>170</v>
      </c>
      <c r="B128" s="13" t="s">
        <v>153</v>
      </c>
      <c r="C128" s="13" t="s">
        <v>39</v>
      </c>
      <c r="D128" s="17">
        <v>0.03</v>
      </c>
      <c r="E128" s="15">
        <v>416</v>
      </c>
      <c r="F128" s="15">
        <f t="shared" si="2"/>
        <v>6.03068526026126</v>
      </c>
      <c r="G128" s="16">
        <v>1.58070028864092</v>
      </c>
      <c r="H128" s="16">
        <v>0.421666666666667</v>
      </c>
      <c r="I128" s="25">
        <v>72.8005528846154</v>
      </c>
      <c r="J128" s="26">
        <v>13.7659227272727</v>
      </c>
      <c r="K128" s="27">
        <v>5.15068493150685</v>
      </c>
      <c r="L128" s="27">
        <f t="shared" si="3"/>
        <v>1.6391297022415</v>
      </c>
      <c r="M128" s="30">
        <v>0.47</v>
      </c>
      <c r="N128" s="30">
        <v>0.5216</v>
      </c>
      <c r="O128" s="30">
        <v>0.0801</v>
      </c>
      <c r="P128" s="32">
        <v>2465.73</v>
      </c>
      <c r="Q128" s="30">
        <v>0</v>
      </c>
      <c r="R128" s="27">
        <v>2.52708058124174</v>
      </c>
      <c r="S128" s="27">
        <v>2.57553956834532</v>
      </c>
      <c r="T128" s="27">
        <v>3.03883495145631</v>
      </c>
      <c r="U128" s="27">
        <v>1.01604902246863</v>
      </c>
      <c r="V128" s="27">
        <v>1.9355197331851</v>
      </c>
      <c r="W128" s="27">
        <v>12.2390158172232</v>
      </c>
      <c r="X128" s="27">
        <v>435.25</v>
      </c>
      <c r="Y128" s="27">
        <v>1.21882190520018</v>
      </c>
      <c r="Z128" s="27">
        <v>0.813857677902622</v>
      </c>
      <c r="AA128" s="27">
        <v>1.0043956043956</v>
      </c>
      <c r="AB128" s="27">
        <v>0.0120724346076459</v>
      </c>
      <c r="AC128" s="27">
        <v>0</v>
      </c>
      <c r="AD128" s="27">
        <v>0.654088050314465</v>
      </c>
      <c r="AE128" s="27">
        <v>0.393164847788627</v>
      </c>
      <c r="AF128" s="33">
        <v>-0.155370476737507</v>
      </c>
      <c r="AG128" s="27">
        <v>0.12952326249282</v>
      </c>
      <c r="AI128" s="42">
        <v>0.05</v>
      </c>
      <c r="AJ128" s="43">
        <v>4</v>
      </c>
      <c r="AK128"/>
      <c r="AL128"/>
    </row>
    <row r="129" ht="14.25" customHeight="1" spans="1:38">
      <c r="A129" s="12">
        <v>172</v>
      </c>
      <c r="B129" s="13" t="s">
        <v>154</v>
      </c>
      <c r="C129" s="13" t="s">
        <v>39</v>
      </c>
      <c r="D129" s="17">
        <v>0.015</v>
      </c>
      <c r="E129" s="15">
        <v>2405</v>
      </c>
      <c r="F129" s="15">
        <f t="shared" si="2"/>
        <v>7.78530518253986</v>
      </c>
      <c r="G129" s="16">
        <v>0.174852040309114</v>
      </c>
      <c r="H129" s="16">
        <v>0.250496130553333</v>
      </c>
      <c r="I129" s="25">
        <v>16.6721787941788</v>
      </c>
      <c r="J129" s="26">
        <v>14.3202107142857</v>
      </c>
      <c r="K129" s="27">
        <v>10.4246575342466</v>
      </c>
      <c r="L129" s="27">
        <f t="shared" si="3"/>
        <v>2.34417391671329</v>
      </c>
      <c r="M129" s="30">
        <v>0.268899</v>
      </c>
      <c r="N129" s="30">
        <v>0.3081</v>
      </c>
      <c r="O129" s="30">
        <v>0.2246</v>
      </c>
      <c r="P129" s="32">
        <v>13563.56</v>
      </c>
      <c r="Q129" s="30">
        <v>0.1507</v>
      </c>
      <c r="R129" s="27">
        <v>0.0593311758360302</v>
      </c>
      <c r="S129" s="27">
        <v>0.0683606345930607</v>
      </c>
      <c r="T129" s="27">
        <v>-0.0645663166083236</v>
      </c>
      <c r="U129" s="27">
        <v>1.68929132679787</v>
      </c>
      <c r="V129" s="27">
        <v>8.2117133503092</v>
      </c>
      <c r="W129" s="27">
        <v>3.72323932046841</v>
      </c>
      <c r="X129" s="27">
        <v>8.96267866596083</v>
      </c>
      <c r="Y129" s="27">
        <v>4.49115164715491</v>
      </c>
      <c r="Z129" s="27">
        <v>0.180583842498303</v>
      </c>
      <c r="AA129" s="27">
        <v>1.24512718863561</v>
      </c>
      <c r="AB129" s="27">
        <v>0.233490281299046</v>
      </c>
      <c r="AC129" s="27">
        <v>0.00482916817578172</v>
      </c>
      <c r="AD129" s="27">
        <v>0.149975056123722</v>
      </c>
      <c r="AE129" s="27">
        <v>0.204542098579487</v>
      </c>
      <c r="AF129" s="33">
        <v>-0.00921414016124745</v>
      </c>
      <c r="AG129" s="27">
        <v>0.0328696730752193</v>
      </c>
      <c r="AI129" s="42" t="s">
        <v>185</v>
      </c>
      <c r="AJ129" s="43">
        <v>128</v>
      </c>
      <c r="AK129"/>
      <c r="AL129"/>
    </row>
    <row r="130" spans="2:38">
      <c r="B130" s="1"/>
      <c r="AI130"/>
      <c r="AJ130"/>
      <c r="AK130"/>
      <c r="AL130"/>
    </row>
    <row r="131" spans="2:36">
      <c r="B131" s="1"/>
      <c r="AI131"/>
      <c r="AJ131"/>
    </row>
    <row r="132" spans="2:36">
      <c r="B132" s="1"/>
      <c r="AI132"/>
      <c r="AJ132"/>
    </row>
    <row r="133" spans="2:36">
      <c r="B133" s="1"/>
      <c r="AI133"/>
      <c r="AJ133"/>
    </row>
    <row r="134" spans="2:36">
      <c r="B134" s="1"/>
      <c r="AI134"/>
      <c r="AJ134"/>
    </row>
    <row r="135" spans="2:36">
      <c r="B135" s="1"/>
      <c r="AI135"/>
      <c r="AJ135"/>
    </row>
    <row r="136" spans="2:36">
      <c r="B136" s="1"/>
      <c r="AI136"/>
      <c r="AJ136"/>
    </row>
    <row r="137" spans="2:36">
      <c r="B137" s="1"/>
      <c r="AI137"/>
      <c r="AJ137"/>
    </row>
    <row r="138" spans="2:36">
      <c r="B138" s="1"/>
      <c r="AI138"/>
      <c r="AJ138"/>
    </row>
    <row r="139" spans="2:36">
      <c r="B139" s="1"/>
      <c r="AI139"/>
      <c r="AJ139"/>
    </row>
    <row r="140" spans="2:36">
      <c r="B140" s="1"/>
      <c r="AI140"/>
      <c r="AJ140"/>
    </row>
    <row r="141" spans="2:36">
      <c r="B141" s="1"/>
      <c r="AI141"/>
      <c r="AJ141"/>
    </row>
    <row r="142" spans="2:36">
      <c r="B142" s="1"/>
      <c r="AI142"/>
      <c r="AJ142"/>
    </row>
    <row r="143" spans="2:36">
      <c r="B143" s="1"/>
      <c r="D143" s="44"/>
      <c r="E143" s="1"/>
      <c r="F143" s="1"/>
      <c r="G143" s="6"/>
      <c r="H143" s="6"/>
      <c r="I143" s="1"/>
      <c r="J143" s="1"/>
      <c r="K143" s="1"/>
      <c r="L143" s="1"/>
      <c r="M143" s="6"/>
      <c r="N143" s="6"/>
      <c r="O143" s="6"/>
      <c r="P143" s="1"/>
      <c r="Q143" s="6"/>
      <c r="R143" s="6"/>
      <c r="S143" s="6"/>
      <c r="T143" s="6"/>
      <c r="U143" s="1"/>
      <c r="V143" s="6"/>
      <c r="W143" s="1"/>
      <c r="X143" s="6"/>
      <c r="Y143" s="6"/>
      <c r="Z143" s="6"/>
      <c r="AA143" s="6"/>
      <c r="AB143" s="6"/>
      <c r="AC143" s="6"/>
      <c r="AD143" s="6"/>
      <c r="AE143" s="6"/>
      <c r="AF143" s="6"/>
      <c r="AI143"/>
      <c r="AJ143"/>
    </row>
    <row r="144" spans="2:36">
      <c r="B144" s="1"/>
      <c r="D144" s="44"/>
      <c r="E144" s="1"/>
      <c r="F144" s="1"/>
      <c r="G144" s="6"/>
      <c r="H144" s="6"/>
      <c r="I144" s="1"/>
      <c r="J144" s="1"/>
      <c r="K144" s="1"/>
      <c r="L144" s="1"/>
      <c r="M144" s="6"/>
      <c r="N144" s="6"/>
      <c r="O144" s="6"/>
      <c r="P144" s="1"/>
      <c r="Q144" s="6"/>
      <c r="R144" s="6"/>
      <c r="S144" s="6"/>
      <c r="T144" s="6"/>
      <c r="U144" s="1"/>
      <c r="V144" s="6"/>
      <c r="W144" s="1"/>
      <c r="X144" s="6"/>
      <c r="Y144" s="6"/>
      <c r="Z144" s="6"/>
      <c r="AA144" s="6"/>
      <c r="AB144" s="6"/>
      <c r="AC144" s="6"/>
      <c r="AD144" s="6"/>
      <c r="AE144" s="6"/>
      <c r="AF144" s="6"/>
      <c r="AI144"/>
      <c r="AJ144"/>
    </row>
    <row r="145" spans="2:36">
      <c r="B145" s="1"/>
      <c r="D145" s="44"/>
      <c r="E145" s="1"/>
      <c r="F145" s="1"/>
      <c r="G145" s="6"/>
      <c r="H145" s="6"/>
      <c r="I145" s="1"/>
      <c r="J145" s="1"/>
      <c r="K145" s="1"/>
      <c r="L145" s="1"/>
      <c r="M145" s="6"/>
      <c r="N145" s="6"/>
      <c r="O145" s="6"/>
      <c r="P145" s="1"/>
      <c r="Q145" s="6"/>
      <c r="R145" s="6"/>
      <c r="S145" s="6"/>
      <c r="T145" s="6"/>
      <c r="U145" s="1"/>
      <c r="V145" s="6"/>
      <c r="W145" s="1"/>
      <c r="X145" s="6"/>
      <c r="Y145" s="6"/>
      <c r="Z145" s="6"/>
      <c r="AA145" s="6"/>
      <c r="AB145" s="6"/>
      <c r="AC145" s="6"/>
      <c r="AD145" s="6"/>
      <c r="AE145" s="6"/>
      <c r="AF145" s="6"/>
      <c r="AI145"/>
      <c r="AJ145"/>
    </row>
    <row r="146" spans="2:36">
      <c r="B146" s="1"/>
      <c r="D146" s="44"/>
      <c r="E146" s="1"/>
      <c r="F146" s="1"/>
      <c r="G146" s="6"/>
      <c r="H146" s="6"/>
      <c r="I146" s="1"/>
      <c r="J146" s="1"/>
      <c r="K146" s="1"/>
      <c r="L146" s="1"/>
      <c r="M146" s="6"/>
      <c r="N146" s="6"/>
      <c r="O146" s="6"/>
      <c r="P146" s="1"/>
      <c r="Q146" s="6"/>
      <c r="R146" s="6"/>
      <c r="S146" s="6"/>
      <c r="T146" s="6"/>
      <c r="U146" s="1"/>
      <c r="V146" s="6"/>
      <c r="W146" s="1"/>
      <c r="X146" s="6"/>
      <c r="Y146" s="6"/>
      <c r="Z146" s="6"/>
      <c r="AA146" s="6"/>
      <c r="AB146" s="6"/>
      <c r="AC146" s="6"/>
      <c r="AD146" s="6"/>
      <c r="AE146" s="6"/>
      <c r="AF146" s="6"/>
      <c r="AI146"/>
      <c r="AJ146"/>
    </row>
    <row r="147" spans="2:36">
      <c r="B147" s="1"/>
      <c r="D147" s="44"/>
      <c r="E147" s="1"/>
      <c r="F147" s="1"/>
      <c r="G147" s="6"/>
      <c r="H147" s="6"/>
      <c r="I147" s="1"/>
      <c r="J147" s="1"/>
      <c r="K147" s="1"/>
      <c r="L147" s="1"/>
      <c r="M147" s="6"/>
      <c r="N147" s="6"/>
      <c r="O147" s="6"/>
      <c r="P147" s="1"/>
      <c r="Q147" s="6"/>
      <c r="R147" s="6"/>
      <c r="S147" s="6"/>
      <c r="T147" s="6"/>
      <c r="U147" s="1"/>
      <c r="V147" s="6"/>
      <c r="W147" s="1"/>
      <c r="X147" s="6"/>
      <c r="Y147" s="6"/>
      <c r="Z147" s="6"/>
      <c r="AA147" s="6"/>
      <c r="AB147" s="6"/>
      <c r="AC147" s="6"/>
      <c r="AD147" s="6"/>
      <c r="AE147" s="6"/>
      <c r="AF147" s="6"/>
      <c r="AI147"/>
      <c r="AJ147"/>
    </row>
    <row r="148" spans="2:36">
      <c r="B148" s="1"/>
      <c r="D148" s="44"/>
      <c r="E148" s="1"/>
      <c r="F148" s="1"/>
      <c r="G148" s="6"/>
      <c r="H148" s="6"/>
      <c r="I148" s="1"/>
      <c r="J148" s="1"/>
      <c r="K148" s="1"/>
      <c r="L148" s="1"/>
      <c r="M148" s="6"/>
      <c r="N148" s="6"/>
      <c r="O148" s="6"/>
      <c r="P148" s="1"/>
      <c r="Q148" s="6"/>
      <c r="R148" s="6"/>
      <c r="S148" s="6"/>
      <c r="T148" s="6"/>
      <c r="U148" s="1"/>
      <c r="V148" s="6"/>
      <c r="W148" s="1"/>
      <c r="X148" s="6"/>
      <c r="Y148" s="6"/>
      <c r="Z148" s="6"/>
      <c r="AA148" s="6"/>
      <c r="AB148" s="6"/>
      <c r="AC148" s="6"/>
      <c r="AD148" s="6"/>
      <c r="AE148" s="6"/>
      <c r="AF148" s="6"/>
      <c r="AI148"/>
      <c r="AJ148"/>
    </row>
    <row r="149" spans="2:36">
      <c r="B149" s="1"/>
      <c r="D149" s="44"/>
      <c r="E149" s="1"/>
      <c r="F149" s="1"/>
      <c r="G149" s="6"/>
      <c r="H149" s="6"/>
      <c r="I149" s="1"/>
      <c r="J149" s="1"/>
      <c r="K149" s="1"/>
      <c r="L149" s="1"/>
      <c r="M149" s="6"/>
      <c r="N149" s="6"/>
      <c r="O149" s="6"/>
      <c r="P149" s="1"/>
      <c r="Q149" s="6"/>
      <c r="R149" s="6"/>
      <c r="S149" s="6"/>
      <c r="T149" s="6"/>
      <c r="U149" s="1"/>
      <c r="V149" s="6"/>
      <c r="W149" s="1"/>
      <c r="X149" s="6"/>
      <c r="Y149" s="6"/>
      <c r="Z149" s="6"/>
      <c r="AA149" s="6"/>
      <c r="AB149" s="6"/>
      <c r="AC149" s="6"/>
      <c r="AD149" s="6"/>
      <c r="AE149" s="6"/>
      <c r="AF149" s="6"/>
      <c r="AI149"/>
      <c r="AJ149"/>
    </row>
    <row r="150" spans="2:36">
      <c r="B150" s="1"/>
      <c r="D150" s="44"/>
      <c r="E150" s="1"/>
      <c r="F150" s="1"/>
      <c r="G150" s="6"/>
      <c r="H150" s="6"/>
      <c r="I150" s="1"/>
      <c r="J150" s="1"/>
      <c r="K150" s="1"/>
      <c r="L150" s="1"/>
      <c r="M150" s="6"/>
      <c r="N150" s="6"/>
      <c r="O150" s="6"/>
      <c r="P150" s="1"/>
      <c r="Q150" s="6"/>
      <c r="R150" s="6"/>
      <c r="S150" s="6"/>
      <c r="T150" s="6"/>
      <c r="U150" s="1"/>
      <c r="V150" s="6"/>
      <c r="W150" s="1"/>
      <c r="X150" s="6"/>
      <c r="Y150" s="6"/>
      <c r="Z150" s="6"/>
      <c r="AA150" s="6"/>
      <c r="AB150" s="6"/>
      <c r="AC150" s="6"/>
      <c r="AD150" s="6"/>
      <c r="AE150" s="6"/>
      <c r="AF150" s="6"/>
      <c r="AI150"/>
      <c r="AJ150"/>
    </row>
    <row r="151" spans="2:36">
      <c r="B151" s="1"/>
      <c r="D151" s="44"/>
      <c r="E151" s="1"/>
      <c r="F151" s="1"/>
      <c r="G151" s="6"/>
      <c r="H151" s="6"/>
      <c r="I151" s="1"/>
      <c r="J151" s="1"/>
      <c r="K151" s="1"/>
      <c r="L151" s="1"/>
      <c r="M151" s="6"/>
      <c r="N151" s="6"/>
      <c r="O151" s="6"/>
      <c r="P151" s="1"/>
      <c r="Q151" s="6"/>
      <c r="R151" s="6"/>
      <c r="S151" s="6"/>
      <c r="T151" s="6"/>
      <c r="U151" s="1"/>
      <c r="V151" s="6"/>
      <c r="W151" s="1"/>
      <c r="X151" s="6"/>
      <c r="Y151" s="6"/>
      <c r="Z151" s="6"/>
      <c r="AA151" s="6"/>
      <c r="AB151" s="6"/>
      <c r="AC151" s="6"/>
      <c r="AD151" s="6"/>
      <c r="AE151" s="6"/>
      <c r="AF151" s="6"/>
      <c r="AI151"/>
      <c r="AJ151"/>
    </row>
    <row r="152" spans="2:36">
      <c r="B152" s="1"/>
      <c r="D152" s="44"/>
      <c r="E152" s="1"/>
      <c r="F152" s="1"/>
      <c r="G152" s="6"/>
      <c r="H152" s="6"/>
      <c r="I152" s="1"/>
      <c r="J152" s="1"/>
      <c r="K152" s="1"/>
      <c r="L152" s="1"/>
      <c r="M152" s="6"/>
      <c r="N152" s="6"/>
      <c r="O152" s="6"/>
      <c r="P152" s="1"/>
      <c r="Q152" s="6"/>
      <c r="R152" s="6"/>
      <c r="S152" s="6"/>
      <c r="T152" s="6"/>
      <c r="U152" s="1"/>
      <c r="V152" s="6"/>
      <c r="W152" s="1"/>
      <c r="X152" s="6"/>
      <c r="Y152" s="6"/>
      <c r="Z152" s="6"/>
      <c r="AA152" s="6"/>
      <c r="AB152" s="6"/>
      <c r="AC152" s="6"/>
      <c r="AD152" s="6"/>
      <c r="AE152" s="6"/>
      <c r="AF152" s="6"/>
      <c r="AI152"/>
      <c r="AJ152"/>
    </row>
    <row r="153" spans="2:36">
      <c r="B153" s="1"/>
      <c r="D153" s="44"/>
      <c r="E153" s="1"/>
      <c r="F153" s="1"/>
      <c r="G153" s="6"/>
      <c r="H153" s="6"/>
      <c r="I153" s="1"/>
      <c r="J153" s="1"/>
      <c r="K153" s="1"/>
      <c r="L153" s="1"/>
      <c r="M153" s="6"/>
      <c r="N153" s="6"/>
      <c r="O153" s="6"/>
      <c r="P153" s="1"/>
      <c r="Q153" s="6"/>
      <c r="R153" s="6"/>
      <c r="S153" s="6"/>
      <c r="T153" s="6"/>
      <c r="U153" s="1"/>
      <c r="V153" s="6"/>
      <c r="W153" s="1"/>
      <c r="X153" s="6"/>
      <c r="Y153" s="6"/>
      <c r="Z153" s="6"/>
      <c r="AA153" s="6"/>
      <c r="AB153" s="6"/>
      <c r="AC153" s="6"/>
      <c r="AD153" s="6"/>
      <c r="AE153" s="6"/>
      <c r="AF153" s="6"/>
      <c r="AI153"/>
      <c r="AJ153"/>
    </row>
    <row r="154" spans="2:36">
      <c r="B154" s="1"/>
      <c r="D154" s="44"/>
      <c r="E154" s="1"/>
      <c r="F154" s="1"/>
      <c r="G154" s="6"/>
      <c r="H154" s="6"/>
      <c r="I154" s="1"/>
      <c r="J154" s="1"/>
      <c r="K154" s="1"/>
      <c r="L154" s="1"/>
      <c r="M154" s="6"/>
      <c r="N154" s="6"/>
      <c r="O154" s="6"/>
      <c r="P154" s="1"/>
      <c r="Q154" s="6"/>
      <c r="R154" s="6"/>
      <c r="S154" s="6"/>
      <c r="T154" s="6"/>
      <c r="U154" s="1"/>
      <c r="V154" s="6"/>
      <c r="W154" s="1"/>
      <c r="X154" s="6"/>
      <c r="Y154" s="6"/>
      <c r="Z154" s="6"/>
      <c r="AA154" s="6"/>
      <c r="AB154" s="6"/>
      <c r="AC154" s="6"/>
      <c r="AD154" s="6"/>
      <c r="AE154" s="6"/>
      <c r="AF154" s="6"/>
      <c r="AI154"/>
      <c r="AJ154"/>
    </row>
    <row r="155" spans="2:36">
      <c r="B155" s="1"/>
      <c r="D155" s="44"/>
      <c r="E155" s="1"/>
      <c r="F155" s="1"/>
      <c r="G155" s="6"/>
      <c r="H155" s="6"/>
      <c r="I155" s="1"/>
      <c r="J155" s="1"/>
      <c r="K155" s="1"/>
      <c r="L155" s="1"/>
      <c r="M155" s="6"/>
      <c r="N155" s="6"/>
      <c r="O155" s="6"/>
      <c r="P155" s="1"/>
      <c r="Q155" s="6"/>
      <c r="R155" s="6"/>
      <c r="S155" s="6"/>
      <c r="T155" s="6"/>
      <c r="U155" s="1"/>
      <c r="V155" s="6"/>
      <c r="W155" s="1"/>
      <c r="X155" s="6"/>
      <c r="Y155" s="6"/>
      <c r="Z155" s="6"/>
      <c r="AA155" s="6"/>
      <c r="AB155" s="6"/>
      <c r="AC155" s="6"/>
      <c r="AD155" s="6"/>
      <c r="AE155" s="6"/>
      <c r="AF155" s="6"/>
      <c r="AI155"/>
      <c r="AJ155"/>
    </row>
    <row r="156" spans="2:36">
      <c r="B156" s="1"/>
      <c r="D156" s="44"/>
      <c r="E156" s="1"/>
      <c r="F156" s="1"/>
      <c r="G156" s="6"/>
      <c r="H156" s="6"/>
      <c r="I156" s="1"/>
      <c r="J156" s="1"/>
      <c r="K156" s="1"/>
      <c r="L156" s="1"/>
      <c r="M156" s="6"/>
      <c r="N156" s="6"/>
      <c r="O156" s="6"/>
      <c r="P156" s="1"/>
      <c r="Q156" s="6"/>
      <c r="R156" s="6"/>
      <c r="S156" s="6"/>
      <c r="T156" s="6"/>
      <c r="U156" s="1"/>
      <c r="V156" s="6"/>
      <c r="W156" s="1"/>
      <c r="X156" s="6"/>
      <c r="Y156" s="6"/>
      <c r="Z156" s="6"/>
      <c r="AA156" s="6"/>
      <c r="AB156" s="6"/>
      <c r="AC156" s="6"/>
      <c r="AD156" s="6"/>
      <c r="AE156" s="6"/>
      <c r="AF156" s="6"/>
      <c r="AI156"/>
      <c r="AJ156"/>
    </row>
    <row r="157" spans="2:36">
      <c r="B157" s="1"/>
      <c r="D157" s="44"/>
      <c r="E157" s="1"/>
      <c r="F157" s="1"/>
      <c r="G157" s="6"/>
      <c r="H157" s="6"/>
      <c r="I157" s="1"/>
      <c r="J157" s="1"/>
      <c r="K157" s="1"/>
      <c r="L157" s="1"/>
      <c r="M157" s="6"/>
      <c r="N157" s="6"/>
      <c r="O157" s="6"/>
      <c r="P157" s="1"/>
      <c r="Q157" s="6"/>
      <c r="R157" s="6"/>
      <c r="S157" s="6"/>
      <c r="T157" s="6"/>
      <c r="U157" s="1"/>
      <c r="V157" s="6"/>
      <c r="W157" s="1"/>
      <c r="X157" s="6"/>
      <c r="Y157" s="6"/>
      <c r="Z157" s="6"/>
      <c r="AA157" s="6"/>
      <c r="AB157" s="6"/>
      <c r="AC157" s="6"/>
      <c r="AD157" s="6"/>
      <c r="AE157" s="6"/>
      <c r="AF157" s="6"/>
      <c r="AI157"/>
      <c r="AJ157"/>
    </row>
    <row r="158" spans="2:36">
      <c r="B158" s="1"/>
      <c r="D158" s="44"/>
      <c r="E158" s="1"/>
      <c r="F158" s="1"/>
      <c r="G158" s="6"/>
      <c r="H158" s="6"/>
      <c r="I158" s="1"/>
      <c r="J158" s="1"/>
      <c r="K158" s="1"/>
      <c r="L158" s="1"/>
      <c r="M158" s="6"/>
      <c r="N158" s="6"/>
      <c r="O158" s="6"/>
      <c r="P158" s="1"/>
      <c r="Q158" s="6"/>
      <c r="R158" s="6"/>
      <c r="S158" s="6"/>
      <c r="T158" s="6"/>
      <c r="U158" s="1"/>
      <c r="V158" s="6"/>
      <c r="W158" s="1"/>
      <c r="X158" s="6"/>
      <c r="Y158" s="6"/>
      <c r="Z158" s="6"/>
      <c r="AA158" s="6"/>
      <c r="AB158" s="6"/>
      <c r="AC158" s="6"/>
      <c r="AD158" s="6"/>
      <c r="AE158" s="6"/>
      <c r="AF158" s="6"/>
      <c r="AI158"/>
      <c r="AJ158"/>
    </row>
    <row r="159" spans="2:36">
      <c r="B159" s="1"/>
      <c r="D159" s="44"/>
      <c r="E159" s="1"/>
      <c r="F159" s="1"/>
      <c r="G159" s="6"/>
      <c r="H159" s="6"/>
      <c r="I159" s="1"/>
      <c r="J159" s="1"/>
      <c r="K159" s="1"/>
      <c r="L159" s="1"/>
      <c r="M159" s="6"/>
      <c r="N159" s="6"/>
      <c r="O159" s="6"/>
      <c r="P159" s="1"/>
      <c r="Q159" s="6"/>
      <c r="R159" s="6"/>
      <c r="S159" s="6"/>
      <c r="T159" s="6"/>
      <c r="U159" s="1"/>
      <c r="V159" s="6"/>
      <c r="W159" s="1"/>
      <c r="X159" s="6"/>
      <c r="Y159" s="6"/>
      <c r="Z159" s="6"/>
      <c r="AA159" s="6"/>
      <c r="AB159" s="6"/>
      <c r="AC159" s="6"/>
      <c r="AD159" s="6"/>
      <c r="AE159" s="6"/>
      <c r="AF159" s="6"/>
      <c r="AI159"/>
      <c r="AJ159"/>
    </row>
    <row r="160" spans="2:36">
      <c r="B160" s="1"/>
      <c r="D160" s="44"/>
      <c r="E160" s="1"/>
      <c r="F160" s="1"/>
      <c r="G160" s="6"/>
      <c r="H160" s="6"/>
      <c r="I160" s="1"/>
      <c r="J160" s="1"/>
      <c r="K160" s="1"/>
      <c r="L160" s="1"/>
      <c r="M160" s="6"/>
      <c r="N160" s="6"/>
      <c r="O160" s="6"/>
      <c r="P160" s="1"/>
      <c r="Q160" s="6"/>
      <c r="R160" s="6"/>
      <c r="S160" s="6"/>
      <c r="T160" s="6"/>
      <c r="U160" s="1"/>
      <c r="V160" s="6"/>
      <c r="W160" s="1"/>
      <c r="X160" s="6"/>
      <c r="Y160" s="6"/>
      <c r="Z160" s="6"/>
      <c r="AA160" s="6"/>
      <c r="AB160" s="6"/>
      <c r="AC160" s="6"/>
      <c r="AD160" s="6"/>
      <c r="AE160" s="6"/>
      <c r="AF160" s="6"/>
      <c r="AI160"/>
      <c r="AJ160"/>
    </row>
    <row r="161" spans="2:36">
      <c r="B161" s="1"/>
      <c r="D161" s="44"/>
      <c r="E161" s="1"/>
      <c r="F161" s="1"/>
      <c r="G161" s="6"/>
      <c r="H161" s="6"/>
      <c r="I161" s="1"/>
      <c r="J161" s="1"/>
      <c r="K161" s="1"/>
      <c r="L161" s="1"/>
      <c r="M161" s="6"/>
      <c r="N161" s="6"/>
      <c r="O161" s="6"/>
      <c r="P161" s="1"/>
      <c r="Q161" s="6"/>
      <c r="R161" s="6"/>
      <c r="S161" s="6"/>
      <c r="T161" s="6"/>
      <c r="U161" s="1"/>
      <c r="V161" s="6"/>
      <c r="W161" s="1"/>
      <c r="X161" s="6"/>
      <c r="Y161" s="6"/>
      <c r="Z161" s="6"/>
      <c r="AA161" s="6"/>
      <c r="AB161" s="6"/>
      <c r="AC161" s="6"/>
      <c r="AD161" s="6"/>
      <c r="AE161" s="6"/>
      <c r="AF161" s="6"/>
      <c r="AI161"/>
      <c r="AJ161"/>
    </row>
    <row r="162" spans="2:36">
      <c r="B162" s="1"/>
      <c r="D162" s="44"/>
      <c r="E162" s="1"/>
      <c r="F162" s="1"/>
      <c r="G162" s="6"/>
      <c r="H162" s="6"/>
      <c r="I162" s="1"/>
      <c r="J162" s="1"/>
      <c r="K162" s="1"/>
      <c r="L162" s="1"/>
      <c r="M162" s="6"/>
      <c r="N162" s="6"/>
      <c r="O162" s="6"/>
      <c r="P162" s="1"/>
      <c r="Q162" s="6"/>
      <c r="R162" s="6"/>
      <c r="S162" s="6"/>
      <c r="T162" s="6"/>
      <c r="U162" s="1"/>
      <c r="V162" s="6"/>
      <c r="W162" s="1"/>
      <c r="X162" s="6"/>
      <c r="Y162" s="6"/>
      <c r="Z162" s="6"/>
      <c r="AA162" s="6"/>
      <c r="AB162" s="6"/>
      <c r="AC162" s="6"/>
      <c r="AD162" s="6"/>
      <c r="AE162" s="6"/>
      <c r="AF162" s="6"/>
      <c r="AI162"/>
      <c r="AJ162"/>
    </row>
    <row r="163" spans="2:36">
      <c r="B163" s="1"/>
      <c r="D163" s="44"/>
      <c r="E163" s="1"/>
      <c r="F163" s="1"/>
      <c r="G163" s="6"/>
      <c r="H163" s="6"/>
      <c r="I163" s="1"/>
      <c r="J163" s="1"/>
      <c r="K163" s="1"/>
      <c r="L163" s="1"/>
      <c r="M163" s="6"/>
      <c r="N163" s="6"/>
      <c r="O163" s="6"/>
      <c r="P163" s="1"/>
      <c r="Q163" s="6"/>
      <c r="R163" s="6"/>
      <c r="S163" s="6"/>
      <c r="T163" s="6"/>
      <c r="U163" s="1"/>
      <c r="V163" s="6"/>
      <c r="W163" s="1"/>
      <c r="X163" s="6"/>
      <c r="Y163" s="6"/>
      <c r="Z163" s="6"/>
      <c r="AA163" s="6"/>
      <c r="AB163" s="6"/>
      <c r="AC163" s="6"/>
      <c r="AD163" s="6"/>
      <c r="AE163" s="6"/>
      <c r="AF163" s="6"/>
      <c r="AI163"/>
      <c r="AJ163"/>
    </row>
    <row r="164" spans="2:36">
      <c r="B164" s="1"/>
      <c r="D164" s="44"/>
      <c r="E164" s="1"/>
      <c r="F164" s="1"/>
      <c r="G164" s="6"/>
      <c r="H164" s="6"/>
      <c r="I164" s="1"/>
      <c r="J164" s="1"/>
      <c r="K164" s="1"/>
      <c r="L164" s="1"/>
      <c r="M164" s="6"/>
      <c r="N164" s="6"/>
      <c r="O164" s="6"/>
      <c r="P164" s="1"/>
      <c r="Q164" s="6"/>
      <c r="R164" s="6"/>
      <c r="S164" s="6"/>
      <c r="T164" s="6"/>
      <c r="U164" s="1"/>
      <c r="V164" s="6"/>
      <c r="W164" s="1"/>
      <c r="X164" s="6"/>
      <c r="Y164" s="6"/>
      <c r="Z164" s="6"/>
      <c r="AA164" s="6"/>
      <c r="AB164" s="6"/>
      <c r="AC164" s="6"/>
      <c r="AD164" s="6"/>
      <c r="AE164" s="6"/>
      <c r="AF164" s="6"/>
      <c r="AI164"/>
      <c r="AJ164"/>
    </row>
    <row r="165" spans="2:36">
      <c r="B165" s="1"/>
      <c r="D165" s="44"/>
      <c r="E165" s="1"/>
      <c r="F165" s="1"/>
      <c r="G165" s="6"/>
      <c r="H165" s="6"/>
      <c r="I165" s="1"/>
      <c r="J165" s="1"/>
      <c r="K165" s="1"/>
      <c r="L165" s="1"/>
      <c r="M165" s="6"/>
      <c r="N165" s="6"/>
      <c r="O165" s="6"/>
      <c r="P165" s="1"/>
      <c r="Q165" s="6"/>
      <c r="R165" s="6"/>
      <c r="S165" s="6"/>
      <c r="T165" s="6"/>
      <c r="U165" s="1"/>
      <c r="V165" s="6"/>
      <c r="W165" s="1"/>
      <c r="X165" s="6"/>
      <c r="Y165" s="6"/>
      <c r="Z165" s="6"/>
      <c r="AA165" s="6"/>
      <c r="AB165" s="6"/>
      <c r="AC165" s="6"/>
      <c r="AD165" s="6"/>
      <c r="AE165" s="6"/>
      <c r="AF165" s="6"/>
      <c r="AI165"/>
      <c r="AJ165"/>
    </row>
    <row r="166" spans="2:36">
      <c r="B166" s="1"/>
      <c r="D166" s="44"/>
      <c r="E166" s="1"/>
      <c r="F166" s="1"/>
      <c r="G166" s="6"/>
      <c r="H166" s="6"/>
      <c r="I166" s="1"/>
      <c r="J166" s="1"/>
      <c r="K166" s="1"/>
      <c r="L166" s="1"/>
      <c r="M166" s="6"/>
      <c r="N166" s="6"/>
      <c r="O166" s="6"/>
      <c r="P166" s="1"/>
      <c r="Q166" s="6"/>
      <c r="R166" s="6"/>
      <c r="S166" s="6"/>
      <c r="T166" s="6"/>
      <c r="U166" s="1"/>
      <c r="V166" s="6"/>
      <c r="W166" s="1"/>
      <c r="X166" s="6"/>
      <c r="Y166" s="6"/>
      <c r="Z166" s="6"/>
      <c r="AA166" s="6"/>
      <c r="AB166" s="6"/>
      <c r="AC166" s="6"/>
      <c r="AD166" s="6"/>
      <c r="AE166" s="6"/>
      <c r="AF166" s="6"/>
      <c r="AI166"/>
      <c r="AJ166"/>
    </row>
    <row r="167" spans="2:36">
      <c r="B167" s="1"/>
      <c r="D167" s="44"/>
      <c r="E167" s="1"/>
      <c r="F167" s="1"/>
      <c r="G167" s="6"/>
      <c r="H167" s="6"/>
      <c r="I167" s="1"/>
      <c r="J167" s="1"/>
      <c r="K167" s="1"/>
      <c r="L167" s="1"/>
      <c r="M167" s="6"/>
      <c r="N167" s="6"/>
      <c r="O167" s="6"/>
      <c r="P167" s="1"/>
      <c r="Q167" s="6"/>
      <c r="R167" s="6"/>
      <c r="S167" s="6"/>
      <c r="T167" s="6"/>
      <c r="U167" s="1"/>
      <c r="V167" s="6"/>
      <c r="W167" s="1"/>
      <c r="X167" s="6"/>
      <c r="Y167" s="6"/>
      <c r="Z167" s="6"/>
      <c r="AA167" s="6"/>
      <c r="AB167" s="6"/>
      <c r="AC167" s="6"/>
      <c r="AD167" s="6"/>
      <c r="AE167" s="6"/>
      <c r="AF167" s="6"/>
      <c r="AI167"/>
      <c r="AJ167"/>
    </row>
    <row r="168" spans="2:36">
      <c r="B168" s="1"/>
      <c r="D168" s="44"/>
      <c r="E168" s="1"/>
      <c r="F168" s="1"/>
      <c r="G168" s="6"/>
      <c r="H168" s="6"/>
      <c r="I168" s="1"/>
      <c r="J168" s="1"/>
      <c r="K168" s="1"/>
      <c r="L168" s="1"/>
      <c r="M168" s="6"/>
      <c r="N168" s="6"/>
      <c r="O168" s="6"/>
      <c r="P168" s="1"/>
      <c r="Q168" s="6"/>
      <c r="R168" s="6"/>
      <c r="S168" s="6"/>
      <c r="T168" s="6"/>
      <c r="U168" s="1"/>
      <c r="V168" s="6"/>
      <c r="W168" s="1"/>
      <c r="X168" s="6"/>
      <c r="Y168" s="6"/>
      <c r="Z168" s="6"/>
      <c r="AA168" s="6"/>
      <c r="AB168" s="6"/>
      <c r="AC168" s="6"/>
      <c r="AD168" s="6"/>
      <c r="AE168" s="6"/>
      <c r="AF168" s="6"/>
      <c r="AI168"/>
      <c r="AJ168"/>
    </row>
    <row r="169" spans="2:36">
      <c r="B169" s="1"/>
      <c r="D169" s="44"/>
      <c r="E169" s="1"/>
      <c r="F169" s="1"/>
      <c r="G169" s="6"/>
      <c r="H169" s="6"/>
      <c r="I169" s="1"/>
      <c r="J169" s="1"/>
      <c r="K169" s="1"/>
      <c r="L169" s="1"/>
      <c r="M169" s="6"/>
      <c r="N169" s="6"/>
      <c r="O169" s="6"/>
      <c r="P169" s="1"/>
      <c r="Q169" s="6"/>
      <c r="R169" s="6"/>
      <c r="S169" s="6"/>
      <c r="T169" s="6"/>
      <c r="U169" s="1"/>
      <c r="V169" s="6"/>
      <c r="W169" s="1"/>
      <c r="X169" s="6"/>
      <c r="Y169" s="6"/>
      <c r="Z169" s="6"/>
      <c r="AA169" s="6"/>
      <c r="AB169" s="6"/>
      <c r="AC169" s="6"/>
      <c r="AD169" s="6"/>
      <c r="AE169" s="6"/>
      <c r="AF169" s="6"/>
      <c r="AI169"/>
      <c r="AJ169"/>
    </row>
    <row r="170" spans="2:36">
      <c r="B170" s="1"/>
      <c r="D170" s="44"/>
      <c r="E170" s="1"/>
      <c r="F170" s="1"/>
      <c r="G170" s="6"/>
      <c r="H170" s="6"/>
      <c r="I170" s="1"/>
      <c r="J170" s="1"/>
      <c r="K170" s="1"/>
      <c r="L170" s="1"/>
      <c r="M170" s="6"/>
      <c r="N170" s="6"/>
      <c r="O170" s="6"/>
      <c r="P170" s="1"/>
      <c r="Q170" s="6"/>
      <c r="R170" s="6"/>
      <c r="S170" s="6"/>
      <c r="T170" s="6"/>
      <c r="U170" s="1"/>
      <c r="V170" s="6"/>
      <c r="W170" s="1"/>
      <c r="X170" s="6"/>
      <c r="Y170" s="6"/>
      <c r="Z170" s="6"/>
      <c r="AA170" s="6"/>
      <c r="AB170" s="6"/>
      <c r="AC170" s="6"/>
      <c r="AD170" s="6"/>
      <c r="AE170" s="6"/>
      <c r="AF170" s="6"/>
      <c r="AI170"/>
      <c r="AJ170"/>
    </row>
    <row r="171" spans="2:36">
      <c r="B171" s="1"/>
      <c r="D171" s="44"/>
      <c r="E171" s="1"/>
      <c r="F171" s="1"/>
      <c r="G171" s="6"/>
      <c r="H171" s="6"/>
      <c r="I171" s="1"/>
      <c r="J171" s="1"/>
      <c r="K171" s="1"/>
      <c r="L171" s="1"/>
      <c r="M171" s="6"/>
      <c r="N171" s="6"/>
      <c r="O171" s="6"/>
      <c r="P171" s="1"/>
      <c r="Q171" s="6"/>
      <c r="R171" s="6"/>
      <c r="S171" s="6"/>
      <c r="T171" s="6"/>
      <c r="U171" s="1"/>
      <c r="V171" s="6"/>
      <c r="W171" s="1"/>
      <c r="X171" s="6"/>
      <c r="Y171" s="6"/>
      <c r="Z171" s="6"/>
      <c r="AA171" s="6"/>
      <c r="AB171" s="6"/>
      <c r="AC171" s="6"/>
      <c r="AD171" s="6"/>
      <c r="AE171" s="6"/>
      <c r="AF171" s="6"/>
      <c r="AI171"/>
      <c r="AJ171"/>
    </row>
    <row r="172" spans="2:36">
      <c r="B172" s="1"/>
      <c r="D172" s="44"/>
      <c r="E172" s="1"/>
      <c r="F172" s="1"/>
      <c r="G172" s="6"/>
      <c r="H172" s="6"/>
      <c r="I172" s="1"/>
      <c r="J172" s="1"/>
      <c r="K172" s="1"/>
      <c r="L172" s="1"/>
      <c r="M172" s="6"/>
      <c r="N172" s="6"/>
      <c r="O172" s="6"/>
      <c r="P172" s="1"/>
      <c r="Q172" s="6"/>
      <c r="R172" s="6"/>
      <c r="S172" s="6"/>
      <c r="T172" s="6"/>
      <c r="U172" s="1"/>
      <c r="V172" s="6"/>
      <c r="W172" s="1"/>
      <c r="X172" s="6"/>
      <c r="Y172" s="6"/>
      <c r="Z172" s="6"/>
      <c r="AA172" s="6"/>
      <c r="AB172" s="6"/>
      <c r="AC172" s="6"/>
      <c r="AD172" s="6"/>
      <c r="AE172" s="6"/>
      <c r="AF172" s="6"/>
      <c r="AI172"/>
      <c r="AJ172"/>
    </row>
    <row r="173" spans="2:36">
      <c r="B173" s="1"/>
      <c r="D173" s="44"/>
      <c r="E173" s="1"/>
      <c r="F173" s="1"/>
      <c r="G173" s="6"/>
      <c r="H173" s="6"/>
      <c r="I173" s="1"/>
      <c r="J173" s="1"/>
      <c r="K173" s="1"/>
      <c r="L173" s="1"/>
      <c r="M173" s="6"/>
      <c r="N173" s="6"/>
      <c r="O173" s="6"/>
      <c r="P173" s="1"/>
      <c r="Q173" s="6"/>
      <c r="R173" s="6"/>
      <c r="S173" s="6"/>
      <c r="T173" s="6"/>
      <c r="U173" s="1"/>
      <c r="V173" s="6"/>
      <c r="W173" s="1"/>
      <c r="X173" s="6"/>
      <c r="Y173" s="6"/>
      <c r="Z173" s="6"/>
      <c r="AA173" s="6"/>
      <c r="AB173" s="6"/>
      <c r="AC173" s="6"/>
      <c r="AD173" s="6"/>
      <c r="AE173" s="6"/>
      <c r="AF173" s="6"/>
      <c r="AI173"/>
      <c r="AJ173"/>
    </row>
    <row r="174" spans="2:36">
      <c r="B174" s="1"/>
      <c r="D174" s="44"/>
      <c r="E174" s="1"/>
      <c r="F174" s="1"/>
      <c r="G174" s="6"/>
      <c r="H174" s="6"/>
      <c r="I174" s="1"/>
      <c r="J174" s="1"/>
      <c r="K174" s="1"/>
      <c r="L174" s="1"/>
      <c r="M174" s="6"/>
      <c r="N174" s="6"/>
      <c r="O174" s="6"/>
      <c r="P174" s="1"/>
      <c r="Q174" s="6"/>
      <c r="R174" s="6"/>
      <c r="S174" s="6"/>
      <c r="T174" s="6"/>
      <c r="U174" s="1"/>
      <c r="V174" s="6"/>
      <c r="W174" s="1"/>
      <c r="X174" s="6"/>
      <c r="Y174" s="6"/>
      <c r="Z174" s="6"/>
      <c r="AA174" s="6"/>
      <c r="AB174" s="6"/>
      <c r="AC174" s="6"/>
      <c r="AD174" s="6"/>
      <c r="AE174" s="6"/>
      <c r="AF174" s="6"/>
      <c r="AI174"/>
      <c r="AJ174"/>
    </row>
    <row r="175" spans="2:36">
      <c r="B175" s="1"/>
      <c r="AI175"/>
      <c r="AJ175"/>
    </row>
    <row r="176" spans="2:36">
      <c r="B176" s="1"/>
      <c r="AI176"/>
      <c r="AJ176"/>
    </row>
    <row r="177" spans="2:36">
      <c r="B177" s="1"/>
      <c r="AI177"/>
      <c r="AJ177"/>
    </row>
    <row r="178" spans="2:36">
      <c r="B178" s="1"/>
      <c r="AI178"/>
      <c r="AJ178"/>
    </row>
    <row r="179" spans="2:36">
      <c r="B179" s="1"/>
      <c r="AI179"/>
      <c r="AJ179"/>
    </row>
    <row r="180" spans="2:36">
      <c r="B180" s="1"/>
      <c r="AI180"/>
      <c r="AJ180"/>
    </row>
    <row r="181" spans="2:36">
      <c r="B181" s="1"/>
      <c r="AI181"/>
      <c r="AJ181"/>
    </row>
    <row r="182" spans="2:36">
      <c r="B182" s="1"/>
      <c r="AI182"/>
      <c r="AJ182"/>
    </row>
    <row r="183" spans="2:36">
      <c r="B183" s="1"/>
      <c r="AI183"/>
      <c r="AJ183"/>
    </row>
    <row r="184" spans="2:36">
      <c r="B184" s="1"/>
      <c r="AI184"/>
      <c r="AJ184"/>
    </row>
    <row r="185" spans="2:36">
      <c r="B185" s="1"/>
      <c r="AI185"/>
      <c r="AJ185"/>
    </row>
    <row r="186" spans="2:36">
      <c r="B186" s="1"/>
      <c r="AI186"/>
      <c r="AJ186"/>
    </row>
    <row r="187" spans="2:36">
      <c r="B187" s="1"/>
      <c r="AI187"/>
      <c r="AJ187"/>
    </row>
    <row r="188" spans="2:36">
      <c r="B188" s="1"/>
      <c r="D188" s="44"/>
      <c r="E188" s="1"/>
      <c r="F188" s="1"/>
      <c r="G188" s="6"/>
      <c r="H188" s="6"/>
      <c r="I188" s="1"/>
      <c r="J188" s="1"/>
      <c r="K188" s="1"/>
      <c r="L188" s="1"/>
      <c r="M188" s="6"/>
      <c r="N188" s="6"/>
      <c r="O188" s="6"/>
      <c r="P188" s="1"/>
      <c r="Q188" s="6"/>
      <c r="R188" s="6"/>
      <c r="S188" s="6"/>
      <c r="T188" s="6"/>
      <c r="U188" s="1"/>
      <c r="V188" s="6"/>
      <c r="W188" s="1"/>
      <c r="X188" s="6"/>
      <c r="Y188" s="6"/>
      <c r="Z188" s="6"/>
      <c r="AA188" s="6"/>
      <c r="AB188" s="6"/>
      <c r="AC188" s="6"/>
      <c r="AD188" s="6"/>
      <c r="AE188" s="6"/>
      <c r="AF188" s="6"/>
      <c r="AI188"/>
      <c r="AJ188"/>
    </row>
    <row r="189" spans="2:36">
      <c r="B189" s="1"/>
      <c r="D189" s="44"/>
      <c r="E189" s="1"/>
      <c r="F189" s="1"/>
      <c r="G189" s="6"/>
      <c r="H189" s="6"/>
      <c r="I189" s="1"/>
      <c r="J189" s="1"/>
      <c r="K189" s="1"/>
      <c r="L189" s="1"/>
      <c r="M189" s="6"/>
      <c r="N189" s="6"/>
      <c r="O189" s="6"/>
      <c r="P189" s="1"/>
      <c r="Q189" s="6"/>
      <c r="R189" s="6"/>
      <c r="S189" s="6"/>
      <c r="T189" s="6"/>
      <c r="U189" s="1"/>
      <c r="V189" s="6"/>
      <c r="W189" s="1"/>
      <c r="X189" s="6"/>
      <c r="Y189" s="6"/>
      <c r="Z189" s="6"/>
      <c r="AA189" s="6"/>
      <c r="AB189" s="6"/>
      <c r="AC189" s="6"/>
      <c r="AD189" s="6"/>
      <c r="AE189" s="6"/>
      <c r="AF189" s="6"/>
      <c r="AI189"/>
      <c r="AJ189"/>
    </row>
    <row r="190" spans="2:36">
      <c r="B190" s="1"/>
      <c r="D190" s="44"/>
      <c r="E190" s="1"/>
      <c r="F190" s="1"/>
      <c r="G190" s="6"/>
      <c r="H190" s="6"/>
      <c r="I190" s="1"/>
      <c r="J190" s="1"/>
      <c r="K190" s="1"/>
      <c r="L190" s="1"/>
      <c r="M190" s="6"/>
      <c r="N190" s="6"/>
      <c r="O190" s="6"/>
      <c r="P190" s="1"/>
      <c r="Q190" s="6"/>
      <c r="R190" s="6"/>
      <c r="S190" s="6"/>
      <c r="T190" s="6"/>
      <c r="U190" s="1"/>
      <c r="V190" s="6"/>
      <c r="W190" s="1"/>
      <c r="X190" s="6"/>
      <c r="Y190" s="6"/>
      <c r="Z190" s="6"/>
      <c r="AA190" s="6"/>
      <c r="AB190" s="6"/>
      <c r="AC190" s="6"/>
      <c r="AD190" s="6"/>
      <c r="AE190" s="6"/>
      <c r="AF190" s="6"/>
      <c r="AI190"/>
      <c r="AJ190"/>
    </row>
    <row r="191" spans="2:36">
      <c r="B191" s="1"/>
      <c r="D191" s="44"/>
      <c r="E191" s="1"/>
      <c r="F191" s="1"/>
      <c r="G191" s="6"/>
      <c r="H191" s="6"/>
      <c r="I191" s="1"/>
      <c r="J191" s="1"/>
      <c r="K191" s="1"/>
      <c r="L191" s="1"/>
      <c r="M191" s="6"/>
      <c r="N191" s="6"/>
      <c r="O191" s="6"/>
      <c r="P191" s="1"/>
      <c r="Q191" s="6"/>
      <c r="R191" s="6"/>
      <c r="S191" s="6"/>
      <c r="T191" s="6"/>
      <c r="U191" s="1"/>
      <c r="V191" s="6"/>
      <c r="W191" s="1"/>
      <c r="X191" s="6"/>
      <c r="Y191" s="6"/>
      <c r="Z191" s="6"/>
      <c r="AA191" s="6"/>
      <c r="AB191" s="6"/>
      <c r="AC191" s="6"/>
      <c r="AD191" s="6"/>
      <c r="AE191" s="6"/>
      <c r="AF191" s="6"/>
      <c r="AI191"/>
      <c r="AJ191"/>
    </row>
    <row r="192" spans="2:36">
      <c r="B192" s="1"/>
      <c r="D192" s="44"/>
      <c r="E192" s="1"/>
      <c r="F192" s="1"/>
      <c r="G192" s="6"/>
      <c r="H192" s="6"/>
      <c r="I192" s="1"/>
      <c r="J192" s="1"/>
      <c r="K192" s="1"/>
      <c r="L192" s="1"/>
      <c r="M192" s="6"/>
      <c r="N192" s="6"/>
      <c r="O192" s="6"/>
      <c r="P192" s="1"/>
      <c r="Q192" s="6"/>
      <c r="R192" s="6"/>
      <c r="S192" s="6"/>
      <c r="T192" s="6"/>
      <c r="U192" s="1"/>
      <c r="V192" s="6"/>
      <c r="W192" s="1"/>
      <c r="X192" s="6"/>
      <c r="Y192" s="6"/>
      <c r="Z192" s="6"/>
      <c r="AA192" s="6"/>
      <c r="AB192" s="6"/>
      <c r="AC192" s="6"/>
      <c r="AD192" s="6"/>
      <c r="AE192" s="6"/>
      <c r="AF192" s="6"/>
      <c r="AI192"/>
      <c r="AJ192"/>
    </row>
    <row r="193" spans="2:36">
      <c r="B193" s="1"/>
      <c r="D193" s="44"/>
      <c r="E193" s="1"/>
      <c r="F193" s="1"/>
      <c r="G193" s="6"/>
      <c r="H193" s="6"/>
      <c r="I193" s="1"/>
      <c r="J193" s="1"/>
      <c r="K193" s="1"/>
      <c r="L193" s="1"/>
      <c r="M193" s="6"/>
      <c r="N193" s="6"/>
      <c r="O193" s="6"/>
      <c r="P193" s="1"/>
      <c r="Q193" s="6"/>
      <c r="R193" s="6"/>
      <c r="S193" s="6"/>
      <c r="T193" s="6"/>
      <c r="U193" s="1"/>
      <c r="V193" s="6"/>
      <c r="W193" s="1"/>
      <c r="X193" s="6"/>
      <c r="Y193" s="6"/>
      <c r="Z193" s="6"/>
      <c r="AA193" s="6"/>
      <c r="AB193" s="6"/>
      <c r="AC193" s="6"/>
      <c r="AD193" s="6"/>
      <c r="AE193" s="6"/>
      <c r="AF193" s="6"/>
      <c r="AI193"/>
      <c r="AJ193"/>
    </row>
    <row r="194" spans="2:36">
      <c r="B194" s="1"/>
      <c r="D194" s="44"/>
      <c r="E194" s="1"/>
      <c r="F194" s="1"/>
      <c r="G194" s="6"/>
      <c r="H194" s="6"/>
      <c r="I194" s="1"/>
      <c r="J194" s="1"/>
      <c r="K194" s="1"/>
      <c r="L194" s="1"/>
      <c r="M194" s="6"/>
      <c r="N194" s="6"/>
      <c r="O194" s="6"/>
      <c r="P194" s="1"/>
      <c r="Q194" s="6"/>
      <c r="R194" s="6"/>
      <c r="S194" s="6"/>
      <c r="T194" s="6"/>
      <c r="U194" s="1"/>
      <c r="V194" s="6"/>
      <c r="W194" s="1"/>
      <c r="X194" s="6"/>
      <c r="Y194" s="6"/>
      <c r="Z194" s="6"/>
      <c r="AA194" s="6"/>
      <c r="AB194" s="6"/>
      <c r="AC194" s="6"/>
      <c r="AD194" s="6"/>
      <c r="AE194" s="6"/>
      <c r="AF194" s="6"/>
      <c r="AI194"/>
      <c r="AJ194"/>
    </row>
    <row r="195" spans="2:36">
      <c r="B195" s="1"/>
      <c r="D195" s="44"/>
      <c r="E195" s="1"/>
      <c r="F195" s="1"/>
      <c r="G195" s="6"/>
      <c r="H195" s="6"/>
      <c r="I195" s="1"/>
      <c r="J195" s="1"/>
      <c r="K195" s="1"/>
      <c r="L195" s="1"/>
      <c r="M195" s="6"/>
      <c r="N195" s="6"/>
      <c r="O195" s="6"/>
      <c r="P195" s="1"/>
      <c r="Q195" s="6"/>
      <c r="R195" s="6"/>
      <c r="S195" s="6"/>
      <c r="T195" s="6"/>
      <c r="U195" s="1"/>
      <c r="V195" s="6"/>
      <c r="W195" s="1"/>
      <c r="X195" s="6"/>
      <c r="Y195" s="6"/>
      <c r="Z195" s="6"/>
      <c r="AA195" s="6"/>
      <c r="AB195" s="6"/>
      <c r="AC195" s="6"/>
      <c r="AD195" s="6"/>
      <c r="AE195" s="6"/>
      <c r="AF195" s="6"/>
      <c r="AI195"/>
      <c r="AJ195"/>
    </row>
    <row r="196" spans="2:36">
      <c r="B196" s="1"/>
      <c r="D196" s="44"/>
      <c r="E196" s="1"/>
      <c r="F196" s="1"/>
      <c r="G196" s="6"/>
      <c r="H196" s="6"/>
      <c r="I196" s="1"/>
      <c r="J196" s="1"/>
      <c r="K196" s="1"/>
      <c r="L196" s="1"/>
      <c r="M196" s="6"/>
      <c r="N196" s="6"/>
      <c r="O196" s="6"/>
      <c r="P196" s="1"/>
      <c r="Q196" s="6"/>
      <c r="R196" s="6"/>
      <c r="S196" s="6"/>
      <c r="T196" s="6"/>
      <c r="U196" s="1"/>
      <c r="V196" s="6"/>
      <c r="W196" s="1"/>
      <c r="X196" s="6"/>
      <c r="Y196" s="6"/>
      <c r="Z196" s="6"/>
      <c r="AA196" s="6"/>
      <c r="AB196" s="6"/>
      <c r="AC196" s="6"/>
      <c r="AD196" s="6"/>
      <c r="AE196" s="6"/>
      <c r="AF196" s="6"/>
      <c r="AI196"/>
      <c r="AJ196"/>
    </row>
    <row r="197" spans="2:36">
      <c r="B197" s="1"/>
      <c r="D197" s="44"/>
      <c r="E197" s="1"/>
      <c r="F197" s="1"/>
      <c r="G197" s="6"/>
      <c r="H197" s="6"/>
      <c r="I197" s="1"/>
      <c r="J197" s="1"/>
      <c r="K197" s="1"/>
      <c r="L197" s="1"/>
      <c r="M197" s="6"/>
      <c r="N197" s="6"/>
      <c r="O197" s="6"/>
      <c r="P197" s="1"/>
      <c r="Q197" s="6"/>
      <c r="R197" s="6"/>
      <c r="S197" s="6"/>
      <c r="T197" s="6"/>
      <c r="U197" s="1"/>
      <c r="V197" s="6"/>
      <c r="W197" s="1"/>
      <c r="X197" s="6"/>
      <c r="Y197" s="6"/>
      <c r="Z197" s="6"/>
      <c r="AA197" s="6"/>
      <c r="AB197" s="6"/>
      <c r="AC197" s="6"/>
      <c r="AD197" s="6"/>
      <c r="AE197" s="6"/>
      <c r="AF197" s="6"/>
      <c r="AI197"/>
      <c r="AJ197"/>
    </row>
    <row r="198" spans="2:36">
      <c r="B198" s="1"/>
      <c r="D198" s="44"/>
      <c r="E198" s="1"/>
      <c r="F198" s="1"/>
      <c r="G198" s="6"/>
      <c r="H198" s="6"/>
      <c r="I198" s="1"/>
      <c r="J198" s="1"/>
      <c r="K198" s="1"/>
      <c r="L198" s="1"/>
      <c r="M198" s="6"/>
      <c r="N198" s="6"/>
      <c r="O198" s="6"/>
      <c r="P198" s="1"/>
      <c r="Q198" s="6"/>
      <c r="R198" s="6"/>
      <c r="S198" s="6"/>
      <c r="T198" s="6"/>
      <c r="U198" s="1"/>
      <c r="V198" s="6"/>
      <c r="W198" s="1"/>
      <c r="X198" s="6"/>
      <c r="Y198" s="6"/>
      <c r="Z198" s="6"/>
      <c r="AA198" s="6"/>
      <c r="AB198" s="6"/>
      <c r="AC198" s="6"/>
      <c r="AD198" s="6"/>
      <c r="AE198" s="6"/>
      <c r="AF198" s="6"/>
      <c r="AI198"/>
      <c r="AJ198"/>
    </row>
    <row r="199" spans="2:36">
      <c r="B199" s="1"/>
      <c r="D199" s="44"/>
      <c r="E199" s="1"/>
      <c r="F199" s="1"/>
      <c r="G199" s="6"/>
      <c r="H199" s="6"/>
      <c r="I199" s="1"/>
      <c r="J199" s="1"/>
      <c r="K199" s="1"/>
      <c r="L199" s="1"/>
      <c r="M199" s="6"/>
      <c r="N199" s="6"/>
      <c r="O199" s="6"/>
      <c r="P199" s="1"/>
      <c r="Q199" s="6"/>
      <c r="R199" s="6"/>
      <c r="S199" s="6"/>
      <c r="T199" s="6"/>
      <c r="U199" s="1"/>
      <c r="V199" s="6"/>
      <c r="W199" s="1"/>
      <c r="X199" s="6"/>
      <c r="Y199" s="6"/>
      <c r="Z199" s="6"/>
      <c r="AA199" s="6"/>
      <c r="AB199" s="6"/>
      <c r="AC199" s="6"/>
      <c r="AD199" s="6"/>
      <c r="AE199" s="6"/>
      <c r="AF199" s="6"/>
      <c r="AI199"/>
      <c r="AJ199"/>
    </row>
    <row r="200" spans="2:36">
      <c r="B200" s="1"/>
      <c r="D200" s="44"/>
      <c r="E200" s="1"/>
      <c r="F200" s="1"/>
      <c r="G200" s="6"/>
      <c r="H200" s="6"/>
      <c r="I200" s="1"/>
      <c r="J200" s="1"/>
      <c r="K200" s="1"/>
      <c r="L200" s="1"/>
      <c r="M200" s="6"/>
      <c r="N200" s="6"/>
      <c r="O200" s="6"/>
      <c r="P200" s="1"/>
      <c r="Q200" s="6"/>
      <c r="R200" s="6"/>
      <c r="S200" s="6"/>
      <c r="T200" s="6"/>
      <c r="U200" s="1"/>
      <c r="V200" s="6"/>
      <c r="W200" s="1"/>
      <c r="X200" s="6"/>
      <c r="Y200" s="6"/>
      <c r="Z200" s="6"/>
      <c r="AA200" s="6"/>
      <c r="AB200" s="6"/>
      <c r="AC200" s="6"/>
      <c r="AD200" s="6"/>
      <c r="AE200" s="6"/>
      <c r="AF200" s="6"/>
      <c r="AI200"/>
      <c r="AJ200"/>
    </row>
    <row r="201" spans="2:36">
      <c r="B201" s="1"/>
      <c r="D201" s="44"/>
      <c r="E201" s="1"/>
      <c r="F201" s="1"/>
      <c r="G201" s="6"/>
      <c r="H201" s="6"/>
      <c r="I201" s="1"/>
      <c r="J201" s="1"/>
      <c r="K201" s="1"/>
      <c r="L201" s="1"/>
      <c r="M201" s="6"/>
      <c r="N201" s="6"/>
      <c r="O201" s="6"/>
      <c r="P201" s="1"/>
      <c r="Q201" s="6"/>
      <c r="R201" s="6"/>
      <c r="S201" s="6"/>
      <c r="T201" s="6"/>
      <c r="U201" s="1"/>
      <c r="V201" s="6"/>
      <c r="W201" s="1"/>
      <c r="X201" s="6"/>
      <c r="Y201" s="6"/>
      <c r="Z201" s="6"/>
      <c r="AA201" s="6"/>
      <c r="AB201" s="6"/>
      <c r="AC201" s="6"/>
      <c r="AD201" s="6"/>
      <c r="AE201" s="6"/>
      <c r="AF201" s="6"/>
      <c r="AI201"/>
      <c r="AJ201"/>
    </row>
    <row r="202" spans="2:36">
      <c r="B202" s="1"/>
      <c r="D202" s="44"/>
      <c r="E202" s="1"/>
      <c r="F202" s="1"/>
      <c r="G202" s="6"/>
      <c r="H202" s="6"/>
      <c r="I202" s="1"/>
      <c r="J202" s="1"/>
      <c r="K202" s="1"/>
      <c r="L202" s="1"/>
      <c r="M202" s="6"/>
      <c r="N202" s="6"/>
      <c r="O202" s="6"/>
      <c r="P202" s="1"/>
      <c r="Q202" s="6"/>
      <c r="R202" s="6"/>
      <c r="S202" s="6"/>
      <c r="T202" s="6"/>
      <c r="U202" s="1"/>
      <c r="V202" s="6"/>
      <c r="W202" s="1"/>
      <c r="X202" s="6"/>
      <c r="Y202" s="6"/>
      <c r="Z202" s="6"/>
      <c r="AA202" s="6"/>
      <c r="AB202" s="6"/>
      <c r="AC202" s="6"/>
      <c r="AD202" s="6"/>
      <c r="AE202" s="6"/>
      <c r="AF202" s="6"/>
      <c r="AI202"/>
      <c r="AJ202"/>
    </row>
    <row r="203" spans="2:36">
      <c r="B203" s="1"/>
      <c r="D203" s="44"/>
      <c r="E203" s="1"/>
      <c r="F203" s="1"/>
      <c r="G203" s="6"/>
      <c r="H203" s="6"/>
      <c r="I203" s="1"/>
      <c r="J203" s="1"/>
      <c r="K203" s="1"/>
      <c r="L203" s="1"/>
      <c r="M203" s="6"/>
      <c r="N203" s="6"/>
      <c r="O203" s="6"/>
      <c r="P203" s="1"/>
      <c r="Q203" s="6"/>
      <c r="R203" s="6"/>
      <c r="S203" s="6"/>
      <c r="T203" s="6"/>
      <c r="U203" s="1"/>
      <c r="V203" s="6"/>
      <c r="W203" s="1"/>
      <c r="X203" s="6"/>
      <c r="Y203" s="6"/>
      <c r="Z203" s="6"/>
      <c r="AA203" s="6"/>
      <c r="AB203" s="6"/>
      <c r="AC203" s="6"/>
      <c r="AD203" s="6"/>
      <c r="AE203" s="6"/>
      <c r="AF203" s="6"/>
      <c r="AI203"/>
      <c r="AJ203"/>
    </row>
    <row r="204" spans="2:36">
      <c r="B204" s="1"/>
      <c r="D204" s="44"/>
      <c r="E204" s="1"/>
      <c r="F204" s="1"/>
      <c r="G204" s="6"/>
      <c r="H204" s="6"/>
      <c r="I204" s="1"/>
      <c r="J204" s="1"/>
      <c r="K204" s="1"/>
      <c r="L204" s="1"/>
      <c r="M204" s="6"/>
      <c r="N204" s="6"/>
      <c r="O204" s="6"/>
      <c r="P204" s="1"/>
      <c r="Q204" s="6"/>
      <c r="R204" s="6"/>
      <c r="S204" s="6"/>
      <c r="T204" s="6"/>
      <c r="U204" s="1"/>
      <c r="V204" s="6"/>
      <c r="W204" s="1"/>
      <c r="X204" s="6"/>
      <c r="Y204" s="6"/>
      <c r="Z204" s="6"/>
      <c r="AA204" s="6"/>
      <c r="AB204" s="6"/>
      <c r="AC204" s="6"/>
      <c r="AD204" s="6"/>
      <c r="AE204" s="6"/>
      <c r="AF204" s="6"/>
      <c r="AI204"/>
      <c r="AJ204"/>
    </row>
    <row r="205" spans="2:36">
      <c r="B205" s="1"/>
      <c r="D205" s="44"/>
      <c r="E205" s="1"/>
      <c r="F205" s="1"/>
      <c r="G205" s="6"/>
      <c r="H205" s="6"/>
      <c r="I205" s="1"/>
      <c r="J205" s="1"/>
      <c r="K205" s="1"/>
      <c r="L205" s="1"/>
      <c r="M205" s="6"/>
      <c r="N205" s="6"/>
      <c r="O205" s="6"/>
      <c r="P205" s="1"/>
      <c r="Q205" s="6"/>
      <c r="R205" s="6"/>
      <c r="S205" s="6"/>
      <c r="T205" s="6"/>
      <c r="U205" s="1"/>
      <c r="V205" s="6"/>
      <c r="W205" s="1"/>
      <c r="X205" s="6"/>
      <c r="Y205" s="6"/>
      <c r="Z205" s="6"/>
      <c r="AA205" s="6"/>
      <c r="AB205" s="6"/>
      <c r="AC205" s="6"/>
      <c r="AD205" s="6"/>
      <c r="AE205" s="6"/>
      <c r="AF205" s="6"/>
      <c r="AI205"/>
      <c r="AJ205"/>
    </row>
    <row r="206" spans="2:36">
      <c r="B206" s="1"/>
      <c r="D206" s="44"/>
      <c r="E206" s="1"/>
      <c r="F206" s="1"/>
      <c r="G206" s="6"/>
      <c r="H206" s="6"/>
      <c r="I206" s="1"/>
      <c r="J206" s="1"/>
      <c r="K206" s="1"/>
      <c r="L206" s="1"/>
      <c r="M206" s="6"/>
      <c r="N206" s="6"/>
      <c r="O206" s="6"/>
      <c r="P206" s="1"/>
      <c r="Q206" s="6"/>
      <c r="R206" s="6"/>
      <c r="S206" s="6"/>
      <c r="T206" s="6"/>
      <c r="U206" s="1"/>
      <c r="V206" s="6"/>
      <c r="W206" s="1"/>
      <c r="X206" s="6"/>
      <c r="Y206" s="6"/>
      <c r="Z206" s="6"/>
      <c r="AA206" s="6"/>
      <c r="AB206" s="6"/>
      <c r="AC206" s="6"/>
      <c r="AD206" s="6"/>
      <c r="AE206" s="6"/>
      <c r="AF206" s="6"/>
      <c r="AI206"/>
      <c r="AJ206"/>
    </row>
    <row r="207" spans="2:36">
      <c r="B207" s="1"/>
      <c r="D207" s="44"/>
      <c r="E207" s="1"/>
      <c r="F207" s="1"/>
      <c r="G207" s="6"/>
      <c r="H207" s="6"/>
      <c r="I207" s="1"/>
      <c r="J207" s="1"/>
      <c r="K207" s="1"/>
      <c r="L207" s="1"/>
      <c r="M207" s="6"/>
      <c r="N207" s="6"/>
      <c r="O207" s="6"/>
      <c r="P207" s="1"/>
      <c r="Q207" s="6"/>
      <c r="R207" s="6"/>
      <c r="S207" s="6"/>
      <c r="T207" s="6"/>
      <c r="U207" s="1"/>
      <c r="V207" s="6"/>
      <c r="W207" s="1"/>
      <c r="X207" s="6"/>
      <c r="Y207" s="6"/>
      <c r="Z207" s="6"/>
      <c r="AA207" s="6"/>
      <c r="AB207" s="6"/>
      <c r="AC207" s="6"/>
      <c r="AD207" s="6"/>
      <c r="AE207" s="6"/>
      <c r="AF207" s="6"/>
      <c r="AI207"/>
      <c r="AJ207"/>
    </row>
    <row r="208" spans="2:36">
      <c r="B208" s="1"/>
      <c r="D208" s="44"/>
      <c r="E208" s="1"/>
      <c r="F208" s="1"/>
      <c r="G208" s="6"/>
      <c r="H208" s="6"/>
      <c r="I208" s="1"/>
      <c r="J208" s="1"/>
      <c r="K208" s="1"/>
      <c r="L208" s="1"/>
      <c r="M208" s="6"/>
      <c r="N208" s="6"/>
      <c r="O208" s="6"/>
      <c r="P208" s="1"/>
      <c r="Q208" s="6"/>
      <c r="R208" s="6"/>
      <c r="S208" s="6"/>
      <c r="T208" s="6"/>
      <c r="U208" s="1"/>
      <c r="V208" s="6"/>
      <c r="W208" s="1"/>
      <c r="X208" s="6"/>
      <c r="Y208" s="6"/>
      <c r="Z208" s="6"/>
      <c r="AA208" s="6"/>
      <c r="AB208" s="6"/>
      <c r="AC208" s="6"/>
      <c r="AD208" s="6"/>
      <c r="AE208" s="6"/>
      <c r="AF208" s="6"/>
      <c r="AI208"/>
      <c r="AJ208"/>
    </row>
    <row r="209" spans="2:36">
      <c r="B209" s="1"/>
      <c r="D209" s="44"/>
      <c r="E209" s="1"/>
      <c r="F209" s="1"/>
      <c r="G209" s="6"/>
      <c r="H209" s="6"/>
      <c r="I209" s="1"/>
      <c r="J209" s="1"/>
      <c r="K209" s="1"/>
      <c r="L209" s="1"/>
      <c r="M209" s="6"/>
      <c r="N209" s="6"/>
      <c r="O209" s="6"/>
      <c r="P209" s="1"/>
      <c r="Q209" s="6"/>
      <c r="R209" s="6"/>
      <c r="S209" s="6"/>
      <c r="T209" s="6"/>
      <c r="U209" s="1"/>
      <c r="V209" s="6"/>
      <c r="W209" s="1"/>
      <c r="X209" s="6"/>
      <c r="Y209" s="6"/>
      <c r="Z209" s="6"/>
      <c r="AA209" s="6"/>
      <c r="AB209" s="6"/>
      <c r="AC209" s="6"/>
      <c r="AD209" s="6"/>
      <c r="AE209" s="6"/>
      <c r="AF209" s="6"/>
      <c r="AI209"/>
      <c r="AJ209"/>
    </row>
    <row r="210" spans="2:36">
      <c r="B210" s="1"/>
      <c r="D210" s="44"/>
      <c r="E210" s="1"/>
      <c r="F210" s="1"/>
      <c r="G210" s="6"/>
      <c r="H210" s="6"/>
      <c r="I210" s="1"/>
      <c r="J210" s="1"/>
      <c r="K210" s="1"/>
      <c r="L210" s="1"/>
      <c r="M210" s="6"/>
      <c r="N210" s="6"/>
      <c r="O210" s="6"/>
      <c r="P210" s="1"/>
      <c r="Q210" s="6"/>
      <c r="R210" s="6"/>
      <c r="S210" s="6"/>
      <c r="T210" s="6"/>
      <c r="U210" s="1"/>
      <c r="V210" s="6"/>
      <c r="W210" s="1"/>
      <c r="X210" s="6"/>
      <c r="Y210" s="6"/>
      <c r="Z210" s="6"/>
      <c r="AA210" s="6"/>
      <c r="AB210" s="6"/>
      <c r="AC210" s="6"/>
      <c r="AD210" s="6"/>
      <c r="AE210" s="6"/>
      <c r="AF210" s="6"/>
      <c r="AI210"/>
      <c r="AJ210"/>
    </row>
    <row r="211" spans="2:36">
      <c r="B211" s="1"/>
      <c r="D211" s="44"/>
      <c r="E211" s="1"/>
      <c r="F211" s="1"/>
      <c r="G211" s="6"/>
      <c r="H211" s="6"/>
      <c r="I211" s="1"/>
      <c r="J211" s="1"/>
      <c r="K211" s="1"/>
      <c r="L211" s="1"/>
      <c r="M211" s="6"/>
      <c r="N211" s="6"/>
      <c r="O211" s="6"/>
      <c r="P211" s="1"/>
      <c r="Q211" s="6"/>
      <c r="R211" s="6"/>
      <c r="S211" s="6"/>
      <c r="T211" s="6"/>
      <c r="U211" s="1"/>
      <c r="V211" s="6"/>
      <c r="W211" s="1"/>
      <c r="X211" s="6"/>
      <c r="Y211" s="6"/>
      <c r="Z211" s="6"/>
      <c r="AA211" s="6"/>
      <c r="AB211" s="6"/>
      <c r="AC211" s="6"/>
      <c r="AD211" s="6"/>
      <c r="AE211" s="6"/>
      <c r="AF211" s="6"/>
      <c r="AI211"/>
      <c r="AJ211"/>
    </row>
    <row r="212" spans="2:36">
      <c r="B212" s="1"/>
      <c r="D212" s="44"/>
      <c r="E212" s="1"/>
      <c r="F212" s="1"/>
      <c r="G212" s="6"/>
      <c r="H212" s="6"/>
      <c r="I212" s="1"/>
      <c r="J212" s="1"/>
      <c r="K212" s="1"/>
      <c r="L212" s="1"/>
      <c r="M212" s="6"/>
      <c r="N212" s="6"/>
      <c r="O212" s="6"/>
      <c r="P212" s="1"/>
      <c r="Q212" s="6"/>
      <c r="R212" s="6"/>
      <c r="S212" s="6"/>
      <c r="T212" s="6"/>
      <c r="U212" s="1"/>
      <c r="V212" s="6"/>
      <c r="W212" s="1"/>
      <c r="X212" s="6"/>
      <c r="Y212" s="6"/>
      <c r="Z212" s="6"/>
      <c r="AA212" s="6"/>
      <c r="AB212" s="6"/>
      <c r="AC212" s="6"/>
      <c r="AD212" s="6"/>
      <c r="AE212" s="6"/>
      <c r="AF212" s="6"/>
      <c r="AI212"/>
      <c r="AJ212"/>
    </row>
    <row r="213" spans="2:36">
      <c r="B213" s="1"/>
      <c r="D213" s="44"/>
      <c r="E213" s="1"/>
      <c r="F213" s="1"/>
      <c r="G213" s="6"/>
      <c r="H213" s="6"/>
      <c r="I213" s="1"/>
      <c r="J213" s="1"/>
      <c r="K213" s="1"/>
      <c r="L213" s="1"/>
      <c r="M213" s="6"/>
      <c r="N213" s="6"/>
      <c r="O213" s="6"/>
      <c r="P213" s="1"/>
      <c r="Q213" s="6"/>
      <c r="R213" s="6"/>
      <c r="S213" s="6"/>
      <c r="T213" s="6"/>
      <c r="U213" s="1"/>
      <c r="V213" s="6"/>
      <c r="W213" s="1"/>
      <c r="X213" s="6"/>
      <c r="Y213" s="6"/>
      <c r="Z213" s="6"/>
      <c r="AA213" s="6"/>
      <c r="AB213" s="6"/>
      <c r="AC213" s="6"/>
      <c r="AD213" s="6"/>
      <c r="AE213" s="6"/>
      <c r="AF213" s="6"/>
      <c r="AI213"/>
      <c r="AJ213"/>
    </row>
    <row r="214" spans="2:36">
      <c r="B214" s="1"/>
      <c r="D214" s="44"/>
      <c r="E214" s="1"/>
      <c r="F214" s="1"/>
      <c r="G214" s="6"/>
      <c r="H214" s="6"/>
      <c r="I214" s="1"/>
      <c r="J214" s="1"/>
      <c r="K214" s="1"/>
      <c r="L214" s="1"/>
      <c r="M214" s="6"/>
      <c r="N214" s="6"/>
      <c r="O214" s="6"/>
      <c r="P214" s="1"/>
      <c r="Q214" s="6"/>
      <c r="R214" s="6"/>
      <c r="S214" s="6"/>
      <c r="T214" s="6"/>
      <c r="U214" s="1"/>
      <c r="V214" s="6"/>
      <c r="W214" s="1"/>
      <c r="X214" s="6"/>
      <c r="Y214" s="6"/>
      <c r="Z214" s="6"/>
      <c r="AA214" s="6"/>
      <c r="AB214" s="6"/>
      <c r="AC214" s="6"/>
      <c r="AD214" s="6"/>
      <c r="AE214" s="6"/>
      <c r="AF214" s="6"/>
      <c r="AI214"/>
      <c r="AJ214"/>
    </row>
    <row r="215" spans="2:36">
      <c r="B215" s="1"/>
      <c r="D215" s="44"/>
      <c r="E215" s="1"/>
      <c r="F215" s="1"/>
      <c r="G215" s="6"/>
      <c r="H215" s="6"/>
      <c r="I215" s="1"/>
      <c r="J215" s="1"/>
      <c r="K215" s="1"/>
      <c r="L215" s="1"/>
      <c r="M215" s="6"/>
      <c r="N215" s="6"/>
      <c r="O215" s="6"/>
      <c r="P215" s="1"/>
      <c r="Q215" s="6"/>
      <c r="R215" s="6"/>
      <c r="S215" s="6"/>
      <c r="T215" s="6"/>
      <c r="U215" s="1"/>
      <c r="V215" s="6"/>
      <c r="W215" s="1"/>
      <c r="X215" s="6"/>
      <c r="Y215" s="6"/>
      <c r="Z215" s="6"/>
      <c r="AA215" s="6"/>
      <c r="AB215" s="6"/>
      <c r="AC215" s="6"/>
      <c r="AD215" s="6"/>
      <c r="AE215" s="6"/>
      <c r="AF215" s="6"/>
      <c r="AI215"/>
      <c r="AJ215"/>
    </row>
    <row r="216" spans="2:36">
      <c r="B216" s="1"/>
      <c r="D216" s="44"/>
      <c r="E216" s="1"/>
      <c r="F216" s="1"/>
      <c r="G216" s="6"/>
      <c r="H216" s="6"/>
      <c r="I216" s="1"/>
      <c r="J216" s="1"/>
      <c r="K216" s="1"/>
      <c r="L216" s="1"/>
      <c r="M216" s="6"/>
      <c r="N216" s="6"/>
      <c r="O216" s="6"/>
      <c r="P216" s="1"/>
      <c r="Q216" s="6"/>
      <c r="R216" s="6"/>
      <c r="S216" s="6"/>
      <c r="T216" s="6"/>
      <c r="U216" s="1"/>
      <c r="V216" s="6"/>
      <c r="W216" s="1"/>
      <c r="X216" s="6"/>
      <c r="Y216" s="6"/>
      <c r="Z216" s="6"/>
      <c r="AA216" s="6"/>
      <c r="AB216" s="6"/>
      <c r="AC216" s="6"/>
      <c r="AD216" s="6"/>
      <c r="AE216" s="6"/>
      <c r="AF216" s="6"/>
      <c r="AI216"/>
      <c r="AJ216"/>
    </row>
    <row r="217" spans="2:36">
      <c r="B217" s="1"/>
      <c r="D217" s="44"/>
      <c r="E217" s="1"/>
      <c r="F217" s="1"/>
      <c r="G217" s="6"/>
      <c r="H217" s="6"/>
      <c r="I217" s="1"/>
      <c r="J217" s="1"/>
      <c r="K217" s="1"/>
      <c r="L217" s="1"/>
      <c r="M217" s="6"/>
      <c r="N217" s="6"/>
      <c r="O217" s="6"/>
      <c r="P217" s="1"/>
      <c r="Q217" s="6"/>
      <c r="R217" s="6"/>
      <c r="S217" s="6"/>
      <c r="T217" s="6"/>
      <c r="U217" s="1"/>
      <c r="V217" s="6"/>
      <c r="W217" s="1"/>
      <c r="X217" s="6"/>
      <c r="Y217" s="6"/>
      <c r="Z217" s="6"/>
      <c r="AA217" s="6"/>
      <c r="AB217" s="6"/>
      <c r="AC217" s="6"/>
      <c r="AD217" s="6"/>
      <c r="AE217" s="6"/>
      <c r="AF217" s="6"/>
      <c r="AI217"/>
      <c r="AJ217"/>
    </row>
    <row r="218" spans="2:36">
      <c r="B218" s="1"/>
      <c r="D218" s="44"/>
      <c r="E218" s="1"/>
      <c r="F218" s="1"/>
      <c r="G218" s="6"/>
      <c r="H218" s="6"/>
      <c r="I218" s="1"/>
      <c r="J218" s="1"/>
      <c r="K218" s="1"/>
      <c r="L218" s="1"/>
      <c r="M218" s="6"/>
      <c r="N218" s="6"/>
      <c r="O218" s="6"/>
      <c r="P218" s="1"/>
      <c r="Q218" s="6"/>
      <c r="R218" s="6"/>
      <c r="S218" s="6"/>
      <c r="T218" s="6"/>
      <c r="U218" s="1"/>
      <c r="V218" s="6"/>
      <c r="W218" s="1"/>
      <c r="X218" s="6"/>
      <c r="Y218" s="6"/>
      <c r="Z218" s="6"/>
      <c r="AA218" s="6"/>
      <c r="AB218" s="6"/>
      <c r="AC218" s="6"/>
      <c r="AD218" s="6"/>
      <c r="AE218" s="6"/>
      <c r="AF218" s="6"/>
      <c r="AI218"/>
      <c r="AJ218"/>
    </row>
    <row r="219" spans="2:36">
      <c r="B219" s="1"/>
      <c r="D219" s="44"/>
      <c r="E219" s="1"/>
      <c r="F219" s="1"/>
      <c r="G219" s="6"/>
      <c r="H219" s="6"/>
      <c r="I219" s="1"/>
      <c r="J219" s="1"/>
      <c r="K219" s="1"/>
      <c r="L219" s="1"/>
      <c r="M219" s="6"/>
      <c r="N219" s="6"/>
      <c r="O219" s="6"/>
      <c r="P219" s="1"/>
      <c r="Q219" s="6"/>
      <c r="R219" s="6"/>
      <c r="S219" s="6"/>
      <c r="T219" s="6"/>
      <c r="U219" s="1"/>
      <c r="V219" s="6"/>
      <c r="W219" s="1"/>
      <c r="X219" s="6"/>
      <c r="Y219" s="6"/>
      <c r="Z219" s="6"/>
      <c r="AA219" s="6"/>
      <c r="AB219" s="6"/>
      <c r="AC219" s="6"/>
      <c r="AD219" s="6"/>
      <c r="AE219" s="6"/>
      <c r="AF219" s="6"/>
      <c r="AI219"/>
      <c r="AJ219"/>
    </row>
    <row r="220" spans="2:36">
      <c r="B220" s="1"/>
      <c r="D220" s="44"/>
      <c r="E220" s="1"/>
      <c r="F220" s="1"/>
      <c r="G220" s="6"/>
      <c r="H220" s="6"/>
      <c r="I220" s="1"/>
      <c r="J220" s="1"/>
      <c r="K220" s="1"/>
      <c r="L220" s="1"/>
      <c r="M220" s="6"/>
      <c r="N220" s="6"/>
      <c r="O220" s="6"/>
      <c r="P220" s="1"/>
      <c r="Q220" s="6"/>
      <c r="R220" s="6"/>
      <c r="S220" s="6"/>
      <c r="T220" s="6"/>
      <c r="U220" s="1"/>
      <c r="V220" s="6"/>
      <c r="W220" s="1"/>
      <c r="X220" s="6"/>
      <c r="Y220" s="6"/>
      <c r="Z220" s="6"/>
      <c r="AA220" s="6"/>
      <c r="AB220" s="6"/>
      <c r="AC220" s="6"/>
      <c r="AD220" s="6"/>
      <c r="AE220" s="6"/>
      <c r="AF220" s="6"/>
      <c r="AI220"/>
      <c r="AJ220"/>
    </row>
    <row r="221" spans="2:36">
      <c r="B221" s="1"/>
      <c r="D221" s="44"/>
      <c r="E221" s="1"/>
      <c r="F221" s="1"/>
      <c r="G221" s="6"/>
      <c r="H221" s="6"/>
      <c r="I221" s="1"/>
      <c r="J221" s="1"/>
      <c r="K221" s="1"/>
      <c r="L221" s="1"/>
      <c r="M221" s="6"/>
      <c r="N221" s="6"/>
      <c r="O221" s="6"/>
      <c r="P221" s="1"/>
      <c r="Q221" s="6"/>
      <c r="R221" s="6"/>
      <c r="S221" s="6"/>
      <c r="T221" s="6"/>
      <c r="U221" s="1"/>
      <c r="V221" s="6"/>
      <c r="W221" s="1"/>
      <c r="X221" s="6"/>
      <c r="Y221" s="6"/>
      <c r="Z221" s="6"/>
      <c r="AA221" s="6"/>
      <c r="AB221" s="6"/>
      <c r="AC221" s="6"/>
      <c r="AD221" s="6"/>
      <c r="AE221" s="6"/>
      <c r="AF221" s="6"/>
      <c r="AI221"/>
      <c r="AJ221"/>
    </row>
    <row r="222" spans="2:36">
      <c r="B222" s="1"/>
      <c r="D222" s="44"/>
      <c r="E222" s="1"/>
      <c r="F222" s="1"/>
      <c r="G222" s="6"/>
      <c r="H222" s="6"/>
      <c r="I222" s="1"/>
      <c r="J222" s="1"/>
      <c r="K222" s="1"/>
      <c r="L222" s="1"/>
      <c r="M222" s="6"/>
      <c r="N222" s="6"/>
      <c r="O222" s="6"/>
      <c r="P222" s="1"/>
      <c r="Q222" s="6"/>
      <c r="R222" s="6"/>
      <c r="S222" s="6"/>
      <c r="T222" s="6"/>
      <c r="U222" s="1"/>
      <c r="V222" s="6"/>
      <c r="W222" s="1"/>
      <c r="X222" s="6"/>
      <c r="Y222" s="6"/>
      <c r="Z222" s="6"/>
      <c r="AA222" s="6"/>
      <c r="AB222" s="6"/>
      <c r="AC222" s="6"/>
      <c r="AD222" s="6"/>
      <c r="AE222" s="6"/>
      <c r="AF222" s="6"/>
      <c r="AI222"/>
      <c r="AJ222"/>
    </row>
    <row r="223" spans="2:36">
      <c r="B223" s="1"/>
      <c r="D223" s="44"/>
      <c r="E223" s="1"/>
      <c r="F223" s="1"/>
      <c r="G223" s="6"/>
      <c r="H223" s="6"/>
      <c r="I223" s="1"/>
      <c r="J223" s="1"/>
      <c r="K223" s="1"/>
      <c r="L223" s="1"/>
      <c r="M223" s="6"/>
      <c r="N223" s="6"/>
      <c r="O223" s="6"/>
      <c r="P223" s="1"/>
      <c r="Q223" s="6"/>
      <c r="R223" s="6"/>
      <c r="S223" s="6"/>
      <c r="T223" s="6"/>
      <c r="U223" s="1"/>
      <c r="V223" s="6"/>
      <c r="W223" s="1"/>
      <c r="X223" s="6"/>
      <c r="Y223" s="6"/>
      <c r="Z223" s="6"/>
      <c r="AA223" s="6"/>
      <c r="AB223" s="6"/>
      <c r="AC223" s="6"/>
      <c r="AD223" s="6"/>
      <c r="AE223" s="6"/>
      <c r="AF223" s="6"/>
      <c r="AI223"/>
      <c r="AJ223"/>
    </row>
    <row r="224" spans="2:36">
      <c r="B224" s="1"/>
      <c r="D224" s="44"/>
      <c r="E224" s="1"/>
      <c r="F224" s="1"/>
      <c r="G224" s="6"/>
      <c r="H224" s="6"/>
      <c r="I224" s="1"/>
      <c r="J224" s="1"/>
      <c r="K224" s="1"/>
      <c r="L224" s="1"/>
      <c r="M224" s="6"/>
      <c r="N224" s="6"/>
      <c r="O224" s="6"/>
      <c r="P224" s="1"/>
      <c r="Q224" s="6"/>
      <c r="R224" s="6"/>
      <c r="S224" s="6"/>
      <c r="T224" s="6"/>
      <c r="U224" s="1"/>
      <c r="V224" s="6"/>
      <c r="W224" s="1"/>
      <c r="X224" s="6"/>
      <c r="Y224" s="6"/>
      <c r="Z224" s="6"/>
      <c r="AA224" s="6"/>
      <c r="AB224" s="6"/>
      <c r="AC224" s="6"/>
      <c r="AD224" s="6"/>
      <c r="AE224" s="6"/>
      <c r="AF224" s="6"/>
      <c r="AI224"/>
      <c r="AJ224"/>
    </row>
    <row r="225" spans="2:35">
      <c r="B225" s="1"/>
      <c r="D225" s="44"/>
      <c r="E225" s="1"/>
      <c r="F225" s="1"/>
      <c r="G225" s="6"/>
      <c r="H225" s="6"/>
      <c r="I225" s="1"/>
      <c r="J225" s="1"/>
      <c r="K225" s="1"/>
      <c r="L225" s="1"/>
      <c r="M225" s="6"/>
      <c r="N225" s="6"/>
      <c r="O225" s="6"/>
      <c r="P225" s="1"/>
      <c r="Q225" s="6"/>
      <c r="R225" s="6"/>
      <c r="S225" s="6"/>
      <c r="T225" s="6"/>
      <c r="U225" s="1"/>
      <c r="V225" s="6"/>
      <c r="W225" s="1"/>
      <c r="X225" s="6"/>
      <c r="Y225" s="6"/>
      <c r="Z225" s="6"/>
      <c r="AA225" s="6"/>
      <c r="AB225" s="6"/>
      <c r="AC225" s="6"/>
      <c r="AD225" s="6"/>
      <c r="AE225" s="6"/>
      <c r="AF225" s="6"/>
      <c r="AI225"/>
    </row>
    <row r="226" spans="2:35">
      <c r="B226" s="1"/>
      <c r="D226" s="44"/>
      <c r="E226" s="1"/>
      <c r="F226" s="1"/>
      <c r="G226" s="6"/>
      <c r="H226" s="6"/>
      <c r="I226" s="1"/>
      <c r="J226" s="1"/>
      <c r="K226" s="1"/>
      <c r="L226" s="1"/>
      <c r="M226" s="6"/>
      <c r="N226" s="6"/>
      <c r="O226" s="6"/>
      <c r="P226" s="1"/>
      <c r="Q226" s="6"/>
      <c r="R226" s="6"/>
      <c r="S226" s="6"/>
      <c r="T226" s="6"/>
      <c r="U226" s="1"/>
      <c r="V226" s="6"/>
      <c r="W226" s="1"/>
      <c r="X226" s="6"/>
      <c r="Y226" s="6"/>
      <c r="Z226" s="6"/>
      <c r="AA226" s="6"/>
      <c r="AB226" s="6"/>
      <c r="AC226" s="6"/>
      <c r="AD226" s="6"/>
      <c r="AE226" s="6"/>
      <c r="AF226" s="6"/>
      <c r="AI226"/>
    </row>
    <row r="227" spans="2:35">
      <c r="B227" s="1"/>
      <c r="D227" s="44"/>
      <c r="E227" s="1"/>
      <c r="F227" s="1"/>
      <c r="G227" s="6"/>
      <c r="H227" s="6"/>
      <c r="I227" s="1"/>
      <c r="J227" s="1"/>
      <c r="K227" s="1"/>
      <c r="L227" s="1"/>
      <c r="M227" s="6"/>
      <c r="N227" s="6"/>
      <c r="O227" s="6"/>
      <c r="P227" s="1"/>
      <c r="Q227" s="6"/>
      <c r="R227" s="6"/>
      <c r="S227" s="6"/>
      <c r="T227" s="6"/>
      <c r="U227" s="1"/>
      <c r="V227" s="6"/>
      <c r="W227" s="1"/>
      <c r="X227" s="6"/>
      <c r="Y227" s="6"/>
      <c r="Z227" s="6"/>
      <c r="AA227" s="6"/>
      <c r="AB227" s="6"/>
      <c r="AC227" s="6"/>
      <c r="AD227" s="6"/>
      <c r="AE227" s="6"/>
      <c r="AF227" s="6"/>
      <c r="AI227"/>
    </row>
    <row r="228" spans="2:35">
      <c r="B228" s="1"/>
      <c r="D228" s="44"/>
      <c r="E228" s="1"/>
      <c r="F228" s="1"/>
      <c r="G228" s="6"/>
      <c r="H228" s="6"/>
      <c r="I228" s="1"/>
      <c r="J228" s="1"/>
      <c r="K228" s="1"/>
      <c r="L228" s="1"/>
      <c r="M228" s="6"/>
      <c r="N228" s="6"/>
      <c r="O228" s="6"/>
      <c r="P228" s="1"/>
      <c r="Q228" s="6"/>
      <c r="R228" s="6"/>
      <c r="S228" s="6"/>
      <c r="T228" s="6"/>
      <c r="U228" s="1"/>
      <c r="V228" s="6"/>
      <c r="W228" s="1"/>
      <c r="X228" s="6"/>
      <c r="Y228" s="6"/>
      <c r="Z228" s="6"/>
      <c r="AA228" s="6"/>
      <c r="AB228" s="6"/>
      <c r="AC228" s="6"/>
      <c r="AD228" s="6"/>
      <c r="AE228" s="6"/>
      <c r="AF228" s="6"/>
      <c r="AI228"/>
    </row>
    <row r="229" spans="2:35">
      <c r="B229" s="1"/>
      <c r="D229" s="44"/>
      <c r="E229" s="1"/>
      <c r="F229" s="1"/>
      <c r="G229" s="6"/>
      <c r="H229" s="6"/>
      <c r="I229" s="1"/>
      <c r="J229" s="1"/>
      <c r="K229" s="1"/>
      <c r="L229" s="1"/>
      <c r="M229" s="6"/>
      <c r="N229" s="6"/>
      <c r="O229" s="6"/>
      <c r="P229" s="1"/>
      <c r="Q229" s="6"/>
      <c r="R229" s="6"/>
      <c r="S229" s="6"/>
      <c r="T229" s="6"/>
      <c r="U229" s="1"/>
      <c r="V229" s="6"/>
      <c r="W229" s="1"/>
      <c r="X229" s="6"/>
      <c r="Y229" s="6"/>
      <c r="Z229" s="6"/>
      <c r="AA229" s="6"/>
      <c r="AB229" s="6"/>
      <c r="AC229" s="6"/>
      <c r="AD229" s="6"/>
      <c r="AE229" s="6"/>
      <c r="AF229" s="6"/>
      <c r="AI229"/>
    </row>
    <row r="230" spans="2:35">
      <c r="B230" s="1"/>
      <c r="D230" s="44"/>
      <c r="E230" s="1"/>
      <c r="F230" s="1"/>
      <c r="G230" s="6"/>
      <c r="H230" s="6"/>
      <c r="I230" s="1"/>
      <c r="J230" s="1"/>
      <c r="K230" s="1"/>
      <c r="L230" s="1"/>
      <c r="M230" s="6"/>
      <c r="N230" s="6"/>
      <c r="O230" s="6"/>
      <c r="P230" s="1"/>
      <c r="Q230" s="6"/>
      <c r="R230" s="6"/>
      <c r="S230" s="6"/>
      <c r="T230" s="6"/>
      <c r="U230" s="1"/>
      <c r="V230" s="6"/>
      <c r="W230" s="1"/>
      <c r="X230" s="6"/>
      <c r="Y230" s="6"/>
      <c r="Z230" s="6"/>
      <c r="AA230" s="6"/>
      <c r="AB230" s="6"/>
      <c r="AC230" s="6"/>
      <c r="AD230" s="6"/>
      <c r="AE230" s="6"/>
      <c r="AF230" s="6"/>
      <c r="AI230"/>
    </row>
    <row r="231" spans="2:35">
      <c r="B231" s="1"/>
      <c r="D231" s="44"/>
      <c r="E231" s="1"/>
      <c r="F231" s="1"/>
      <c r="G231" s="6"/>
      <c r="H231" s="6"/>
      <c r="I231" s="1"/>
      <c r="J231" s="1"/>
      <c r="K231" s="1"/>
      <c r="L231" s="1"/>
      <c r="M231" s="6"/>
      <c r="N231" s="6"/>
      <c r="O231" s="6"/>
      <c r="P231" s="1"/>
      <c r="Q231" s="6"/>
      <c r="R231" s="6"/>
      <c r="S231" s="6"/>
      <c r="T231" s="6"/>
      <c r="U231" s="1"/>
      <c r="V231" s="6"/>
      <c r="W231" s="1"/>
      <c r="X231" s="6"/>
      <c r="Y231" s="6"/>
      <c r="Z231" s="6"/>
      <c r="AA231" s="6"/>
      <c r="AB231" s="6"/>
      <c r="AC231" s="6"/>
      <c r="AD231" s="6"/>
      <c r="AE231" s="6"/>
      <c r="AF231" s="6"/>
      <c r="AI231"/>
    </row>
    <row r="232" spans="2:35">
      <c r="B232" s="1"/>
      <c r="D232" s="44"/>
      <c r="E232" s="1"/>
      <c r="F232" s="1"/>
      <c r="G232" s="6"/>
      <c r="H232" s="6"/>
      <c r="I232" s="1"/>
      <c r="J232" s="1"/>
      <c r="K232" s="1"/>
      <c r="L232" s="1"/>
      <c r="M232" s="6"/>
      <c r="N232" s="6"/>
      <c r="O232" s="6"/>
      <c r="P232" s="1"/>
      <c r="Q232" s="6"/>
      <c r="R232" s="6"/>
      <c r="S232" s="6"/>
      <c r="T232" s="6"/>
      <c r="U232" s="1"/>
      <c r="V232" s="6"/>
      <c r="W232" s="1"/>
      <c r="X232" s="6"/>
      <c r="Y232" s="6"/>
      <c r="Z232" s="6"/>
      <c r="AA232" s="6"/>
      <c r="AB232" s="6"/>
      <c r="AC232" s="6"/>
      <c r="AD232" s="6"/>
      <c r="AE232" s="6"/>
      <c r="AF232" s="6"/>
      <c r="AI232"/>
    </row>
    <row r="233" spans="2:35">
      <c r="B233" s="1"/>
      <c r="D233" s="44"/>
      <c r="E233" s="1"/>
      <c r="F233" s="1"/>
      <c r="G233" s="6"/>
      <c r="H233" s="6"/>
      <c r="I233" s="1"/>
      <c r="J233" s="1"/>
      <c r="K233" s="1"/>
      <c r="L233" s="1"/>
      <c r="M233" s="6"/>
      <c r="N233" s="6"/>
      <c r="O233" s="6"/>
      <c r="P233" s="1"/>
      <c r="Q233" s="6"/>
      <c r="R233" s="6"/>
      <c r="S233" s="6"/>
      <c r="T233" s="6"/>
      <c r="U233" s="1"/>
      <c r="V233" s="6"/>
      <c r="W233" s="1"/>
      <c r="X233" s="6"/>
      <c r="Y233" s="6"/>
      <c r="Z233" s="6"/>
      <c r="AA233" s="6"/>
      <c r="AB233" s="6"/>
      <c r="AC233" s="6"/>
      <c r="AD233" s="6"/>
      <c r="AE233" s="6"/>
      <c r="AF233" s="6"/>
      <c r="AI233"/>
    </row>
    <row r="234" spans="2:35">
      <c r="B234" s="1"/>
      <c r="D234" s="44"/>
      <c r="E234" s="1"/>
      <c r="F234" s="1"/>
      <c r="G234" s="6"/>
      <c r="H234" s="6"/>
      <c r="I234" s="1"/>
      <c r="J234" s="1"/>
      <c r="K234" s="1"/>
      <c r="L234" s="1"/>
      <c r="M234" s="6"/>
      <c r="N234" s="6"/>
      <c r="O234" s="6"/>
      <c r="P234" s="1"/>
      <c r="Q234" s="6"/>
      <c r="R234" s="6"/>
      <c r="S234" s="6"/>
      <c r="T234" s="6"/>
      <c r="U234" s="1"/>
      <c r="V234" s="6"/>
      <c r="W234" s="1"/>
      <c r="X234" s="6"/>
      <c r="Y234" s="6"/>
      <c r="Z234" s="6"/>
      <c r="AA234" s="6"/>
      <c r="AB234" s="6"/>
      <c r="AC234" s="6"/>
      <c r="AD234" s="6"/>
      <c r="AE234" s="6"/>
      <c r="AF234" s="6"/>
      <c r="AI234"/>
    </row>
    <row r="235" spans="2:35">
      <c r="B235" s="1"/>
      <c r="D235" s="44"/>
      <c r="E235" s="1"/>
      <c r="F235" s="1"/>
      <c r="G235" s="6"/>
      <c r="H235" s="6"/>
      <c r="I235" s="1"/>
      <c r="J235" s="1"/>
      <c r="K235" s="1"/>
      <c r="L235" s="1"/>
      <c r="M235" s="6"/>
      <c r="N235" s="6"/>
      <c r="O235" s="6"/>
      <c r="P235" s="1"/>
      <c r="Q235" s="6"/>
      <c r="R235" s="6"/>
      <c r="S235" s="6"/>
      <c r="T235" s="6"/>
      <c r="U235" s="1"/>
      <c r="V235" s="6"/>
      <c r="W235" s="1"/>
      <c r="X235" s="6"/>
      <c r="Y235" s="6"/>
      <c r="Z235" s="6"/>
      <c r="AA235" s="6"/>
      <c r="AB235" s="6"/>
      <c r="AC235" s="6"/>
      <c r="AD235" s="6"/>
      <c r="AE235" s="6"/>
      <c r="AF235" s="6"/>
      <c r="AI235"/>
    </row>
    <row r="236" spans="2:35">
      <c r="B236" s="1"/>
      <c r="D236" s="44"/>
      <c r="E236" s="1"/>
      <c r="F236" s="1"/>
      <c r="G236" s="6"/>
      <c r="H236" s="6"/>
      <c r="I236" s="1"/>
      <c r="J236" s="1"/>
      <c r="K236" s="1"/>
      <c r="L236" s="1"/>
      <c r="M236" s="6"/>
      <c r="N236" s="6"/>
      <c r="O236" s="6"/>
      <c r="P236" s="1"/>
      <c r="Q236" s="6"/>
      <c r="R236" s="6"/>
      <c r="S236" s="6"/>
      <c r="T236" s="6"/>
      <c r="U236" s="1"/>
      <c r="V236" s="6"/>
      <c r="W236" s="1"/>
      <c r="X236" s="6"/>
      <c r="Y236" s="6"/>
      <c r="Z236" s="6"/>
      <c r="AA236" s="6"/>
      <c r="AB236" s="6"/>
      <c r="AC236" s="6"/>
      <c r="AD236" s="6"/>
      <c r="AE236" s="6"/>
      <c r="AF236" s="6"/>
      <c r="AI236"/>
    </row>
    <row r="237" spans="2:35">
      <c r="B237" s="1"/>
      <c r="D237" s="44"/>
      <c r="E237" s="1"/>
      <c r="F237" s="1"/>
      <c r="G237" s="6"/>
      <c r="H237" s="6"/>
      <c r="I237" s="1"/>
      <c r="J237" s="1"/>
      <c r="K237" s="1"/>
      <c r="L237" s="1"/>
      <c r="M237" s="6"/>
      <c r="N237" s="6"/>
      <c r="O237" s="6"/>
      <c r="P237" s="1"/>
      <c r="Q237" s="6"/>
      <c r="R237" s="6"/>
      <c r="S237" s="6"/>
      <c r="T237" s="6"/>
      <c r="U237" s="1"/>
      <c r="V237" s="6"/>
      <c r="W237" s="1"/>
      <c r="X237" s="6"/>
      <c r="Y237" s="6"/>
      <c r="Z237" s="6"/>
      <c r="AA237" s="6"/>
      <c r="AB237" s="6"/>
      <c r="AC237" s="6"/>
      <c r="AD237" s="6"/>
      <c r="AE237" s="6"/>
      <c r="AF237" s="6"/>
      <c r="AI237"/>
    </row>
    <row r="238" spans="2:35">
      <c r="B238" s="1"/>
      <c r="D238" s="44"/>
      <c r="E238" s="1"/>
      <c r="F238" s="1"/>
      <c r="G238" s="6"/>
      <c r="H238" s="6"/>
      <c r="I238" s="1"/>
      <c r="J238" s="1"/>
      <c r="K238" s="1"/>
      <c r="L238" s="1"/>
      <c r="M238" s="6"/>
      <c r="N238" s="6"/>
      <c r="O238" s="6"/>
      <c r="P238" s="1"/>
      <c r="Q238" s="6"/>
      <c r="R238" s="6"/>
      <c r="S238" s="6"/>
      <c r="T238" s="6"/>
      <c r="U238" s="1"/>
      <c r="V238" s="6"/>
      <c r="W238" s="1"/>
      <c r="X238" s="6"/>
      <c r="Y238" s="6"/>
      <c r="Z238" s="6"/>
      <c r="AA238" s="6"/>
      <c r="AB238" s="6"/>
      <c r="AC238" s="6"/>
      <c r="AD238" s="6"/>
      <c r="AE238" s="6"/>
      <c r="AF238" s="6"/>
      <c r="AI238"/>
    </row>
    <row r="239" spans="2:35">
      <c r="B239" s="1"/>
      <c r="D239" s="44"/>
      <c r="E239" s="1"/>
      <c r="F239" s="1"/>
      <c r="G239" s="6"/>
      <c r="H239" s="6"/>
      <c r="I239" s="1"/>
      <c r="J239" s="1"/>
      <c r="K239" s="1"/>
      <c r="L239" s="1"/>
      <c r="M239" s="6"/>
      <c r="N239" s="6"/>
      <c r="O239" s="6"/>
      <c r="P239" s="1"/>
      <c r="Q239" s="6"/>
      <c r="R239" s="6"/>
      <c r="S239" s="6"/>
      <c r="T239" s="6"/>
      <c r="U239" s="1"/>
      <c r="V239" s="6"/>
      <c r="W239" s="1"/>
      <c r="X239" s="6"/>
      <c r="Y239" s="6"/>
      <c r="Z239" s="6"/>
      <c r="AA239" s="6"/>
      <c r="AB239" s="6"/>
      <c r="AC239" s="6"/>
      <c r="AD239" s="6"/>
      <c r="AE239" s="6"/>
      <c r="AF239" s="6"/>
      <c r="AI239"/>
    </row>
    <row r="240" spans="2:35">
      <c r="B240" s="1"/>
      <c r="D240" s="44"/>
      <c r="E240" s="1"/>
      <c r="F240" s="1"/>
      <c r="G240" s="6"/>
      <c r="H240" s="6"/>
      <c r="I240" s="1"/>
      <c r="J240" s="1"/>
      <c r="K240" s="1"/>
      <c r="L240" s="1"/>
      <c r="M240" s="6"/>
      <c r="N240" s="6"/>
      <c r="O240" s="6"/>
      <c r="P240" s="1"/>
      <c r="Q240" s="6"/>
      <c r="R240" s="6"/>
      <c r="S240" s="6"/>
      <c r="T240" s="6"/>
      <c r="U240" s="1"/>
      <c r="V240" s="6"/>
      <c r="W240" s="1"/>
      <c r="X240" s="6"/>
      <c r="Y240" s="6"/>
      <c r="Z240" s="6"/>
      <c r="AA240" s="6"/>
      <c r="AB240" s="6"/>
      <c r="AC240" s="6"/>
      <c r="AD240" s="6"/>
      <c r="AE240" s="6"/>
      <c r="AF240" s="6"/>
      <c r="AI240"/>
    </row>
    <row r="241" spans="2:35">
      <c r="B241" s="1"/>
      <c r="D241" s="44"/>
      <c r="E241" s="1"/>
      <c r="F241" s="1"/>
      <c r="G241" s="6"/>
      <c r="H241" s="6"/>
      <c r="I241" s="1"/>
      <c r="J241" s="1"/>
      <c r="K241" s="1"/>
      <c r="L241" s="1"/>
      <c r="M241" s="6"/>
      <c r="N241" s="6"/>
      <c r="O241" s="6"/>
      <c r="P241" s="1"/>
      <c r="Q241" s="6"/>
      <c r="R241" s="6"/>
      <c r="S241" s="6"/>
      <c r="T241" s="6"/>
      <c r="U241" s="1"/>
      <c r="V241" s="6"/>
      <c r="W241" s="1"/>
      <c r="X241" s="6"/>
      <c r="Y241" s="6"/>
      <c r="Z241" s="6"/>
      <c r="AA241" s="6"/>
      <c r="AB241" s="6"/>
      <c r="AC241" s="6"/>
      <c r="AD241" s="6"/>
      <c r="AE241" s="6"/>
      <c r="AF241" s="6"/>
      <c r="AI241"/>
    </row>
    <row r="242" spans="2:35">
      <c r="B242" s="1"/>
      <c r="D242" s="44"/>
      <c r="E242" s="1"/>
      <c r="F242" s="1"/>
      <c r="G242" s="6"/>
      <c r="H242" s="6"/>
      <c r="I242" s="1"/>
      <c r="J242" s="1"/>
      <c r="K242" s="1"/>
      <c r="L242" s="1"/>
      <c r="M242" s="6"/>
      <c r="N242" s="6"/>
      <c r="O242" s="6"/>
      <c r="P242" s="1"/>
      <c r="Q242" s="6"/>
      <c r="R242" s="6"/>
      <c r="S242" s="6"/>
      <c r="T242" s="6"/>
      <c r="U242" s="1"/>
      <c r="V242" s="6"/>
      <c r="W242" s="1"/>
      <c r="X242" s="6"/>
      <c r="Y242" s="6"/>
      <c r="Z242" s="6"/>
      <c r="AA242" s="6"/>
      <c r="AB242" s="6"/>
      <c r="AC242" s="6"/>
      <c r="AD242" s="6"/>
      <c r="AE242" s="6"/>
      <c r="AF242" s="6"/>
      <c r="AI242"/>
    </row>
    <row r="243" spans="2:35">
      <c r="B243" s="1"/>
      <c r="D243" s="44"/>
      <c r="E243" s="1"/>
      <c r="F243" s="1"/>
      <c r="G243" s="6"/>
      <c r="H243" s="6"/>
      <c r="I243" s="1"/>
      <c r="J243" s="1"/>
      <c r="K243" s="1"/>
      <c r="L243" s="1"/>
      <c r="M243" s="6"/>
      <c r="N243" s="6"/>
      <c r="O243" s="6"/>
      <c r="P243" s="1"/>
      <c r="Q243" s="6"/>
      <c r="R243" s="6"/>
      <c r="S243" s="6"/>
      <c r="T243" s="6"/>
      <c r="U243" s="1"/>
      <c r="V243" s="6"/>
      <c r="W243" s="1"/>
      <c r="X243" s="6"/>
      <c r="Y243" s="6"/>
      <c r="Z243" s="6"/>
      <c r="AA243" s="6"/>
      <c r="AB243" s="6"/>
      <c r="AC243" s="6"/>
      <c r="AD243" s="6"/>
      <c r="AE243" s="6"/>
      <c r="AF243" s="6"/>
      <c r="AI243"/>
    </row>
    <row r="244" spans="2:35">
      <c r="B244" s="1"/>
      <c r="D244" s="44"/>
      <c r="E244" s="1"/>
      <c r="F244" s="1"/>
      <c r="G244" s="6"/>
      <c r="H244" s="6"/>
      <c r="I244" s="1"/>
      <c r="J244" s="1"/>
      <c r="K244" s="1"/>
      <c r="L244" s="1"/>
      <c r="M244" s="6"/>
      <c r="N244" s="6"/>
      <c r="O244" s="6"/>
      <c r="P244" s="1"/>
      <c r="Q244" s="6"/>
      <c r="R244" s="6"/>
      <c r="S244" s="6"/>
      <c r="T244" s="6"/>
      <c r="U244" s="1"/>
      <c r="V244" s="6"/>
      <c r="W244" s="1"/>
      <c r="X244" s="6"/>
      <c r="Y244" s="6"/>
      <c r="Z244" s="6"/>
      <c r="AA244" s="6"/>
      <c r="AB244" s="6"/>
      <c r="AC244" s="6"/>
      <c r="AD244" s="6"/>
      <c r="AE244" s="6"/>
      <c r="AF244" s="6"/>
      <c r="AI244"/>
    </row>
    <row r="245" spans="2:35">
      <c r="B245" s="1"/>
      <c r="D245" s="44"/>
      <c r="E245" s="1"/>
      <c r="F245" s="1"/>
      <c r="G245" s="6"/>
      <c r="H245" s="6"/>
      <c r="I245" s="1"/>
      <c r="J245" s="1"/>
      <c r="K245" s="1"/>
      <c r="L245" s="1"/>
      <c r="M245" s="6"/>
      <c r="N245" s="6"/>
      <c r="O245" s="6"/>
      <c r="P245" s="1"/>
      <c r="Q245" s="6"/>
      <c r="R245" s="6"/>
      <c r="S245" s="6"/>
      <c r="T245" s="6"/>
      <c r="U245" s="1"/>
      <c r="V245" s="6"/>
      <c r="W245" s="1"/>
      <c r="X245" s="6"/>
      <c r="Y245" s="6"/>
      <c r="Z245" s="6"/>
      <c r="AA245" s="6"/>
      <c r="AB245" s="6"/>
      <c r="AC245" s="6"/>
      <c r="AD245" s="6"/>
      <c r="AE245" s="6"/>
      <c r="AF245" s="6"/>
      <c r="AI245"/>
    </row>
    <row r="246" spans="2:35">
      <c r="B246" s="1"/>
      <c r="D246" s="44"/>
      <c r="E246" s="1"/>
      <c r="F246" s="1"/>
      <c r="G246" s="6"/>
      <c r="H246" s="6"/>
      <c r="I246" s="1"/>
      <c r="J246" s="1"/>
      <c r="K246" s="1"/>
      <c r="L246" s="1"/>
      <c r="M246" s="6"/>
      <c r="N246" s="6"/>
      <c r="O246" s="6"/>
      <c r="P246" s="1"/>
      <c r="Q246" s="6"/>
      <c r="R246" s="6"/>
      <c r="S246" s="6"/>
      <c r="T246" s="6"/>
      <c r="U246" s="1"/>
      <c r="V246" s="6"/>
      <c r="W246" s="1"/>
      <c r="X246" s="6"/>
      <c r="Y246" s="6"/>
      <c r="Z246" s="6"/>
      <c r="AA246" s="6"/>
      <c r="AB246" s="6"/>
      <c r="AC246" s="6"/>
      <c r="AD246" s="6"/>
      <c r="AE246" s="6"/>
      <c r="AF246" s="6"/>
      <c r="AI246"/>
    </row>
    <row r="247" spans="2:35">
      <c r="B247" s="1"/>
      <c r="D247" s="44"/>
      <c r="E247" s="1"/>
      <c r="F247" s="1"/>
      <c r="G247" s="6"/>
      <c r="H247" s="6"/>
      <c r="I247" s="1"/>
      <c r="J247" s="1"/>
      <c r="K247" s="1"/>
      <c r="L247" s="1"/>
      <c r="M247" s="6"/>
      <c r="N247" s="6"/>
      <c r="O247" s="6"/>
      <c r="P247" s="1"/>
      <c r="Q247" s="6"/>
      <c r="R247" s="6"/>
      <c r="S247" s="6"/>
      <c r="T247" s="6"/>
      <c r="U247" s="1"/>
      <c r="V247" s="6"/>
      <c r="W247" s="1"/>
      <c r="X247" s="6"/>
      <c r="Y247" s="6"/>
      <c r="Z247" s="6"/>
      <c r="AA247" s="6"/>
      <c r="AB247" s="6"/>
      <c r="AC247" s="6"/>
      <c r="AD247" s="6"/>
      <c r="AE247" s="6"/>
      <c r="AF247" s="6"/>
      <c r="AI247"/>
    </row>
    <row r="248" spans="2:35">
      <c r="B248" s="1"/>
      <c r="D248" s="44"/>
      <c r="E248" s="1"/>
      <c r="F248" s="1"/>
      <c r="G248" s="6"/>
      <c r="H248" s="6"/>
      <c r="I248" s="1"/>
      <c r="J248" s="1"/>
      <c r="K248" s="1"/>
      <c r="L248" s="1"/>
      <c r="M248" s="6"/>
      <c r="N248" s="6"/>
      <c r="O248" s="6"/>
      <c r="P248" s="1"/>
      <c r="Q248" s="6"/>
      <c r="R248" s="6"/>
      <c r="S248" s="6"/>
      <c r="T248" s="6"/>
      <c r="U248" s="1"/>
      <c r="V248" s="6"/>
      <c r="W248" s="1"/>
      <c r="X248" s="6"/>
      <c r="Y248" s="6"/>
      <c r="Z248" s="6"/>
      <c r="AA248" s="6"/>
      <c r="AB248" s="6"/>
      <c r="AC248" s="6"/>
      <c r="AD248" s="6"/>
      <c r="AE248" s="6"/>
      <c r="AF248" s="6"/>
      <c r="AI248"/>
    </row>
    <row r="249" spans="2:35">
      <c r="B249" s="1"/>
      <c r="D249" s="44"/>
      <c r="E249" s="1"/>
      <c r="F249" s="1"/>
      <c r="G249" s="6"/>
      <c r="H249" s="6"/>
      <c r="I249" s="1"/>
      <c r="J249" s="1"/>
      <c r="K249" s="1"/>
      <c r="L249" s="1"/>
      <c r="M249" s="6"/>
      <c r="N249" s="6"/>
      <c r="O249" s="6"/>
      <c r="P249" s="1"/>
      <c r="Q249" s="6"/>
      <c r="R249" s="6"/>
      <c r="S249" s="6"/>
      <c r="T249" s="6"/>
      <c r="U249" s="1"/>
      <c r="V249" s="6"/>
      <c r="W249" s="1"/>
      <c r="X249" s="6"/>
      <c r="Y249" s="6"/>
      <c r="Z249" s="6"/>
      <c r="AA249" s="6"/>
      <c r="AB249" s="6"/>
      <c r="AC249" s="6"/>
      <c r="AD249" s="6"/>
      <c r="AE249" s="6"/>
      <c r="AF249" s="6"/>
      <c r="AI249"/>
    </row>
    <row r="250" spans="2:35">
      <c r="B250" s="1"/>
      <c r="D250" s="44"/>
      <c r="E250" s="1"/>
      <c r="F250" s="1"/>
      <c r="G250" s="6"/>
      <c r="H250" s="6"/>
      <c r="I250" s="1"/>
      <c r="J250" s="1"/>
      <c r="K250" s="1"/>
      <c r="L250" s="1"/>
      <c r="M250" s="6"/>
      <c r="N250" s="6"/>
      <c r="O250" s="6"/>
      <c r="P250" s="1"/>
      <c r="Q250" s="6"/>
      <c r="R250" s="6"/>
      <c r="S250" s="6"/>
      <c r="T250" s="6"/>
      <c r="U250" s="1"/>
      <c r="V250" s="6"/>
      <c r="W250" s="1"/>
      <c r="X250" s="6"/>
      <c r="Y250" s="6"/>
      <c r="Z250" s="6"/>
      <c r="AA250" s="6"/>
      <c r="AB250" s="6"/>
      <c r="AC250" s="6"/>
      <c r="AD250" s="6"/>
      <c r="AE250" s="6"/>
      <c r="AF250" s="6"/>
      <c r="AI250"/>
    </row>
    <row r="251" spans="2:35">
      <c r="B251" s="1"/>
      <c r="D251" s="44"/>
      <c r="E251" s="1"/>
      <c r="F251" s="1"/>
      <c r="G251" s="6"/>
      <c r="H251" s="6"/>
      <c r="I251" s="1"/>
      <c r="J251" s="1"/>
      <c r="K251" s="1"/>
      <c r="L251" s="1"/>
      <c r="M251" s="6"/>
      <c r="N251" s="6"/>
      <c r="O251" s="6"/>
      <c r="P251" s="1"/>
      <c r="Q251" s="6"/>
      <c r="R251" s="6"/>
      <c r="S251" s="6"/>
      <c r="T251" s="6"/>
      <c r="U251" s="1"/>
      <c r="V251" s="6"/>
      <c r="W251" s="1"/>
      <c r="X251" s="6"/>
      <c r="Y251" s="6"/>
      <c r="Z251" s="6"/>
      <c r="AA251" s="6"/>
      <c r="AB251" s="6"/>
      <c r="AC251" s="6"/>
      <c r="AD251" s="6"/>
      <c r="AE251" s="6"/>
      <c r="AF251" s="6"/>
      <c r="AI251"/>
    </row>
    <row r="252" spans="2:35">
      <c r="B252" s="1"/>
      <c r="D252" s="44"/>
      <c r="E252" s="1"/>
      <c r="F252" s="1"/>
      <c r="G252" s="6"/>
      <c r="H252" s="6"/>
      <c r="I252" s="1"/>
      <c r="J252" s="1"/>
      <c r="K252" s="1"/>
      <c r="L252" s="1"/>
      <c r="M252" s="6"/>
      <c r="N252" s="6"/>
      <c r="O252" s="6"/>
      <c r="P252" s="1"/>
      <c r="Q252" s="6"/>
      <c r="R252" s="6"/>
      <c r="S252" s="6"/>
      <c r="T252" s="6"/>
      <c r="U252" s="1"/>
      <c r="V252" s="6"/>
      <c r="W252" s="1"/>
      <c r="X252" s="6"/>
      <c r="Y252" s="6"/>
      <c r="Z252" s="6"/>
      <c r="AA252" s="6"/>
      <c r="AB252" s="6"/>
      <c r="AC252" s="6"/>
      <c r="AD252" s="6"/>
      <c r="AE252" s="6"/>
      <c r="AF252" s="6"/>
      <c r="AI252"/>
    </row>
    <row r="253" spans="2:35">
      <c r="B253" s="1"/>
      <c r="D253" s="44"/>
      <c r="E253" s="1"/>
      <c r="F253" s="1"/>
      <c r="G253" s="6"/>
      <c r="H253" s="6"/>
      <c r="I253" s="1"/>
      <c r="J253" s="1"/>
      <c r="K253" s="1"/>
      <c r="L253" s="1"/>
      <c r="M253" s="6"/>
      <c r="N253" s="6"/>
      <c r="O253" s="6"/>
      <c r="P253" s="1"/>
      <c r="Q253" s="6"/>
      <c r="R253" s="6"/>
      <c r="S253" s="6"/>
      <c r="T253" s="6"/>
      <c r="U253" s="1"/>
      <c r="V253" s="6"/>
      <c r="W253" s="1"/>
      <c r="X253" s="6"/>
      <c r="Y253" s="6"/>
      <c r="Z253" s="6"/>
      <c r="AA253" s="6"/>
      <c r="AB253" s="6"/>
      <c r="AC253" s="6"/>
      <c r="AD253" s="6"/>
      <c r="AE253" s="6"/>
      <c r="AF253" s="6"/>
      <c r="AI253"/>
    </row>
    <row r="254" spans="2:35">
      <c r="B254" s="1"/>
      <c r="D254" s="44"/>
      <c r="E254" s="1"/>
      <c r="F254" s="1"/>
      <c r="G254" s="6"/>
      <c r="H254" s="6"/>
      <c r="I254" s="1"/>
      <c r="J254" s="1"/>
      <c r="K254" s="1"/>
      <c r="L254" s="1"/>
      <c r="M254" s="6"/>
      <c r="N254" s="6"/>
      <c r="O254" s="6"/>
      <c r="P254" s="1"/>
      <c r="Q254" s="6"/>
      <c r="R254" s="6"/>
      <c r="S254" s="6"/>
      <c r="T254" s="6"/>
      <c r="U254" s="1"/>
      <c r="V254" s="6"/>
      <c r="W254" s="1"/>
      <c r="X254" s="6"/>
      <c r="Y254" s="6"/>
      <c r="Z254" s="6"/>
      <c r="AA254" s="6"/>
      <c r="AB254" s="6"/>
      <c r="AC254" s="6"/>
      <c r="AD254" s="6"/>
      <c r="AE254" s="6"/>
      <c r="AF254" s="6"/>
      <c r="AI254"/>
    </row>
    <row r="255" spans="2:35">
      <c r="B255" s="1"/>
      <c r="D255" s="44"/>
      <c r="E255" s="1"/>
      <c r="F255" s="1"/>
      <c r="G255" s="6"/>
      <c r="H255" s="6"/>
      <c r="I255" s="1"/>
      <c r="J255" s="1"/>
      <c r="K255" s="1"/>
      <c r="L255" s="1"/>
      <c r="M255" s="6"/>
      <c r="N255" s="6"/>
      <c r="O255" s="6"/>
      <c r="P255" s="1"/>
      <c r="Q255" s="6"/>
      <c r="R255" s="6"/>
      <c r="S255" s="6"/>
      <c r="T255" s="6"/>
      <c r="U255" s="1"/>
      <c r="V255" s="6"/>
      <c r="W255" s="1"/>
      <c r="X255" s="6"/>
      <c r="Y255" s="6"/>
      <c r="Z255" s="6"/>
      <c r="AA255" s="6"/>
      <c r="AB255" s="6"/>
      <c r="AC255" s="6"/>
      <c r="AD255" s="6"/>
      <c r="AE255" s="6"/>
      <c r="AF255" s="6"/>
      <c r="AI255"/>
    </row>
    <row r="256" spans="2:35">
      <c r="B256" s="1"/>
      <c r="D256" s="44"/>
      <c r="E256" s="1"/>
      <c r="F256" s="1"/>
      <c r="G256" s="6"/>
      <c r="H256" s="6"/>
      <c r="I256" s="1"/>
      <c r="J256" s="1"/>
      <c r="K256" s="1"/>
      <c r="L256" s="1"/>
      <c r="M256" s="6"/>
      <c r="N256" s="6"/>
      <c r="O256" s="6"/>
      <c r="P256" s="1"/>
      <c r="Q256" s="6"/>
      <c r="R256" s="6"/>
      <c r="S256" s="6"/>
      <c r="T256" s="6"/>
      <c r="U256" s="1"/>
      <c r="V256" s="6"/>
      <c r="W256" s="1"/>
      <c r="X256" s="6"/>
      <c r="Y256" s="6"/>
      <c r="Z256" s="6"/>
      <c r="AA256" s="6"/>
      <c r="AB256" s="6"/>
      <c r="AC256" s="6"/>
      <c r="AD256" s="6"/>
      <c r="AE256" s="6"/>
      <c r="AF256" s="6"/>
      <c r="AI256"/>
    </row>
    <row r="257" spans="2:35">
      <c r="B257" s="1"/>
      <c r="D257" s="44"/>
      <c r="E257" s="1"/>
      <c r="F257" s="1"/>
      <c r="G257" s="6"/>
      <c r="H257" s="6"/>
      <c r="I257" s="1"/>
      <c r="J257" s="1"/>
      <c r="K257" s="1"/>
      <c r="L257" s="1"/>
      <c r="M257" s="6"/>
      <c r="N257" s="6"/>
      <c r="O257" s="6"/>
      <c r="P257" s="1"/>
      <c r="Q257" s="6"/>
      <c r="R257" s="6"/>
      <c r="S257" s="6"/>
      <c r="T257" s="6"/>
      <c r="U257" s="1"/>
      <c r="V257" s="6"/>
      <c r="W257" s="1"/>
      <c r="X257" s="6"/>
      <c r="Y257" s="6"/>
      <c r="Z257" s="6"/>
      <c r="AA257" s="6"/>
      <c r="AB257" s="6"/>
      <c r="AC257" s="6"/>
      <c r="AD257" s="6"/>
      <c r="AE257" s="6"/>
      <c r="AF257" s="6"/>
      <c r="AI257"/>
    </row>
    <row r="258" spans="2:35">
      <c r="B258" s="1"/>
      <c r="D258" s="44"/>
      <c r="E258" s="1"/>
      <c r="F258" s="1"/>
      <c r="G258" s="6"/>
      <c r="H258" s="6"/>
      <c r="I258" s="1"/>
      <c r="J258" s="1"/>
      <c r="K258" s="1"/>
      <c r="L258" s="1"/>
      <c r="M258" s="6"/>
      <c r="N258" s="6"/>
      <c r="O258" s="6"/>
      <c r="P258" s="1"/>
      <c r="Q258" s="6"/>
      <c r="R258" s="6"/>
      <c r="S258" s="6"/>
      <c r="T258" s="6"/>
      <c r="U258" s="1"/>
      <c r="V258" s="6"/>
      <c r="W258" s="1"/>
      <c r="X258" s="6"/>
      <c r="Y258" s="6"/>
      <c r="Z258" s="6"/>
      <c r="AA258" s="6"/>
      <c r="AB258" s="6"/>
      <c r="AC258" s="6"/>
      <c r="AD258" s="6"/>
      <c r="AE258" s="6"/>
      <c r="AF258" s="6"/>
      <c r="AI258"/>
    </row>
    <row r="259" spans="2:35">
      <c r="B259" s="1"/>
      <c r="D259" s="44"/>
      <c r="E259" s="1"/>
      <c r="F259" s="1"/>
      <c r="G259" s="6"/>
      <c r="H259" s="6"/>
      <c r="I259" s="1"/>
      <c r="J259" s="1"/>
      <c r="K259" s="1"/>
      <c r="L259" s="1"/>
      <c r="M259" s="6"/>
      <c r="N259" s="6"/>
      <c r="O259" s="6"/>
      <c r="P259" s="1"/>
      <c r="Q259" s="6"/>
      <c r="R259" s="6"/>
      <c r="S259" s="6"/>
      <c r="T259" s="6"/>
      <c r="U259" s="1"/>
      <c r="V259" s="6"/>
      <c r="W259" s="1"/>
      <c r="X259" s="6"/>
      <c r="Y259" s="6"/>
      <c r="Z259" s="6"/>
      <c r="AA259" s="6"/>
      <c r="AB259" s="6"/>
      <c r="AC259" s="6"/>
      <c r="AD259" s="6"/>
      <c r="AE259" s="6"/>
      <c r="AF259" s="6"/>
      <c r="AI259"/>
    </row>
    <row r="260" spans="2:35">
      <c r="B260" s="1"/>
      <c r="D260" s="44"/>
      <c r="E260" s="1"/>
      <c r="F260" s="1"/>
      <c r="G260" s="6"/>
      <c r="H260" s="6"/>
      <c r="I260" s="1"/>
      <c r="J260" s="1"/>
      <c r="K260" s="1"/>
      <c r="L260" s="1"/>
      <c r="M260" s="6"/>
      <c r="N260" s="6"/>
      <c r="O260" s="6"/>
      <c r="P260" s="1"/>
      <c r="Q260" s="6"/>
      <c r="R260" s="6"/>
      <c r="S260" s="6"/>
      <c r="T260" s="6"/>
      <c r="U260" s="1"/>
      <c r="V260" s="6"/>
      <c r="W260" s="1"/>
      <c r="X260" s="6"/>
      <c r="Y260" s="6"/>
      <c r="Z260" s="6"/>
      <c r="AA260" s="6"/>
      <c r="AB260" s="6"/>
      <c r="AC260" s="6"/>
      <c r="AD260" s="6"/>
      <c r="AE260" s="6"/>
      <c r="AF260" s="6"/>
      <c r="AI260"/>
    </row>
    <row r="261" spans="2:35">
      <c r="B261" s="1"/>
      <c r="D261" s="44"/>
      <c r="E261" s="1"/>
      <c r="F261" s="1"/>
      <c r="G261" s="6"/>
      <c r="H261" s="6"/>
      <c r="I261" s="1"/>
      <c r="J261" s="1"/>
      <c r="K261" s="1"/>
      <c r="L261" s="1"/>
      <c r="M261" s="6"/>
      <c r="N261" s="6"/>
      <c r="O261" s="6"/>
      <c r="P261" s="1"/>
      <c r="Q261" s="6"/>
      <c r="R261" s="6"/>
      <c r="S261" s="6"/>
      <c r="T261" s="6"/>
      <c r="U261" s="1"/>
      <c r="V261" s="6"/>
      <c r="W261" s="1"/>
      <c r="X261" s="6"/>
      <c r="Y261" s="6"/>
      <c r="Z261" s="6"/>
      <c r="AA261" s="6"/>
      <c r="AB261" s="6"/>
      <c r="AC261" s="6"/>
      <c r="AD261" s="6"/>
      <c r="AE261" s="6"/>
      <c r="AF261" s="6"/>
      <c r="AI261"/>
    </row>
    <row r="262" spans="2:35">
      <c r="B262" s="1"/>
      <c r="D262" s="44"/>
      <c r="E262" s="1"/>
      <c r="F262" s="1"/>
      <c r="G262" s="6"/>
      <c r="H262" s="6"/>
      <c r="I262" s="1"/>
      <c r="J262" s="1"/>
      <c r="K262" s="1"/>
      <c r="L262" s="1"/>
      <c r="M262" s="6"/>
      <c r="N262" s="6"/>
      <c r="O262" s="6"/>
      <c r="P262" s="1"/>
      <c r="Q262" s="6"/>
      <c r="R262" s="6"/>
      <c r="S262" s="6"/>
      <c r="T262" s="6"/>
      <c r="U262" s="1"/>
      <c r="V262" s="6"/>
      <c r="W262" s="1"/>
      <c r="X262" s="6"/>
      <c r="Y262" s="6"/>
      <c r="Z262" s="6"/>
      <c r="AA262" s="6"/>
      <c r="AB262" s="6"/>
      <c r="AC262" s="6"/>
      <c r="AD262" s="6"/>
      <c r="AE262" s="6"/>
      <c r="AF262" s="6"/>
      <c r="AI262"/>
    </row>
    <row r="263" spans="2:35">
      <c r="B263" s="1"/>
      <c r="D263" s="44"/>
      <c r="E263" s="1"/>
      <c r="F263" s="1"/>
      <c r="G263" s="6"/>
      <c r="H263" s="6"/>
      <c r="I263" s="1"/>
      <c r="J263" s="1"/>
      <c r="K263" s="1"/>
      <c r="L263" s="1"/>
      <c r="M263" s="6"/>
      <c r="N263" s="6"/>
      <c r="O263" s="6"/>
      <c r="P263" s="1"/>
      <c r="Q263" s="6"/>
      <c r="R263" s="6"/>
      <c r="S263" s="6"/>
      <c r="T263" s="6"/>
      <c r="U263" s="1"/>
      <c r="V263" s="6"/>
      <c r="W263" s="1"/>
      <c r="X263" s="6"/>
      <c r="Y263" s="6"/>
      <c r="Z263" s="6"/>
      <c r="AA263" s="6"/>
      <c r="AB263" s="6"/>
      <c r="AC263" s="6"/>
      <c r="AD263" s="6"/>
      <c r="AE263" s="6"/>
      <c r="AF263" s="6"/>
      <c r="AI263"/>
    </row>
    <row r="264" spans="2:35">
      <c r="B264" s="1"/>
      <c r="D264" s="44"/>
      <c r="E264" s="1"/>
      <c r="F264" s="1"/>
      <c r="G264" s="6"/>
      <c r="H264" s="6"/>
      <c r="I264" s="1"/>
      <c r="J264" s="1"/>
      <c r="K264" s="1"/>
      <c r="L264" s="1"/>
      <c r="M264" s="6"/>
      <c r="N264" s="6"/>
      <c r="O264" s="6"/>
      <c r="P264" s="1"/>
      <c r="Q264" s="6"/>
      <c r="R264" s="6"/>
      <c r="S264" s="6"/>
      <c r="T264" s="6"/>
      <c r="U264" s="1"/>
      <c r="V264" s="6"/>
      <c r="W264" s="1"/>
      <c r="X264" s="6"/>
      <c r="Y264" s="6"/>
      <c r="Z264" s="6"/>
      <c r="AA264" s="6"/>
      <c r="AB264" s="6"/>
      <c r="AC264" s="6"/>
      <c r="AD264" s="6"/>
      <c r="AE264" s="6"/>
      <c r="AF264" s="6"/>
      <c r="AI264"/>
    </row>
    <row r="265" spans="2:35">
      <c r="B265" s="1"/>
      <c r="D265" s="44"/>
      <c r="E265" s="1"/>
      <c r="F265" s="1"/>
      <c r="G265" s="6"/>
      <c r="H265" s="6"/>
      <c r="I265" s="1"/>
      <c r="J265" s="1"/>
      <c r="K265" s="1"/>
      <c r="L265" s="1"/>
      <c r="M265" s="6"/>
      <c r="N265" s="6"/>
      <c r="O265" s="6"/>
      <c r="P265" s="1"/>
      <c r="Q265" s="6"/>
      <c r="R265" s="6"/>
      <c r="S265" s="6"/>
      <c r="T265" s="6"/>
      <c r="U265" s="1"/>
      <c r="V265" s="6"/>
      <c r="W265" s="1"/>
      <c r="X265" s="6"/>
      <c r="Y265" s="6"/>
      <c r="Z265" s="6"/>
      <c r="AA265" s="6"/>
      <c r="AB265" s="6"/>
      <c r="AC265" s="6"/>
      <c r="AD265" s="6"/>
      <c r="AE265" s="6"/>
      <c r="AF265" s="6"/>
      <c r="AI265"/>
    </row>
    <row r="266" spans="2:35">
      <c r="B266" s="1"/>
      <c r="D266" s="44"/>
      <c r="E266" s="1"/>
      <c r="F266" s="1"/>
      <c r="G266" s="6"/>
      <c r="H266" s="6"/>
      <c r="I266" s="1"/>
      <c r="J266" s="1"/>
      <c r="K266" s="1"/>
      <c r="L266" s="1"/>
      <c r="M266" s="6"/>
      <c r="N266" s="6"/>
      <c r="O266" s="6"/>
      <c r="P266" s="1"/>
      <c r="Q266" s="6"/>
      <c r="R266" s="6"/>
      <c r="S266" s="6"/>
      <c r="T266" s="6"/>
      <c r="U266" s="1"/>
      <c r="V266" s="6"/>
      <c r="W266" s="1"/>
      <c r="X266" s="6"/>
      <c r="Y266" s="6"/>
      <c r="Z266" s="6"/>
      <c r="AA266" s="6"/>
      <c r="AB266" s="6"/>
      <c r="AC266" s="6"/>
      <c r="AD266" s="6"/>
      <c r="AE266" s="6"/>
      <c r="AF266" s="6"/>
      <c r="AI266"/>
    </row>
    <row r="267" spans="2:35">
      <c r="B267" s="1"/>
      <c r="D267" s="44"/>
      <c r="E267" s="1"/>
      <c r="F267" s="1"/>
      <c r="G267" s="6"/>
      <c r="H267" s="6"/>
      <c r="I267" s="1"/>
      <c r="J267" s="1"/>
      <c r="K267" s="1"/>
      <c r="L267" s="1"/>
      <c r="M267" s="6"/>
      <c r="N267" s="6"/>
      <c r="O267" s="6"/>
      <c r="P267" s="1"/>
      <c r="Q267" s="6"/>
      <c r="R267" s="6"/>
      <c r="S267" s="6"/>
      <c r="T267" s="6"/>
      <c r="U267" s="1"/>
      <c r="V267" s="6"/>
      <c r="W267" s="1"/>
      <c r="X267" s="6"/>
      <c r="Y267" s="6"/>
      <c r="Z267" s="6"/>
      <c r="AA267" s="6"/>
      <c r="AB267" s="6"/>
      <c r="AC267" s="6"/>
      <c r="AD267" s="6"/>
      <c r="AE267" s="6"/>
      <c r="AF267" s="6"/>
      <c r="AI267"/>
    </row>
    <row r="268" spans="2:35">
      <c r="B268" s="1"/>
      <c r="D268" s="44"/>
      <c r="E268" s="1"/>
      <c r="F268" s="1"/>
      <c r="G268" s="6"/>
      <c r="H268" s="6"/>
      <c r="I268" s="1"/>
      <c r="J268" s="1"/>
      <c r="K268" s="1"/>
      <c r="L268" s="1"/>
      <c r="M268" s="6"/>
      <c r="N268" s="6"/>
      <c r="O268" s="6"/>
      <c r="P268" s="1"/>
      <c r="Q268" s="6"/>
      <c r="R268" s="6"/>
      <c r="S268" s="6"/>
      <c r="T268" s="6"/>
      <c r="U268" s="1"/>
      <c r="V268" s="6"/>
      <c r="W268" s="1"/>
      <c r="X268" s="6"/>
      <c r="Y268" s="6"/>
      <c r="Z268" s="6"/>
      <c r="AA268" s="6"/>
      <c r="AB268" s="6"/>
      <c r="AC268" s="6"/>
      <c r="AD268" s="6"/>
      <c r="AE268" s="6"/>
      <c r="AF268" s="6"/>
      <c r="AI268"/>
    </row>
    <row r="269" spans="2:35">
      <c r="B269" s="1"/>
      <c r="D269" s="44"/>
      <c r="E269" s="1"/>
      <c r="F269" s="1"/>
      <c r="G269" s="6"/>
      <c r="H269" s="6"/>
      <c r="I269" s="1"/>
      <c r="J269" s="1"/>
      <c r="K269" s="1"/>
      <c r="L269" s="1"/>
      <c r="M269" s="6"/>
      <c r="N269" s="6"/>
      <c r="O269" s="6"/>
      <c r="P269" s="1"/>
      <c r="Q269" s="6"/>
      <c r="R269" s="6"/>
      <c r="S269" s="6"/>
      <c r="T269" s="6"/>
      <c r="U269" s="1"/>
      <c r="V269" s="6"/>
      <c r="W269" s="1"/>
      <c r="X269" s="6"/>
      <c r="Y269" s="6"/>
      <c r="Z269" s="6"/>
      <c r="AA269" s="6"/>
      <c r="AB269" s="6"/>
      <c r="AC269" s="6"/>
      <c r="AD269" s="6"/>
      <c r="AE269" s="6"/>
      <c r="AF269" s="6"/>
      <c r="AI269"/>
    </row>
    <row r="270" spans="2:35">
      <c r="B270" s="1"/>
      <c r="D270" s="44"/>
      <c r="E270" s="1"/>
      <c r="F270" s="1"/>
      <c r="G270" s="6"/>
      <c r="H270" s="6"/>
      <c r="I270" s="1"/>
      <c r="J270" s="1"/>
      <c r="K270" s="1"/>
      <c r="L270" s="1"/>
      <c r="M270" s="6"/>
      <c r="N270" s="6"/>
      <c r="O270" s="6"/>
      <c r="P270" s="1"/>
      <c r="Q270" s="6"/>
      <c r="R270" s="6"/>
      <c r="S270" s="6"/>
      <c r="T270" s="6"/>
      <c r="U270" s="1"/>
      <c r="V270" s="6"/>
      <c r="W270" s="1"/>
      <c r="X270" s="6"/>
      <c r="Y270" s="6"/>
      <c r="Z270" s="6"/>
      <c r="AA270" s="6"/>
      <c r="AB270" s="6"/>
      <c r="AC270" s="6"/>
      <c r="AD270" s="6"/>
      <c r="AE270" s="6"/>
      <c r="AF270" s="6"/>
      <c r="AI270"/>
    </row>
    <row r="271" spans="2:35">
      <c r="B271" s="1"/>
      <c r="D271" s="44"/>
      <c r="E271" s="1"/>
      <c r="F271" s="1"/>
      <c r="G271" s="6"/>
      <c r="H271" s="6"/>
      <c r="I271" s="1"/>
      <c r="J271" s="1"/>
      <c r="K271" s="1"/>
      <c r="L271" s="1"/>
      <c r="M271" s="6"/>
      <c r="N271" s="6"/>
      <c r="O271" s="6"/>
      <c r="P271" s="1"/>
      <c r="Q271" s="6"/>
      <c r="R271" s="6"/>
      <c r="S271" s="6"/>
      <c r="T271" s="6"/>
      <c r="U271" s="1"/>
      <c r="V271" s="6"/>
      <c r="W271" s="1"/>
      <c r="X271" s="6"/>
      <c r="Y271" s="6"/>
      <c r="Z271" s="6"/>
      <c r="AA271" s="6"/>
      <c r="AB271" s="6"/>
      <c r="AC271" s="6"/>
      <c r="AD271" s="6"/>
      <c r="AE271" s="6"/>
      <c r="AF271" s="6"/>
      <c r="AI271"/>
    </row>
    <row r="272" spans="2:35">
      <c r="B272" s="1"/>
      <c r="D272" s="44"/>
      <c r="E272" s="1"/>
      <c r="F272" s="1"/>
      <c r="G272" s="6"/>
      <c r="H272" s="6"/>
      <c r="I272" s="1"/>
      <c r="J272" s="1"/>
      <c r="K272" s="1"/>
      <c r="L272" s="1"/>
      <c r="M272" s="6"/>
      <c r="N272" s="6"/>
      <c r="O272" s="6"/>
      <c r="P272" s="1"/>
      <c r="Q272" s="6"/>
      <c r="R272" s="6"/>
      <c r="S272" s="6"/>
      <c r="T272" s="6"/>
      <c r="U272" s="1"/>
      <c r="V272" s="6"/>
      <c r="W272" s="1"/>
      <c r="X272" s="6"/>
      <c r="Y272" s="6"/>
      <c r="Z272" s="6"/>
      <c r="AA272" s="6"/>
      <c r="AB272" s="6"/>
      <c r="AC272" s="6"/>
      <c r="AD272" s="6"/>
      <c r="AE272" s="6"/>
      <c r="AF272" s="6"/>
      <c r="AI272"/>
    </row>
    <row r="273" spans="2:35">
      <c r="B273" s="1"/>
      <c r="D273" s="44"/>
      <c r="E273" s="1"/>
      <c r="F273" s="1"/>
      <c r="G273" s="6"/>
      <c r="H273" s="6"/>
      <c r="I273" s="1"/>
      <c r="J273" s="1"/>
      <c r="K273" s="1"/>
      <c r="L273" s="1"/>
      <c r="M273" s="6"/>
      <c r="N273" s="6"/>
      <c r="O273" s="6"/>
      <c r="P273" s="1"/>
      <c r="Q273" s="6"/>
      <c r="R273" s="6"/>
      <c r="S273" s="6"/>
      <c r="T273" s="6"/>
      <c r="U273" s="1"/>
      <c r="V273" s="6"/>
      <c r="W273" s="1"/>
      <c r="X273" s="6"/>
      <c r="Y273" s="6"/>
      <c r="Z273" s="6"/>
      <c r="AA273" s="6"/>
      <c r="AB273" s="6"/>
      <c r="AC273" s="6"/>
      <c r="AD273" s="6"/>
      <c r="AE273" s="6"/>
      <c r="AF273" s="6"/>
      <c r="AI273"/>
    </row>
    <row r="274" spans="2:35">
      <c r="B274" s="1"/>
      <c r="D274" s="44"/>
      <c r="E274" s="1"/>
      <c r="F274" s="1"/>
      <c r="G274" s="6"/>
      <c r="H274" s="6"/>
      <c r="I274" s="1"/>
      <c r="J274" s="1"/>
      <c r="K274" s="1"/>
      <c r="L274" s="1"/>
      <c r="M274" s="6"/>
      <c r="N274" s="6"/>
      <c r="O274" s="6"/>
      <c r="P274" s="1"/>
      <c r="Q274" s="6"/>
      <c r="R274" s="6"/>
      <c r="S274" s="6"/>
      <c r="T274" s="6"/>
      <c r="U274" s="1"/>
      <c r="V274" s="6"/>
      <c r="W274" s="1"/>
      <c r="X274" s="6"/>
      <c r="Y274" s="6"/>
      <c r="Z274" s="6"/>
      <c r="AA274" s="6"/>
      <c r="AB274" s="6"/>
      <c r="AC274" s="6"/>
      <c r="AD274" s="6"/>
      <c r="AE274" s="6"/>
      <c r="AF274" s="6"/>
      <c r="AI274"/>
    </row>
    <row r="275" spans="2:35">
      <c r="B275" s="1"/>
      <c r="D275" s="44"/>
      <c r="E275" s="1"/>
      <c r="F275" s="1"/>
      <c r="G275" s="6"/>
      <c r="H275" s="6"/>
      <c r="I275" s="1"/>
      <c r="J275" s="1"/>
      <c r="K275" s="1"/>
      <c r="L275" s="1"/>
      <c r="M275" s="6"/>
      <c r="N275" s="6"/>
      <c r="O275" s="6"/>
      <c r="P275" s="1"/>
      <c r="Q275" s="6"/>
      <c r="R275" s="6"/>
      <c r="S275" s="6"/>
      <c r="T275" s="6"/>
      <c r="U275" s="1"/>
      <c r="V275" s="6"/>
      <c r="W275" s="1"/>
      <c r="X275" s="6"/>
      <c r="Y275" s="6"/>
      <c r="Z275" s="6"/>
      <c r="AA275" s="6"/>
      <c r="AB275" s="6"/>
      <c r="AC275" s="6"/>
      <c r="AD275" s="6"/>
      <c r="AE275" s="6"/>
      <c r="AF275" s="6"/>
      <c r="AI275"/>
    </row>
    <row r="276" spans="2:35">
      <c r="B276" s="1"/>
      <c r="D276" s="44"/>
      <c r="E276" s="1"/>
      <c r="F276" s="1"/>
      <c r="G276" s="6"/>
      <c r="H276" s="6"/>
      <c r="I276" s="1"/>
      <c r="J276" s="1"/>
      <c r="K276" s="1"/>
      <c r="L276" s="1"/>
      <c r="M276" s="6"/>
      <c r="N276" s="6"/>
      <c r="O276" s="6"/>
      <c r="P276" s="1"/>
      <c r="Q276" s="6"/>
      <c r="R276" s="6"/>
      <c r="S276" s="6"/>
      <c r="T276" s="6"/>
      <c r="U276" s="1"/>
      <c r="V276" s="6"/>
      <c r="W276" s="1"/>
      <c r="X276" s="6"/>
      <c r="Y276" s="6"/>
      <c r="Z276" s="6"/>
      <c r="AA276" s="6"/>
      <c r="AB276" s="6"/>
      <c r="AC276" s="6"/>
      <c r="AD276" s="6"/>
      <c r="AE276" s="6"/>
      <c r="AF276" s="6"/>
      <c r="AI276"/>
    </row>
    <row r="277" spans="2:35">
      <c r="B277" s="1"/>
      <c r="D277" s="44"/>
      <c r="E277" s="1"/>
      <c r="F277" s="1"/>
      <c r="G277" s="6"/>
      <c r="H277" s="6"/>
      <c r="I277" s="1"/>
      <c r="J277" s="1"/>
      <c r="K277" s="1"/>
      <c r="L277" s="1"/>
      <c r="M277" s="6"/>
      <c r="N277" s="6"/>
      <c r="O277" s="6"/>
      <c r="P277" s="1"/>
      <c r="Q277" s="6"/>
      <c r="R277" s="6"/>
      <c r="S277" s="6"/>
      <c r="T277" s="6"/>
      <c r="U277" s="1"/>
      <c r="V277" s="6"/>
      <c r="W277" s="1"/>
      <c r="X277" s="6"/>
      <c r="Y277" s="6"/>
      <c r="Z277" s="6"/>
      <c r="AA277" s="6"/>
      <c r="AB277" s="6"/>
      <c r="AC277" s="6"/>
      <c r="AD277" s="6"/>
      <c r="AE277" s="6"/>
      <c r="AF277" s="6"/>
      <c r="AI277"/>
    </row>
    <row r="278" spans="2:35">
      <c r="B278" s="1"/>
      <c r="D278" s="44"/>
      <c r="E278" s="1"/>
      <c r="F278" s="1"/>
      <c r="G278" s="6"/>
      <c r="H278" s="6"/>
      <c r="I278" s="1"/>
      <c r="J278" s="1"/>
      <c r="K278" s="1"/>
      <c r="L278" s="1"/>
      <c r="M278" s="6"/>
      <c r="N278" s="6"/>
      <c r="O278" s="6"/>
      <c r="P278" s="1"/>
      <c r="Q278" s="6"/>
      <c r="R278" s="6"/>
      <c r="S278" s="6"/>
      <c r="T278" s="6"/>
      <c r="U278" s="1"/>
      <c r="V278" s="6"/>
      <c r="W278" s="1"/>
      <c r="X278" s="6"/>
      <c r="Y278" s="6"/>
      <c r="Z278" s="6"/>
      <c r="AA278" s="6"/>
      <c r="AB278" s="6"/>
      <c r="AC278" s="6"/>
      <c r="AD278" s="6"/>
      <c r="AE278" s="6"/>
      <c r="AF278" s="6"/>
      <c r="AI278"/>
    </row>
    <row r="279" spans="2:35">
      <c r="B279" s="1"/>
      <c r="D279" s="44"/>
      <c r="E279" s="1"/>
      <c r="F279" s="1"/>
      <c r="G279" s="6"/>
      <c r="H279" s="6"/>
      <c r="I279" s="1"/>
      <c r="J279" s="1"/>
      <c r="K279" s="1"/>
      <c r="L279" s="1"/>
      <c r="M279" s="6"/>
      <c r="N279" s="6"/>
      <c r="O279" s="6"/>
      <c r="P279" s="1"/>
      <c r="Q279" s="6"/>
      <c r="R279" s="6"/>
      <c r="S279" s="6"/>
      <c r="T279" s="6"/>
      <c r="U279" s="1"/>
      <c r="V279" s="6"/>
      <c r="W279" s="1"/>
      <c r="X279" s="6"/>
      <c r="Y279" s="6"/>
      <c r="Z279" s="6"/>
      <c r="AA279" s="6"/>
      <c r="AB279" s="6"/>
      <c r="AC279" s="6"/>
      <c r="AD279" s="6"/>
      <c r="AE279" s="6"/>
      <c r="AF279" s="6"/>
      <c r="AI279"/>
    </row>
    <row r="280" spans="2:35">
      <c r="B280" s="1"/>
      <c r="D280" s="44"/>
      <c r="E280" s="1"/>
      <c r="F280" s="1"/>
      <c r="G280" s="6"/>
      <c r="H280" s="6"/>
      <c r="I280" s="1"/>
      <c r="J280" s="1"/>
      <c r="K280" s="1"/>
      <c r="L280" s="1"/>
      <c r="M280" s="6"/>
      <c r="N280" s="6"/>
      <c r="O280" s="6"/>
      <c r="P280" s="1"/>
      <c r="Q280" s="6"/>
      <c r="R280" s="6"/>
      <c r="S280" s="6"/>
      <c r="T280" s="6"/>
      <c r="U280" s="1"/>
      <c r="V280" s="6"/>
      <c r="W280" s="1"/>
      <c r="X280" s="6"/>
      <c r="Y280" s="6"/>
      <c r="Z280" s="6"/>
      <c r="AA280" s="6"/>
      <c r="AB280" s="6"/>
      <c r="AC280" s="6"/>
      <c r="AD280" s="6"/>
      <c r="AE280" s="6"/>
      <c r="AF280" s="6"/>
      <c r="AI280"/>
    </row>
    <row r="281" spans="2:35">
      <c r="B281" s="1"/>
      <c r="D281" s="44"/>
      <c r="E281" s="1"/>
      <c r="F281" s="1"/>
      <c r="G281" s="6"/>
      <c r="H281" s="6"/>
      <c r="I281" s="1"/>
      <c r="J281" s="1"/>
      <c r="K281" s="1"/>
      <c r="L281" s="1"/>
      <c r="M281" s="6"/>
      <c r="N281" s="6"/>
      <c r="O281" s="6"/>
      <c r="P281" s="1"/>
      <c r="Q281" s="6"/>
      <c r="R281" s="6"/>
      <c r="S281" s="6"/>
      <c r="T281" s="6"/>
      <c r="U281" s="1"/>
      <c r="V281" s="6"/>
      <c r="W281" s="1"/>
      <c r="X281" s="6"/>
      <c r="Y281" s="6"/>
      <c r="Z281" s="6"/>
      <c r="AA281" s="6"/>
      <c r="AB281" s="6"/>
      <c r="AC281" s="6"/>
      <c r="AD281" s="6"/>
      <c r="AE281" s="6"/>
      <c r="AF281" s="6"/>
      <c r="AI281"/>
    </row>
    <row r="282" spans="2:35">
      <c r="B282" s="1"/>
      <c r="D282" s="44"/>
      <c r="E282" s="1"/>
      <c r="F282" s="1"/>
      <c r="G282" s="6"/>
      <c r="H282" s="6"/>
      <c r="I282" s="1"/>
      <c r="J282" s="1"/>
      <c r="K282" s="1"/>
      <c r="L282" s="1"/>
      <c r="M282" s="6"/>
      <c r="N282" s="6"/>
      <c r="O282" s="6"/>
      <c r="P282" s="1"/>
      <c r="Q282" s="6"/>
      <c r="R282" s="6"/>
      <c r="S282" s="6"/>
      <c r="T282" s="6"/>
      <c r="U282" s="1"/>
      <c r="V282" s="6"/>
      <c r="W282" s="1"/>
      <c r="X282" s="6"/>
      <c r="Y282" s="6"/>
      <c r="Z282" s="6"/>
      <c r="AA282" s="6"/>
      <c r="AB282" s="6"/>
      <c r="AC282" s="6"/>
      <c r="AD282" s="6"/>
      <c r="AE282" s="6"/>
      <c r="AF282" s="6"/>
      <c r="AI282"/>
    </row>
    <row r="283" spans="2:35">
      <c r="B283" s="1"/>
      <c r="D283" s="44"/>
      <c r="E283" s="1"/>
      <c r="F283" s="1"/>
      <c r="G283" s="6"/>
      <c r="H283" s="6"/>
      <c r="I283" s="1"/>
      <c r="J283" s="1"/>
      <c r="K283" s="1"/>
      <c r="L283" s="1"/>
      <c r="M283" s="6"/>
      <c r="N283" s="6"/>
      <c r="O283" s="6"/>
      <c r="P283" s="1"/>
      <c r="Q283" s="6"/>
      <c r="R283" s="6"/>
      <c r="S283" s="6"/>
      <c r="T283" s="6"/>
      <c r="U283" s="1"/>
      <c r="V283" s="6"/>
      <c r="W283" s="1"/>
      <c r="X283" s="6"/>
      <c r="Y283" s="6"/>
      <c r="Z283" s="6"/>
      <c r="AA283" s="6"/>
      <c r="AB283" s="6"/>
      <c r="AC283" s="6"/>
      <c r="AD283" s="6"/>
      <c r="AE283" s="6"/>
      <c r="AF283" s="6"/>
      <c r="AI283"/>
    </row>
    <row r="284" spans="2:35">
      <c r="B284" s="1"/>
      <c r="D284" s="44"/>
      <c r="E284" s="1"/>
      <c r="F284" s="1"/>
      <c r="G284" s="6"/>
      <c r="H284" s="6"/>
      <c r="I284" s="1"/>
      <c r="J284" s="1"/>
      <c r="K284" s="1"/>
      <c r="L284" s="1"/>
      <c r="M284" s="6"/>
      <c r="N284" s="6"/>
      <c r="O284" s="6"/>
      <c r="P284" s="1"/>
      <c r="Q284" s="6"/>
      <c r="R284" s="6"/>
      <c r="S284" s="6"/>
      <c r="T284" s="6"/>
      <c r="U284" s="1"/>
      <c r="V284" s="6"/>
      <c r="W284" s="1"/>
      <c r="X284" s="6"/>
      <c r="Y284" s="6"/>
      <c r="Z284" s="6"/>
      <c r="AA284" s="6"/>
      <c r="AB284" s="6"/>
      <c r="AC284" s="6"/>
      <c r="AD284" s="6"/>
      <c r="AE284" s="6"/>
      <c r="AF284" s="6"/>
      <c r="AI284"/>
    </row>
    <row r="285" spans="2:35">
      <c r="B285" s="1"/>
      <c r="D285" s="44"/>
      <c r="E285" s="1"/>
      <c r="F285" s="1"/>
      <c r="G285" s="6"/>
      <c r="H285" s="6"/>
      <c r="I285" s="1"/>
      <c r="J285" s="1"/>
      <c r="K285" s="1"/>
      <c r="L285" s="1"/>
      <c r="M285" s="6"/>
      <c r="N285" s="6"/>
      <c r="O285" s="6"/>
      <c r="P285" s="1"/>
      <c r="Q285" s="6"/>
      <c r="R285" s="6"/>
      <c r="S285" s="6"/>
      <c r="T285" s="6"/>
      <c r="U285" s="1"/>
      <c r="V285" s="6"/>
      <c r="W285" s="1"/>
      <c r="X285" s="6"/>
      <c r="Y285" s="6"/>
      <c r="Z285" s="6"/>
      <c r="AA285" s="6"/>
      <c r="AB285" s="6"/>
      <c r="AC285" s="6"/>
      <c r="AD285" s="6"/>
      <c r="AE285" s="6"/>
      <c r="AF285" s="6"/>
      <c r="AI285"/>
    </row>
    <row r="286" spans="2:35">
      <c r="B286" s="1"/>
      <c r="D286" s="44"/>
      <c r="E286" s="1"/>
      <c r="F286" s="1"/>
      <c r="G286" s="6"/>
      <c r="H286" s="6"/>
      <c r="I286" s="1"/>
      <c r="J286" s="1"/>
      <c r="K286" s="1"/>
      <c r="L286" s="1"/>
      <c r="M286" s="6"/>
      <c r="N286" s="6"/>
      <c r="O286" s="6"/>
      <c r="P286" s="1"/>
      <c r="Q286" s="6"/>
      <c r="R286" s="6"/>
      <c r="S286" s="6"/>
      <c r="T286" s="6"/>
      <c r="U286" s="1"/>
      <c r="V286" s="6"/>
      <c r="W286" s="1"/>
      <c r="X286" s="6"/>
      <c r="Y286" s="6"/>
      <c r="Z286" s="6"/>
      <c r="AA286" s="6"/>
      <c r="AB286" s="6"/>
      <c r="AC286" s="6"/>
      <c r="AD286" s="6"/>
      <c r="AE286" s="6"/>
      <c r="AF286" s="6"/>
      <c r="AI286"/>
    </row>
    <row r="287" spans="2:35">
      <c r="B287" s="1"/>
      <c r="D287" s="44"/>
      <c r="E287" s="1"/>
      <c r="F287" s="1"/>
      <c r="G287" s="6"/>
      <c r="H287" s="6"/>
      <c r="I287" s="1"/>
      <c r="J287" s="1"/>
      <c r="K287" s="1"/>
      <c r="L287" s="1"/>
      <c r="M287" s="6"/>
      <c r="N287" s="6"/>
      <c r="O287" s="6"/>
      <c r="P287" s="1"/>
      <c r="Q287" s="6"/>
      <c r="R287" s="6"/>
      <c r="S287" s="6"/>
      <c r="T287" s="6"/>
      <c r="U287" s="1"/>
      <c r="V287" s="6"/>
      <c r="W287" s="1"/>
      <c r="X287" s="6"/>
      <c r="Y287" s="6"/>
      <c r="Z287" s="6"/>
      <c r="AA287" s="6"/>
      <c r="AB287" s="6"/>
      <c r="AC287" s="6"/>
      <c r="AD287" s="6"/>
      <c r="AE287" s="6"/>
      <c r="AF287" s="6"/>
      <c r="AI287"/>
    </row>
    <row r="288" spans="2:35">
      <c r="B288" s="1"/>
      <c r="D288" s="44"/>
      <c r="E288" s="1"/>
      <c r="F288" s="1"/>
      <c r="G288" s="6"/>
      <c r="H288" s="6"/>
      <c r="I288" s="1"/>
      <c r="J288" s="1"/>
      <c r="K288" s="1"/>
      <c r="L288" s="1"/>
      <c r="M288" s="6"/>
      <c r="N288" s="6"/>
      <c r="O288" s="6"/>
      <c r="P288" s="1"/>
      <c r="Q288" s="6"/>
      <c r="R288" s="6"/>
      <c r="S288" s="6"/>
      <c r="T288" s="6"/>
      <c r="U288" s="1"/>
      <c r="V288" s="6"/>
      <c r="W288" s="1"/>
      <c r="X288" s="6"/>
      <c r="Y288" s="6"/>
      <c r="Z288" s="6"/>
      <c r="AA288" s="6"/>
      <c r="AB288" s="6"/>
      <c r="AC288" s="6"/>
      <c r="AD288" s="6"/>
      <c r="AE288" s="6"/>
      <c r="AF288" s="6"/>
      <c r="AI288"/>
    </row>
    <row r="289" spans="2:35">
      <c r="B289" s="1"/>
      <c r="D289" s="44"/>
      <c r="E289" s="1"/>
      <c r="F289" s="1"/>
      <c r="G289" s="6"/>
      <c r="H289" s="6"/>
      <c r="I289" s="1"/>
      <c r="J289" s="1"/>
      <c r="K289" s="1"/>
      <c r="L289" s="1"/>
      <c r="M289" s="6"/>
      <c r="N289" s="6"/>
      <c r="O289" s="6"/>
      <c r="P289" s="1"/>
      <c r="Q289" s="6"/>
      <c r="R289" s="6"/>
      <c r="S289" s="6"/>
      <c r="T289" s="6"/>
      <c r="U289" s="1"/>
      <c r="V289" s="6"/>
      <c r="W289" s="1"/>
      <c r="X289" s="6"/>
      <c r="Y289" s="6"/>
      <c r="Z289" s="6"/>
      <c r="AA289" s="6"/>
      <c r="AB289" s="6"/>
      <c r="AC289" s="6"/>
      <c r="AD289" s="6"/>
      <c r="AE289" s="6"/>
      <c r="AF289" s="6"/>
      <c r="AI289"/>
    </row>
    <row r="290" spans="2:35">
      <c r="B290" s="1"/>
      <c r="D290" s="44"/>
      <c r="E290" s="1"/>
      <c r="F290" s="1"/>
      <c r="G290" s="6"/>
      <c r="H290" s="6"/>
      <c r="I290" s="1"/>
      <c r="J290" s="1"/>
      <c r="K290" s="1"/>
      <c r="L290" s="1"/>
      <c r="M290" s="6"/>
      <c r="N290" s="6"/>
      <c r="O290" s="6"/>
      <c r="P290" s="1"/>
      <c r="Q290" s="6"/>
      <c r="R290" s="6"/>
      <c r="S290" s="6"/>
      <c r="T290" s="6"/>
      <c r="U290" s="1"/>
      <c r="V290" s="6"/>
      <c r="W290" s="1"/>
      <c r="X290" s="6"/>
      <c r="Y290" s="6"/>
      <c r="Z290" s="6"/>
      <c r="AA290" s="6"/>
      <c r="AB290" s="6"/>
      <c r="AC290" s="6"/>
      <c r="AD290" s="6"/>
      <c r="AE290" s="6"/>
      <c r="AF290" s="6"/>
      <c r="AI290"/>
    </row>
    <row r="291" spans="2:35">
      <c r="B291" s="1"/>
      <c r="D291" s="44"/>
      <c r="E291" s="1"/>
      <c r="F291" s="1"/>
      <c r="G291" s="6"/>
      <c r="H291" s="6"/>
      <c r="I291" s="1"/>
      <c r="J291" s="1"/>
      <c r="K291" s="1"/>
      <c r="L291" s="1"/>
      <c r="M291" s="6"/>
      <c r="N291" s="6"/>
      <c r="O291" s="6"/>
      <c r="P291" s="1"/>
      <c r="Q291" s="6"/>
      <c r="R291" s="6"/>
      <c r="S291" s="6"/>
      <c r="T291" s="6"/>
      <c r="U291" s="1"/>
      <c r="V291" s="6"/>
      <c r="W291" s="1"/>
      <c r="X291" s="6"/>
      <c r="Y291" s="6"/>
      <c r="Z291" s="6"/>
      <c r="AA291" s="6"/>
      <c r="AB291" s="6"/>
      <c r="AC291" s="6"/>
      <c r="AD291" s="6"/>
      <c r="AE291" s="6"/>
      <c r="AF291" s="6"/>
      <c r="AI291"/>
    </row>
    <row r="292" spans="2:35">
      <c r="B292" s="1"/>
      <c r="D292" s="44"/>
      <c r="E292" s="1"/>
      <c r="F292" s="1"/>
      <c r="G292" s="6"/>
      <c r="H292" s="6"/>
      <c r="I292" s="1"/>
      <c r="J292" s="1"/>
      <c r="K292" s="1"/>
      <c r="L292" s="1"/>
      <c r="M292" s="6"/>
      <c r="N292" s="6"/>
      <c r="O292" s="6"/>
      <c r="P292" s="1"/>
      <c r="Q292" s="6"/>
      <c r="R292" s="6"/>
      <c r="S292" s="6"/>
      <c r="T292" s="6"/>
      <c r="U292" s="1"/>
      <c r="V292" s="6"/>
      <c r="W292" s="1"/>
      <c r="X292" s="6"/>
      <c r="Y292" s="6"/>
      <c r="Z292" s="6"/>
      <c r="AA292" s="6"/>
      <c r="AB292" s="6"/>
      <c r="AC292" s="6"/>
      <c r="AD292" s="6"/>
      <c r="AE292" s="6"/>
      <c r="AF292" s="6"/>
      <c r="AI292"/>
    </row>
    <row r="293" spans="2:35">
      <c r="B293" s="1"/>
      <c r="D293" s="44"/>
      <c r="E293" s="1"/>
      <c r="F293" s="1"/>
      <c r="G293" s="6"/>
      <c r="H293" s="6"/>
      <c r="I293" s="1"/>
      <c r="J293" s="1"/>
      <c r="K293" s="1"/>
      <c r="L293" s="1"/>
      <c r="M293" s="6"/>
      <c r="N293" s="6"/>
      <c r="O293" s="6"/>
      <c r="P293" s="1"/>
      <c r="Q293" s="6"/>
      <c r="R293" s="6"/>
      <c r="S293" s="6"/>
      <c r="T293" s="6"/>
      <c r="U293" s="1"/>
      <c r="V293" s="6"/>
      <c r="W293" s="1"/>
      <c r="X293" s="6"/>
      <c r="Y293" s="6"/>
      <c r="Z293" s="6"/>
      <c r="AA293" s="6"/>
      <c r="AB293" s="6"/>
      <c r="AC293" s="6"/>
      <c r="AD293" s="6"/>
      <c r="AE293" s="6"/>
      <c r="AF293" s="6"/>
      <c r="AI293"/>
    </row>
    <row r="294" spans="2:35">
      <c r="B294" s="1"/>
      <c r="D294" s="44"/>
      <c r="E294" s="1"/>
      <c r="F294" s="1"/>
      <c r="G294" s="6"/>
      <c r="H294" s="6"/>
      <c r="I294" s="1"/>
      <c r="J294" s="1"/>
      <c r="K294" s="1"/>
      <c r="L294" s="1"/>
      <c r="M294" s="6"/>
      <c r="N294" s="6"/>
      <c r="O294" s="6"/>
      <c r="P294" s="1"/>
      <c r="Q294" s="6"/>
      <c r="R294" s="6"/>
      <c r="S294" s="6"/>
      <c r="T294" s="6"/>
      <c r="U294" s="1"/>
      <c r="V294" s="6"/>
      <c r="W294" s="1"/>
      <c r="X294" s="6"/>
      <c r="Y294" s="6"/>
      <c r="Z294" s="6"/>
      <c r="AA294" s="6"/>
      <c r="AB294" s="6"/>
      <c r="AC294" s="6"/>
      <c r="AD294" s="6"/>
      <c r="AE294" s="6"/>
      <c r="AF294" s="6"/>
      <c r="AI294"/>
    </row>
    <row r="295" spans="2:35">
      <c r="B295" s="1"/>
      <c r="D295" s="44"/>
      <c r="E295" s="1"/>
      <c r="F295" s="1"/>
      <c r="G295" s="6"/>
      <c r="H295" s="6"/>
      <c r="I295" s="1"/>
      <c r="J295" s="1"/>
      <c r="K295" s="1"/>
      <c r="L295" s="1"/>
      <c r="M295" s="6"/>
      <c r="N295" s="6"/>
      <c r="O295" s="6"/>
      <c r="P295" s="1"/>
      <c r="Q295" s="6"/>
      <c r="R295" s="6"/>
      <c r="S295" s="6"/>
      <c r="T295" s="6"/>
      <c r="U295" s="1"/>
      <c r="V295" s="6"/>
      <c r="W295" s="1"/>
      <c r="X295" s="6"/>
      <c r="Y295" s="6"/>
      <c r="Z295" s="6"/>
      <c r="AA295" s="6"/>
      <c r="AB295" s="6"/>
      <c r="AC295" s="6"/>
      <c r="AD295" s="6"/>
      <c r="AE295" s="6"/>
      <c r="AF295" s="6"/>
      <c r="AI295"/>
    </row>
    <row r="296" spans="2:35">
      <c r="B296" s="1"/>
      <c r="D296" s="44"/>
      <c r="E296" s="1"/>
      <c r="F296" s="1"/>
      <c r="G296" s="6"/>
      <c r="H296" s="6"/>
      <c r="I296" s="1"/>
      <c r="J296" s="1"/>
      <c r="K296" s="1"/>
      <c r="L296" s="1"/>
      <c r="M296" s="6"/>
      <c r="N296" s="6"/>
      <c r="O296" s="6"/>
      <c r="P296" s="1"/>
      <c r="Q296" s="6"/>
      <c r="R296" s="6"/>
      <c r="S296" s="6"/>
      <c r="T296" s="6"/>
      <c r="U296" s="1"/>
      <c r="V296" s="6"/>
      <c r="W296" s="1"/>
      <c r="X296" s="6"/>
      <c r="Y296" s="6"/>
      <c r="Z296" s="6"/>
      <c r="AA296" s="6"/>
      <c r="AB296" s="6"/>
      <c r="AC296" s="6"/>
      <c r="AD296" s="6"/>
      <c r="AE296" s="6"/>
      <c r="AF296" s="6"/>
      <c r="AI296"/>
    </row>
    <row r="297" spans="2:35">
      <c r="B297" s="1"/>
      <c r="D297" s="44"/>
      <c r="E297" s="1"/>
      <c r="F297" s="1"/>
      <c r="G297" s="6"/>
      <c r="H297" s="6"/>
      <c r="I297" s="1"/>
      <c r="J297" s="1"/>
      <c r="K297" s="1"/>
      <c r="L297" s="1"/>
      <c r="M297" s="6"/>
      <c r="N297" s="6"/>
      <c r="O297" s="6"/>
      <c r="P297" s="1"/>
      <c r="Q297" s="6"/>
      <c r="R297" s="6"/>
      <c r="S297" s="6"/>
      <c r="T297" s="6"/>
      <c r="U297" s="1"/>
      <c r="V297" s="6"/>
      <c r="W297" s="1"/>
      <c r="X297" s="6"/>
      <c r="Y297" s="6"/>
      <c r="Z297" s="6"/>
      <c r="AA297" s="6"/>
      <c r="AB297" s="6"/>
      <c r="AC297" s="6"/>
      <c r="AD297" s="6"/>
      <c r="AE297" s="6"/>
      <c r="AF297" s="6"/>
      <c r="AI297"/>
    </row>
    <row r="298" spans="2:35">
      <c r="B298" s="1"/>
      <c r="D298" s="44"/>
      <c r="E298" s="1"/>
      <c r="F298" s="1"/>
      <c r="G298" s="6"/>
      <c r="H298" s="6"/>
      <c r="I298" s="1"/>
      <c r="J298" s="1"/>
      <c r="K298" s="1"/>
      <c r="L298" s="1"/>
      <c r="M298" s="6"/>
      <c r="N298" s="6"/>
      <c r="O298" s="6"/>
      <c r="P298" s="1"/>
      <c r="Q298" s="6"/>
      <c r="R298" s="6"/>
      <c r="S298" s="6"/>
      <c r="T298" s="6"/>
      <c r="U298" s="1"/>
      <c r="V298" s="6"/>
      <c r="W298" s="1"/>
      <c r="X298" s="6"/>
      <c r="Y298" s="6"/>
      <c r="Z298" s="6"/>
      <c r="AA298" s="6"/>
      <c r="AB298" s="6"/>
      <c r="AC298" s="6"/>
      <c r="AD298" s="6"/>
      <c r="AE298" s="6"/>
      <c r="AF298" s="6"/>
      <c r="AI298"/>
    </row>
    <row r="299" spans="2:35">
      <c r="B299" s="1"/>
      <c r="D299" s="44"/>
      <c r="E299" s="1"/>
      <c r="F299" s="1"/>
      <c r="G299" s="6"/>
      <c r="H299" s="6"/>
      <c r="I299" s="1"/>
      <c r="J299" s="1"/>
      <c r="K299" s="1"/>
      <c r="L299" s="1"/>
      <c r="M299" s="6"/>
      <c r="N299" s="6"/>
      <c r="O299" s="6"/>
      <c r="P299" s="1"/>
      <c r="Q299" s="6"/>
      <c r="R299" s="6"/>
      <c r="S299" s="6"/>
      <c r="T299" s="6"/>
      <c r="U299" s="1"/>
      <c r="V299" s="6"/>
      <c r="W299" s="1"/>
      <c r="X299" s="6"/>
      <c r="Y299" s="6"/>
      <c r="Z299" s="6"/>
      <c r="AA299" s="6"/>
      <c r="AB299" s="6"/>
      <c r="AC299" s="6"/>
      <c r="AD299" s="6"/>
      <c r="AE299" s="6"/>
      <c r="AF299" s="6"/>
      <c r="AI299"/>
    </row>
    <row r="300" spans="2:35">
      <c r="B300" s="1"/>
      <c r="D300" s="44"/>
      <c r="E300" s="1"/>
      <c r="F300" s="1"/>
      <c r="G300" s="6"/>
      <c r="H300" s="6"/>
      <c r="I300" s="1"/>
      <c r="J300" s="1"/>
      <c r="K300" s="1"/>
      <c r="L300" s="1"/>
      <c r="M300" s="6"/>
      <c r="N300" s="6"/>
      <c r="O300" s="6"/>
      <c r="P300" s="1"/>
      <c r="Q300" s="6"/>
      <c r="R300" s="6"/>
      <c r="S300" s="6"/>
      <c r="T300" s="6"/>
      <c r="U300" s="1"/>
      <c r="V300" s="6"/>
      <c r="W300" s="1"/>
      <c r="X300" s="6"/>
      <c r="Y300" s="6"/>
      <c r="Z300" s="6"/>
      <c r="AA300" s="6"/>
      <c r="AB300" s="6"/>
      <c r="AC300" s="6"/>
      <c r="AD300" s="6"/>
      <c r="AE300" s="6"/>
      <c r="AF300" s="6"/>
      <c r="AI300"/>
    </row>
    <row r="301" spans="2:35">
      <c r="B301" s="1"/>
      <c r="D301" s="44"/>
      <c r="E301" s="1"/>
      <c r="F301" s="1"/>
      <c r="G301" s="6"/>
      <c r="H301" s="6"/>
      <c r="I301" s="1"/>
      <c r="J301" s="1"/>
      <c r="K301" s="1"/>
      <c r="L301" s="1"/>
      <c r="M301" s="6"/>
      <c r="N301" s="6"/>
      <c r="O301" s="6"/>
      <c r="P301" s="1"/>
      <c r="Q301" s="6"/>
      <c r="R301" s="6"/>
      <c r="S301" s="6"/>
      <c r="T301" s="6"/>
      <c r="U301" s="1"/>
      <c r="V301" s="6"/>
      <c r="W301" s="1"/>
      <c r="X301" s="6"/>
      <c r="Y301" s="6"/>
      <c r="Z301" s="6"/>
      <c r="AA301" s="6"/>
      <c r="AB301" s="6"/>
      <c r="AC301" s="6"/>
      <c r="AD301" s="6"/>
      <c r="AE301" s="6"/>
      <c r="AF301" s="6"/>
      <c r="AI301"/>
    </row>
    <row r="302" spans="2:35">
      <c r="B302" s="1"/>
      <c r="D302" s="44"/>
      <c r="E302" s="1"/>
      <c r="F302" s="1"/>
      <c r="G302" s="6"/>
      <c r="H302" s="6"/>
      <c r="I302" s="1"/>
      <c r="J302" s="1"/>
      <c r="K302" s="1"/>
      <c r="L302" s="1"/>
      <c r="M302" s="6"/>
      <c r="N302" s="6"/>
      <c r="O302" s="6"/>
      <c r="P302" s="1"/>
      <c r="Q302" s="6"/>
      <c r="R302" s="6"/>
      <c r="S302" s="6"/>
      <c r="T302" s="6"/>
      <c r="U302" s="1"/>
      <c r="V302" s="6"/>
      <c r="W302" s="1"/>
      <c r="X302" s="6"/>
      <c r="Y302" s="6"/>
      <c r="Z302" s="6"/>
      <c r="AA302" s="6"/>
      <c r="AB302" s="6"/>
      <c r="AC302" s="6"/>
      <c r="AD302" s="6"/>
      <c r="AE302" s="6"/>
      <c r="AF302" s="6"/>
      <c r="AI302"/>
    </row>
    <row r="303" spans="2:35">
      <c r="B303" s="1"/>
      <c r="D303" s="44"/>
      <c r="E303" s="1"/>
      <c r="F303" s="1"/>
      <c r="G303" s="6"/>
      <c r="H303" s="6"/>
      <c r="I303" s="1"/>
      <c r="J303" s="1"/>
      <c r="K303" s="1"/>
      <c r="L303" s="1"/>
      <c r="M303" s="6"/>
      <c r="N303" s="6"/>
      <c r="O303" s="6"/>
      <c r="P303" s="1"/>
      <c r="Q303" s="6"/>
      <c r="R303" s="6"/>
      <c r="S303" s="6"/>
      <c r="T303" s="6"/>
      <c r="U303" s="1"/>
      <c r="V303" s="6"/>
      <c r="W303" s="1"/>
      <c r="X303" s="6"/>
      <c r="Y303" s="6"/>
      <c r="Z303" s="6"/>
      <c r="AA303" s="6"/>
      <c r="AB303" s="6"/>
      <c r="AC303" s="6"/>
      <c r="AD303" s="6"/>
      <c r="AE303" s="6"/>
      <c r="AF303" s="6"/>
      <c r="AI303"/>
    </row>
    <row r="304" spans="2:35">
      <c r="B304" s="1"/>
      <c r="D304" s="44"/>
      <c r="E304" s="1"/>
      <c r="F304" s="1"/>
      <c r="G304" s="6"/>
      <c r="H304" s="6"/>
      <c r="I304" s="1"/>
      <c r="J304" s="1"/>
      <c r="K304" s="1"/>
      <c r="L304" s="1"/>
      <c r="M304" s="6"/>
      <c r="N304" s="6"/>
      <c r="O304" s="6"/>
      <c r="P304" s="1"/>
      <c r="Q304" s="6"/>
      <c r="R304" s="6"/>
      <c r="S304" s="6"/>
      <c r="T304" s="6"/>
      <c r="U304" s="1"/>
      <c r="V304" s="6"/>
      <c r="W304" s="1"/>
      <c r="X304" s="6"/>
      <c r="Y304" s="6"/>
      <c r="Z304" s="6"/>
      <c r="AA304" s="6"/>
      <c r="AB304" s="6"/>
      <c r="AC304" s="6"/>
      <c r="AD304" s="6"/>
      <c r="AE304" s="6"/>
      <c r="AF304" s="6"/>
      <c r="AI304"/>
    </row>
    <row r="305" spans="2:35">
      <c r="B305" s="1"/>
      <c r="D305" s="44"/>
      <c r="E305" s="1"/>
      <c r="F305" s="1"/>
      <c r="G305" s="6"/>
      <c r="H305" s="6"/>
      <c r="I305" s="1"/>
      <c r="J305" s="1"/>
      <c r="K305" s="1"/>
      <c r="L305" s="1"/>
      <c r="M305" s="6"/>
      <c r="N305" s="6"/>
      <c r="O305" s="6"/>
      <c r="P305" s="1"/>
      <c r="Q305" s="6"/>
      <c r="R305" s="6"/>
      <c r="S305" s="6"/>
      <c r="T305" s="6"/>
      <c r="U305" s="1"/>
      <c r="V305" s="6"/>
      <c r="W305" s="1"/>
      <c r="X305" s="6"/>
      <c r="Y305" s="6"/>
      <c r="Z305" s="6"/>
      <c r="AA305" s="6"/>
      <c r="AB305" s="6"/>
      <c r="AC305" s="6"/>
      <c r="AD305" s="6"/>
      <c r="AE305" s="6"/>
      <c r="AF305" s="6"/>
      <c r="AI305"/>
    </row>
    <row r="306" spans="2:35">
      <c r="B306" s="1"/>
      <c r="D306" s="44"/>
      <c r="E306" s="1"/>
      <c r="F306" s="1"/>
      <c r="G306" s="6"/>
      <c r="H306" s="6"/>
      <c r="I306" s="1"/>
      <c r="J306" s="1"/>
      <c r="K306" s="1"/>
      <c r="L306" s="1"/>
      <c r="M306" s="6"/>
      <c r="N306" s="6"/>
      <c r="O306" s="6"/>
      <c r="P306" s="1"/>
      <c r="Q306" s="6"/>
      <c r="R306" s="6"/>
      <c r="S306" s="6"/>
      <c r="T306" s="6"/>
      <c r="U306" s="1"/>
      <c r="V306" s="6"/>
      <c r="W306" s="1"/>
      <c r="X306" s="6"/>
      <c r="Y306" s="6"/>
      <c r="Z306" s="6"/>
      <c r="AA306" s="6"/>
      <c r="AB306" s="6"/>
      <c r="AC306" s="6"/>
      <c r="AD306" s="6"/>
      <c r="AE306" s="6"/>
      <c r="AF306" s="6"/>
      <c r="AI306"/>
    </row>
    <row r="307" spans="2:35">
      <c r="B307" s="1"/>
      <c r="D307" s="44"/>
      <c r="E307" s="1"/>
      <c r="F307" s="1"/>
      <c r="G307" s="6"/>
      <c r="H307" s="6"/>
      <c r="I307" s="1"/>
      <c r="J307" s="1"/>
      <c r="K307" s="1"/>
      <c r="L307" s="1"/>
      <c r="M307" s="6"/>
      <c r="N307" s="6"/>
      <c r="O307" s="6"/>
      <c r="P307" s="1"/>
      <c r="Q307" s="6"/>
      <c r="R307" s="6"/>
      <c r="S307" s="6"/>
      <c r="T307" s="6"/>
      <c r="U307" s="1"/>
      <c r="V307" s="6"/>
      <c r="W307" s="1"/>
      <c r="X307" s="6"/>
      <c r="Y307" s="6"/>
      <c r="Z307" s="6"/>
      <c r="AA307" s="6"/>
      <c r="AB307" s="6"/>
      <c r="AC307" s="6"/>
      <c r="AD307" s="6"/>
      <c r="AE307" s="6"/>
      <c r="AF307" s="6"/>
      <c r="AI307"/>
    </row>
    <row r="308" spans="2:35">
      <c r="B308" s="1"/>
      <c r="D308" s="44"/>
      <c r="E308" s="1"/>
      <c r="F308" s="1"/>
      <c r="G308" s="6"/>
      <c r="H308" s="6"/>
      <c r="I308" s="1"/>
      <c r="J308" s="1"/>
      <c r="K308" s="1"/>
      <c r="L308" s="1"/>
      <c r="M308" s="6"/>
      <c r="N308" s="6"/>
      <c r="O308" s="6"/>
      <c r="P308" s="1"/>
      <c r="Q308" s="6"/>
      <c r="R308" s="6"/>
      <c r="S308" s="6"/>
      <c r="T308" s="6"/>
      <c r="U308" s="1"/>
      <c r="V308" s="6"/>
      <c r="W308" s="1"/>
      <c r="X308" s="6"/>
      <c r="Y308" s="6"/>
      <c r="Z308" s="6"/>
      <c r="AA308" s="6"/>
      <c r="AB308" s="6"/>
      <c r="AC308" s="6"/>
      <c r="AD308" s="6"/>
      <c r="AE308" s="6"/>
      <c r="AF308" s="6"/>
      <c r="AI308"/>
    </row>
    <row r="309" spans="2:35">
      <c r="B309" s="1"/>
      <c r="D309" s="44"/>
      <c r="E309" s="1"/>
      <c r="F309" s="1"/>
      <c r="G309" s="6"/>
      <c r="H309" s="6"/>
      <c r="I309" s="1"/>
      <c r="J309" s="1"/>
      <c r="K309" s="1"/>
      <c r="L309" s="1"/>
      <c r="M309" s="6"/>
      <c r="N309" s="6"/>
      <c r="O309" s="6"/>
      <c r="P309" s="1"/>
      <c r="Q309" s="6"/>
      <c r="R309" s="6"/>
      <c r="S309" s="6"/>
      <c r="T309" s="6"/>
      <c r="U309" s="1"/>
      <c r="V309" s="6"/>
      <c r="W309" s="1"/>
      <c r="X309" s="6"/>
      <c r="Y309" s="6"/>
      <c r="Z309" s="6"/>
      <c r="AA309" s="6"/>
      <c r="AB309" s="6"/>
      <c r="AC309" s="6"/>
      <c r="AD309" s="6"/>
      <c r="AE309" s="6"/>
      <c r="AF309" s="6"/>
      <c r="AI309"/>
    </row>
    <row r="310" spans="2:35">
      <c r="B310" s="1"/>
      <c r="D310" s="44"/>
      <c r="E310" s="1"/>
      <c r="F310" s="1"/>
      <c r="G310" s="6"/>
      <c r="H310" s="6"/>
      <c r="I310" s="1"/>
      <c r="J310" s="1"/>
      <c r="K310" s="1"/>
      <c r="L310" s="1"/>
      <c r="M310" s="6"/>
      <c r="N310" s="6"/>
      <c r="O310" s="6"/>
      <c r="P310" s="1"/>
      <c r="Q310" s="6"/>
      <c r="R310" s="6"/>
      <c r="S310" s="6"/>
      <c r="T310" s="6"/>
      <c r="U310" s="1"/>
      <c r="V310" s="6"/>
      <c r="W310" s="1"/>
      <c r="X310" s="6"/>
      <c r="Y310" s="6"/>
      <c r="Z310" s="6"/>
      <c r="AA310" s="6"/>
      <c r="AB310" s="6"/>
      <c r="AC310" s="6"/>
      <c r="AD310" s="6"/>
      <c r="AE310" s="6"/>
      <c r="AF310" s="6"/>
      <c r="AI310"/>
    </row>
    <row r="311" spans="2:35">
      <c r="B311" s="1"/>
      <c r="D311" s="44"/>
      <c r="E311" s="1"/>
      <c r="F311" s="1"/>
      <c r="G311" s="6"/>
      <c r="H311" s="6"/>
      <c r="I311" s="1"/>
      <c r="J311" s="1"/>
      <c r="K311" s="1"/>
      <c r="L311" s="1"/>
      <c r="M311" s="6"/>
      <c r="N311" s="6"/>
      <c r="O311" s="6"/>
      <c r="P311" s="1"/>
      <c r="Q311" s="6"/>
      <c r="R311" s="6"/>
      <c r="S311" s="6"/>
      <c r="T311" s="6"/>
      <c r="U311" s="1"/>
      <c r="V311" s="6"/>
      <c r="W311" s="1"/>
      <c r="X311" s="6"/>
      <c r="Y311" s="6"/>
      <c r="Z311" s="6"/>
      <c r="AA311" s="6"/>
      <c r="AB311" s="6"/>
      <c r="AC311" s="6"/>
      <c r="AD311" s="6"/>
      <c r="AE311" s="6"/>
      <c r="AF311" s="6"/>
      <c r="AI311"/>
    </row>
    <row r="312" spans="2:35">
      <c r="B312" s="1"/>
      <c r="D312" s="44"/>
      <c r="E312" s="1"/>
      <c r="F312" s="1"/>
      <c r="G312" s="6"/>
      <c r="H312" s="6"/>
      <c r="I312" s="1"/>
      <c r="J312" s="1"/>
      <c r="K312" s="1"/>
      <c r="L312" s="1"/>
      <c r="M312" s="6"/>
      <c r="N312" s="6"/>
      <c r="O312" s="6"/>
      <c r="P312" s="1"/>
      <c r="Q312" s="6"/>
      <c r="R312" s="6"/>
      <c r="S312" s="6"/>
      <c r="T312" s="6"/>
      <c r="U312" s="1"/>
      <c r="V312" s="6"/>
      <c r="W312" s="1"/>
      <c r="X312" s="6"/>
      <c r="Y312" s="6"/>
      <c r="Z312" s="6"/>
      <c r="AA312" s="6"/>
      <c r="AB312" s="6"/>
      <c r="AC312" s="6"/>
      <c r="AD312" s="6"/>
      <c r="AE312" s="6"/>
      <c r="AF312" s="6"/>
      <c r="AI312"/>
    </row>
    <row r="313" spans="2:35">
      <c r="B313" s="1"/>
      <c r="D313" s="44"/>
      <c r="E313" s="1"/>
      <c r="F313" s="1"/>
      <c r="G313" s="6"/>
      <c r="H313" s="6"/>
      <c r="I313" s="1"/>
      <c r="J313" s="1"/>
      <c r="K313" s="1"/>
      <c r="L313" s="1"/>
      <c r="M313" s="6"/>
      <c r="N313" s="6"/>
      <c r="O313" s="6"/>
      <c r="P313" s="1"/>
      <c r="Q313" s="6"/>
      <c r="R313" s="6"/>
      <c r="S313" s="6"/>
      <c r="T313" s="6"/>
      <c r="U313" s="1"/>
      <c r="V313" s="6"/>
      <c r="W313" s="1"/>
      <c r="X313" s="6"/>
      <c r="Y313" s="6"/>
      <c r="Z313" s="6"/>
      <c r="AA313" s="6"/>
      <c r="AB313" s="6"/>
      <c r="AC313" s="6"/>
      <c r="AD313" s="6"/>
      <c r="AE313" s="6"/>
      <c r="AF313" s="6"/>
      <c r="AI313"/>
    </row>
    <row r="314" spans="2:35">
      <c r="B314" s="1"/>
      <c r="D314" s="44"/>
      <c r="E314" s="1"/>
      <c r="F314" s="1"/>
      <c r="G314" s="6"/>
      <c r="H314" s="6"/>
      <c r="I314" s="1"/>
      <c r="J314" s="1"/>
      <c r="K314" s="1"/>
      <c r="L314" s="1"/>
      <c r="M314" s="6"/>
      <c r="N314" s="6"/>
      <c r="O314" s="6"/>
      <c r="P314" s="1"/>
      <c r="Q314" s="6"/>
      <c r="R314" s="6"/>
      <c r="S314" s="6"/>
      <c r="T314" s="6"/>
      <c r="U314" s="1"/>
      <c r="V314" s="6"/>
      <c r="W314" s="1"/>
      <c r="X314" s="6"/>
      <c r="Y314" s="6"/>
      <c r="Z314" s="6"/>
      <c r="AA314" s="6"/>
      <c r="AB314" s="6"/>
      <c r="AC314" s="6"/>
      <c r="AD314" s="6"/>
      <c r="AE314" s="6"/>
      <c r="AF314" s="6"/>
      <c r="AI314"/>
    </row>
    <row r="315" spans="2:35">
      <c r="B315" s="1"/>
      <c r="D315" s="44"/>
      <c r="E315" s="1"/>
      <c r="F315" s="1"/>
      <c r="G315" s="6"/>
      <c r="H315" s="6"/>
      <c r="I315" s="1"/>
      <c r="J315" s="1"/>
      <c r="K315" s="1"/>
      <c r="L315" s="1"/>
      <c r="M315" s="6"/>
      <c r="N315" s="6"/>
      <c r="O315" s="6"/>
      <c r="P315" s="1"/>
      <c r="Q315" s="6"/>
      <c r="R315" s="6"/>
      <c r="S315" s="6"/>
      <c r="T315" s="6"/>
      <c r="U315" s="1"/>
      <c r="V315" s="6"/>
      <c r="W315" s="1"/>
      <c r="X315" s="6"/>
      <c r="Y315" s="6"/>
      <c r="Z315" s="6"/>
      <c r="AA315" s="6"/>
      <c r="AB315" s="6"/>
      <c r="AC315" s="6"/>
      <c r="AD315" s="6"/>
      <c r="AE315" s="6"/>
      <c r="AF315" s="6"/>
      <c r="AI315"/>
    </row>
    <row r="316" spans="2:35">
      <c r="B316" s="1"/>
      <c r="D316" s="44"/>
      <c r="E316" s="1"/>
      <c r="F316" s="1"/>
      <c r="G316" s="6"/>
      <c r="H316" s="6"/>
      <c r="I316" s="1"/>
      <c r="J316" s="1"/>
      <c r="K316" s="1"/>
      <c r="L316" s="1"/>
      <c r="M316" s="6"/>
      <c r="N316" s="6"/>
      <c r="O316" s="6"/>
      <c r="P316" s="1"/>
      <c r="Q316" s="6"/>
      <c r="R316" s="6"/>
      <c r="S316" s="6"/>
      <c r="T316" s="6"/>
      <c r="U316" s="1"/>
      <c r="V316" s="6"/>
      <c r="W316" s="1"/>
      <c r="X316" s="6"/>
      <c r="Y316" s="6"/>
      <c r="Z316" s="6"/>
      <c r="AA316" s="6"/>
      <c r="AB316" s="6"/>
      <c r="AC316" s="6"/>
      <c r="AD316" s="6"/>
      <c r="AE316" s="6"/>
      <c r="AF316" s="6"/>
      <c r="AI316"/>
    </row>
    <row r="317" spans="2:35">
      <c r="B317" s="1"/>
      <c r="D317" s="44"/>
      <c r="E317" s="1"/>
      <c r="F317" s="1"/>
      <c r="G317" s="6"/>
      <c r="H317" s="6"/>
      <c r="I317" s="1"/>
      <c r="J317" s="1"/>
      <c r="K317" s="1"/>
      <c r="L317" s="1"/>
      <c r="M317" s="6"/>
      <c r="N317" s="6"/>
      <c r="O317" s="6"/>
      <c r="P317" s="1"/>
      <c r="Q317" s="6"/>
      <c r="R317" s="6"/>
      <c r="S317" s="6"/>
      <c r="T317" s="6"/>
      <c r="U317" s="1"/>
      <c r="V317" s="6"/>
      <c r="W317" s="1"/>
      <c r="X317" s="6"/>
      <c r="Y317" s="6"/>
      <c r="Z317" s="6"/>
      <c r="AA317" s="6"/>
      <c r="AB317" s="6"/>
      <c r="AC317" s="6"/>
      <c r="AD317" s="6"/>
      <c r="AE317" s="6"/>
      <c r="AF317" s="6"/>
      <c r="AI317"/>
    </row>
    <row r="318" spans="2:35">
      <c r="B318" s="1"/>
      <c r="D318" s="44"/>
      <c r="E318" s="1"/>
      <c r="F318" s="1"/>
      <c r="G318" s="6"/>
      <c r="H318" s="6"/>
      <c r="I318" s="1"/>
      <c r="J318" s="1"/>
      <c r="K318" s="1"/>
      <c r="L318" s="1"/>
      <c r="M318" s="6"/>
      <c r="N318" s="6"/>
      <c r="O318" s="6"/>
      <c r="P318" s="1"/>
      <c r="Q318" s="6"/>
      <c r="R318" s="6"/>
      <c r="S318" s="6"/>
      <c r="T318" s="6"/>
      <c r="U318" s="1"/>
      <c r="V318" s="6"/>
      <c r="W318" s="1"/>
      <c r="X318" s="6"/>
      <c r="Y318" s="6"/>
      <c r="Z318" s="6"/>
      <c r="AA318" s="6"/>
      <c r="AB318" s="6"/>
      <c r="AC318" s="6"/>
      <c r="AD318" s="6"/>
      <c r="AE318" s="6"/>
      <c r="AF318" s="6"/>
      <c r="AI318"/>
    </row>
    <row r="319" spans="2:35">
      <c r="B319" s="1"/>
      <c r="D319" s="44"/>
      <c r="E319" s="1"/>
      <c r="F319" s="1"/>
      <c r="G319" s="6"/>
      <c r="H319" s="6"/>
      <c r="I319" s="1"/>
      <c r="J319" s="1"/>
      <c r="K319" s="1"/>
      <c r="L319" s="1"/>
      <c r="M319" s="6"/>
      <c r="N319" s="6"/>
      <c r="O319" s="6"/>
      <c r="P319" s="1"/>
      <c r="Q319" s="6"/>
      <c r="R319" s="6"/>
      <c r="S319" s="6"/>
      <c r="T319" s="6"/>
      <c r="U319" s="1"/>
      <c r="V319" s="6"/>
      <c r="W319" s="1"/>
      <c r="X319" s="6"/>
      <c r="Y319" s="6"/>
      <c r="Z319" s="6"/>
      <c r="AA319" s="6"/>
      <c r="AB319" s="6"/>
      <c r="AC319" s="6"/>
      <c r="AD319" s="6"/>
      <c r="AE319" s="6"/>
      <c r="AF319" s="6"/>
      <c r="AI319"/>
    </row>
    <row r="320" spans="2:35">
      <c r="B320" s="1"/>
      <c r="D320" s="44"/>
      <c r="E320" s="1"/>
      <c r="F320" s="1"/>
      <c r="G320" s="6"/>
      <c r="H320" s="6"/>
      <c r="I320" s="1"/>
      <c r="J320" s="1"/>
      <c r="K320" s="1"/>
      <c r="L320" s="1"/>
      <c r="M320" s="6"/>
      <c r="N320" s="6"/>
      <c r="O320" s="6"/>
      <c r="P320" s="1"/>
      <c r="Q320" s="6"/>
      <c r="R320" s="6"/>
      <c r="S320" s="6"/>
      <c r="T320" s="6"/>
      <c r="U320" s="1"/>
      <c r="V320" s="6"/>
      <c r="W320" s="1"/>
      <c r="X320" s="6"/>
      <c r="Y320" s="6"/>
      <c r="Z320" s="6"/>
      <c r="AA320" s="6"/>
      <c r="AB320" s="6"/>
      <c r="AC320" s="6"/>
      <c r="AD320" s="6"/>
      <c r="AE320" s="6"/>
      <c r="AF320" s="6"/>
      <c r="AI320"/>
    </row>
    <row r="321" spans="2:35">
      <c r="B321" s="1"/>
      <c r="D321" s="44"/>
      <c r="E321" s="1"/>
      <c r="F321" s="1"/>
      <c r="G321" s="6"/>
      <c r="H321" s="6"/>
      <c r="I321" s="1"/>
      <c r="J321" s="1"/>
      <c r="K321" s="1"/>
      <c r="L321" s="1"/>
      <c r="M321" s="6"/>
      <c r="N321" s="6"/>
      <c r="O321" s="6"/>
      <c r="P321" s="1"/>
      <c r="Q321" s="6"/>
      <c r="R321" s="6"/>
      <c r="S321" s="6"/>
      <c r="T321" s="6"/>
      <c r="U321" s="1"/>
      <c r="V321" s="6"/>
      <c r="W321" s="1"/>
      <c r="X321" s="6"/>
      <c r="Y321" s="6"/>
      <c r="Z321" s="6"/>
      <c r="AA321" s="6"/>
      <c r="AB321" s="6"/>
      <c r="AC321" s="6"/>
      <c r="AD321" s="6"/>
      <c r="AE321" s="6"/>
      <c r="AF321" s="6"/>
      <c r="AI321"/>
    </row>
    <row r="322" spans="2:35">
      <c r="B322" s="1"/>
      <c r="D322" s="44"/>
      <c r="E322" s="1"/>
      <c r="F322" s="1"/>
      <c r="G322" s="6"/>
      <c r="H322" s="6"/>
      <c r="I322" s="1"/>
      <c r="J322" s="1"/>
      <c r="K322" s="1"/>
      <c r="L322" s="1"/>
      <c r="M322" s="6"/>
      <c r="N322" s="6"/>
      <c r="O322" s="6"/>
      <c r="P322" s="1"/>
      <c r="Q322" s="6"/>
      <c r="R322" s="6"/>
      <c r="S322" s="6"/>
      <c r="T322" s="6"/>
      <c r="U322" s="1"/>
      <c r="V322" s="6"/>
      <c r="W322" s="1"/>
      <c r="X322" s="6"/>
      <c r="Y322" s="6"/>
      <c r="Z322" s="6"/>
      <c r="AA322" s="6"/>
      <c r="AB322" s="6"/>
      <c r="AC322" s="6"/>
      <c r="AD322" s="6"/>
      <c r="AE322" s="6"/>
      <c r="AF322" s="6"/>
      <c r="AI322"/>
    </row>
    <row r="323" spans="2:35">
      <c r="B323" s="1"/>
      <c r="D323" s="44"/>
      <c r="E323" s="1"/>
      <c r="F323" s="1"/>
      <c r="G323" s="6"/>
      <c r="H323" s="6"/>
      <c r="I323" s="1"/>
      <c r="J323" s="1"/>
      <c r="K323" s="1"/>
      <c r="L323" s="1"/>
      <c r="M323" s="6"/>
      <c r="N323" s="6"/>
      <c r="O323" s="6"/>
      <c r="P323" s="1"/>
      <c r="Q323" s="6"/>
      <c r="R323" s="6"/>
      <c r="S323" s="6"/>
      <c r="T323" s="6"/>
      <c r="U323" s="1"/>
      <c r="V323" s="6"/>
      <c r="W323" s="1"/>
      <c r="X323" s="6"/>
      <c r="Y323" s="6"/>
      <c r="Z323" s="6"/>
      <c r="AA323" s="6"/>
      <c r="AB323" s="6"/>
      <c r="AC323" s="6"/>
      <c r="AD323" s="6"/>
      <c r="AE323" s="6"/>
      <c r="AF323" s="6"/>
      <c r="AI323"/>
    </row>
    <row r="324" spans="2:35">
      <c r="B324" s="1"/>
      <c r="D324" s="44"/>
      <c r="E324" s="1"/>
      <c r="F324" s="1"/>
      <c r="G324" s="6"/>
      <c r="H324" s="6"/>
      <c r="I324" s="1"/>
      <c r="J324" s="1"/>
      <c r="K324" s="1"/>
      <c r="L324" s="1"/>
      <c r="M324" s="6"/>
      <c r="N324" s="6"/>
      <c r="O324" s="6"/>
      <c r="P324" s="1"/>
      <c r="Q324" s="6"/>
      <c r="R324" s="6"/>
      <c r="S324" s="6"/>
      <c r="T324" s="6"/>
      <c r="U324" s="1"/>
      <c r="V324" s="6"/>
      <c r="W324" s="1"/>
      <c r="X324" s="6"/>
      <c r="Y324" s="6"/>
      <c r="Z324" s="6"/>
      <c r="AA324" s="6"/>
      <c r="AB324" s="6"/>
      <c r="AC324" s="6"/>
      <c r="AD324" s="6"/>
      <c r="AE324" s="6"/>
      <c r="AF324" s="6"/>
      <c r="AI324"/>
    </row>
    <row r="325" spans="2:35">
      <c r="B325" s="1"/>
      <c r="D325" s="44"/>
      <c r="E325" s="1"/>
      <c r="F325" s="1"/>
      <c r="G325" s="6"/>
      <c r="H325" s="6"/>
      <c r="I325" s="1"/>
      <c r="J325" s="1"/>
      <c r="K325" s="1"/>
      <c r="L325" s="1"/>
      <c r="M325" s="6"/>
      <c r="N325" s="6"/>
      <c r="O325" s="6"/>
      <c r="P325" s="1"/>
      <c r="Q325" s="6"/>
      <c r="R325" s="6"/>
      <c r="S325" s="6"/>
      <c r="T325" s="6"/>
      <c r="U325" s="1"/>
      <c r="V325" s="6"/>
      <c r="W325" s="1"/>
      <c r="X325" s="6"/>
      <c r="Y325" s="6"/>
      <c r="Z325" s="6"/>
      <c r="AA325" s="6"/>
      <c r="AB325" s="6"/>
      <c r="AC325" s="6"/>
      <c r="AD325" s="6"/>
      <c r="AE325" s="6"/>
      <c r="AF325" s="6"/>
      <c r="AI325"/>
    </row>
    <row r="326" spans="2:35">
      <c r="B326" s="1"/>
      <c r="D326" s="44"/>
      <c r="E326" s="1"/>
      <c r="F326" s="1"/>
      <c r="G326" s="6"/>
      <c r="H326" s="6"/>
      <c r="I326" s="1"/>
      <c r="J326" s="1"/>
      <c r="K326" s="1"/>
      <c r="L326" s="1"/>
      <c r="M326" s="6"/>
      <c r="N326" s="6"/>
      <c r="O326" s="6"/>
      <c r="P326" s="1"/>
      <c r="Q326" s="6"/>
      <c r="R326" s="6"/>
      <c r="S326" s="6"/>
      <c r="T326" s="6"/>
      <c r="U326" s="1"/>
      <c r="V326" s="6"/>
      <c r="W326" s="1"/>
      <c r="X326" s="6"/>
      <c r="Y326" s="6"/>
      <c r="Z326" s="6"/>
      <c r="AA326" s="6"/>
      <c r="AB326" s="6"/>
      <c r="AC326" s="6"/>
      <c r="AD326" s="6"/>
      <c r="AE326" s="6"/>
      <c r="AF326" s="6"/>
      <c r="AI326"/>
    </row>
    <row r="327" spans="2:35">
      <c r="B327" s="1"/>
      <c r="D327" s="44"/>
      <c r="E327" s="1"/>
      <c r="F327" s="1"/>
      <c r="G327" s="6"/>
      <c r="H327" s="6"/>
      <c r="I327" s="1"/>
      <c r="J327" s="1"/>
      <c r="K327" s="1"/>
      <c r="L327" s="1"/>
      <c r="M327" s="6"/>
      <c r="N327" s="6"/>
      <c r="O327" s="6"/>
      <c r="P327" s="1"/>
      <c r="Q327" s="6"/>
      <c r="R327" s="6"/>
      <c r="S327" s="6"/>
      <c r="T327" s="6"/>
      <c r="U327" s="1"/>
      <c r="V327" s="6"/>
      <c r="W327" s="1"/>
      <c r="X327" s="6"/>
      <c r="Y327" s="6"/>
      <c r="Z327" s="6"/>
      <c r="AA327" s="6"/>
      <c r="AB327" s="6"/>
      <c r="AC327" s="6"/>
      <c r="AD327" s="6"/>
      <c r="AE327" s="6"/>
      <c r="AF327" s="6"/>
      <c r="AI327"/>
    </row>
    <row r="328" spans="35:35">
      <c r="AI328"/>
    </row>
    <row r="329" spans="35:35">
      <c r="AI329"/>
    </row>
    <row r="330" spans="35:35">
      <c r="AI330"/>
    </row>
    <row r="331" spans="35:35">
      <c r="AI331"/>
    </row>
    <row r="332" spans="35:35">
      <c r="AI332"/>
    </row>
    <row r="333" spans="35:35">
      <c r="AI333"/>
    </row>
    <row r="334" spans="35:35">
      <c r="AI334"/>
    </row>
    <row r="335" spans="35:35">
      <c r="AI335"/>
    </row>
    <row r="336" spans="35:35">
      <c r="AI336"/>
    </row>
    <row r="337" s="1" customFormat="1" spans="4:35">
      <c r="D337" s="44"/>
      <c r="G337" s="6"/>
      <c r="H337" s="6"/>
      <c r="M337" s="6"/>
      <c r="N337" s="6"/>
      <c r="O337" s="6"/>
      <c r="Q337" s="6"/>
      <c r="R337" s="6"/>
      <c r="S337" s="6"/>
      <c r="T337" s="6"/>
      <c r="V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I337"/>
    </row>
    <row r="338" s="1" customFormat="1" spans="4:35">
      <c r="D338" s="44"/>
      <c r="G338" s="6"/>
      <c r="H338" s="6"/>
      <c r="M338" s="6"/>
      <c r="N338" s="6"/>
      <c r="O338" s="6"/>
      <c r="Q338" s="6"/>
      <c r="R338" s="6"/>
      <c r="S338" s="6"/>
      <c r="T338" s="6"/>
      <c r="V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I338"/>
    </row>
    <row r="339" s="1" customFormat="1" spans="4:35">
      <c r="D339" s="44"/>
      <c r="G339" s="6"/>
      <c r="H339" s="6"/>
      <c r="M339" s="6"/>
      <c r="N339" s="6"/>
      <c r="O339" s="6"/>
      <c r="Q339" s="6"/>
      <c r="R339" s="6"/>
      <c r="S339" s="6"/>
      <c r="T339" s="6"/>
      <c r="V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I339"/>
    </row>
  </sheetData>
  <pageMargins left="0.7" right="0.7" top="0.75" bottom="0.75" header="0.3" footer="0.3"/>
  <pageSetup paperSize="9" orientation="portrait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opLeftCell="A16" workbookViewId="0">
      <selection activeCell="D45" sqref="D45"/>
    </sheetView>
  </sheetViews>
  <sheetFormatPr defaultColWidth="9" defaultRowHeight="13.5" outlineLevelCol="6"/>
  <cols>
    <col min="1" max="1" width="21.5" customWidth="1"/>
    <col min="5" max="5" width="10.5" customWidth="1"/>
    <col min="6" max="6" width="11.375" customWidth="1"/>
  </cols>
  <sheetData>
    <row r="1" ht="14.25" spans="1:7">
      <c r="A1" s="109" t="s">
        <v>173</v>
      </c>
      <c r="B1" s="110"/>
      <c r="C1" s="110"/>
      <c r="D1" s="110"/>
      <c r="E1" s="110"/>
      <c r="F1" s="110"/>
      <c r="G1" s="132"/>
    </row>
    <row r="2" ht="14.25" spans="1:7">
      <c r="A2" s="111" t="s">
        <v>174</v>
      </c>
      <c r="B2" s="343" t="s">
        <v>175</v>
      </c>
      <c r="C2" s="344" t="s">
        <v>176</v>
      </c>
      <c r="D2" s="344" t="s">
        <v>177</v>
      </c>
      <c r="E2" s="344" t="s">
        <v>178</v>
      </c>
      <c r="F2" s="345" t="s">
        <v>179</v>
      </c>
      <c r="G2" s="132"/>
    </row>
    <row r="3" spans="1:7">
      <c r="A3" s="118" t="s">
        <v>3</v>
      </c>
      <c r="B3" s="346">
        <v>130</v>
      </c>
      <c r="C3" s="347">
        <v>-86262</v>
      </c>
      <c r="D3" s="347">
        <v>94597</v>
      </c>
      <c r="E3" s="348">
        <v>8067.578</v>
      </c>
      <c r="F3" s="349">
        <v>16875.1211174037</v>
      </c>
      <c r="G3" s="132"/>
    </row>
    <row r="4" spans="1:7">
      <c r="A4" s="122" t="s">
        <v>4</v>
      </c>
      <c r="B4" s="350">
        <v>130</v>
      </c>
      <c r="C4" s="351">
        <v>-0.0803300301965944</v>
      </c>
      <c r="D4" s="351">
        <v>2.9685026299205</v>
      </c>
      <c r="E4" s="352">
        <v>0.4383103884797</v>
      </c>
      <c r="F4" s="353">
        <v>0.440175957082973</v>
      </c>
      <c r="G4" s="132"/>
    </row>
    <row r="5" spans="1:7">
      <c r="A5" s="122" t="s">
        <v>5</v>
      </c>
      <c r="B5" s="350">
        <v>130</v>
      </c>
      <c r="C5" s="351">
        <v>0.1</v>
      </c>
      <c r="D5" s="351">
        <v>0.421666666666667</v>
      </c>
      <c r="E5" s="352">
        <v>0.273250986760457</v>
      </c>
      <c r="F5" s="353">
        <v>0.0661393736535779</v>
      </c>
      <c r="G5" s="132"/>
    </row>
    <row r="6" spans="1:7">
      <c r="A6" s="122" t="s">
        <v>6</v>
      </c>
      <c r="B6" s="350">
        <v>130</v>
      </c>
      <c r="C6" s="354">
        <v>-42.025806</v>
      </c>
      <c r="D6" s="354">
        <v>609.8202</v>
      </c>
      <c r="E6" s="355">
        <v>37.5584753284615</v>
      </c>
      <c r="F6" s="356">
        <v>72.9194420570531</v>
      </c>
      <c r="G6" s="132"/>
    </row>
    <row r="7" spans="1:7">
      <c r="A7" s="122" t="s">
        <v>7</v>
      </c>
      <c r="B7" s="350">
        <v>130</v>
      </c>
      <c r="C7" s="354">
        <v>5.6822343</v>
      </c>
      <c r="D7" s="354">
        <v>30.104286</v>
      </c>
      <c r="E7" s="355">
        <v>14.5132710369231</v>
      </c>
      <c r="F7" s="356">
        <v>4.27811506816567</v>
      </c>
      <c r="G7" s="132"/>
    </row>
    <row r="8" ht="22.5" spans="1:7">
      <c r="A8" s="122" t="s">
        <v>8</v>
      </c>
      <c r="B8" s="350">
        <v>130</v>
      </c>
      <c r="C8" s="403">
        <v>0</v>
      </c>
      <c r="D8" s="403">
        <v>3</v>
      </c>
      <c r="E8" s="351">
        <v>0.223076923076923</v>
      </c>
      <c r="F8" s="137">
        <v>0.51737837375935</v>
      </c>
      <c r="G8" s="132"/>
    </row>
    <row r="9" spans="1:7">
      <c r="A9" s="122" t="s">
        <v>9</v>
      </c>
      <c r="B9" s="350">
        <v>130</v>
      </c>
      <c r="C9" s="354">
        <v>2.4821918</v>
      </c>
      <c r="D9" s="354">
        <v>37.589043</v>
      </c>
      <c r="E9" s="355">
        <v>12.8296101869231</v>
      </c>
      <c r="F9" s="356">
        <v>6.94922078906914</v>
      </c>
      <c r="G9" s="132"/>
    </row>
    <row r="10" spans="1:7">
      <c r="A10" s="122" t="s">
        <v>10</v>
      </c>
      <c r="B10" s="350">
        <v>130</v>
      </c>
      <c r="C10" s="352">
        <v>0.0857</v>
      </c>
      <c r="D10" s="352">
        <v>45.5</v>
      </c>
      <c r="E10" s="357">
        <v>1.45428971923077</v>
      </c>
      <c r="F10" s="358">
        <v>5.95977091908076</v>
      </c>
      <c r="G10" s="132"/>
    </row>
    <row r="11" spans="1:7">
      <c r="A11" s="122" t="s">
        <v>11</v>
      </c>
      <c r="B11" s="350">
        <v>130</v>
      </c>
      <c r="C11" s="403">
        <v>0</v>
      </c>
      <c r="D11" s="403">
        <v>1</v>
      </c>
      <c r="E11" s="351">
        <v>0.146153846153846</v>
      </c>
      <c r="F11" s="137">
        <v>0.354626967707481</v>
      </c>
      <c r="G11" s="132"/>
    </row>
    <row r="12" ht="22.5" spans="1:7">
      <c r="A12" s="122" t="s">
        <v>12</v>
      </c>
      <c r="B12" s="350">
        <v>130</v>
      </c>
      <c r="C12" s="351">
        <v>0</v>
      </c>
      <c r="D12" s="351">
        <v>1</v>
      </c>
      <c r="E12" s="352">
        <v>0.153846153846154</v>
      </c>
      <c r="F12" s="353">
        <v>0.32106987965356</v>
      </c>
      <c r="G12" s="132"/>
    </row>
    <row r="13" ht="22.5" spans="1:7">
      <c r="A13" s="122" t="s">
        <v>13</v>
      </c>
      <c r="B13" s="350">
        <v>130</v>
      </c>
      <c r="C13" s="351">
        <v>0</v>
      </c>
      <c r="D13" s="351">
        <v>23.32</v>
      </c>
      <c r="E13" s="352">
        <v>0.461340769230769</v>
      </c>
      <c r="F13" s="353">
        <v>2.03064134783048</v>
      </c>
      <c r="G13" s="132"/>
    </row>
    <row r="14" ht="22.5" spans="1:7">
      <c r="A14" s="122" t="s">
        <v>14</v>
      </c>
      <c r="B14" s="350">
        <v>129</v>
      </c>
      <c r="C14" s="351">
        <v>0</v>
      </c>
      <c r="D14" s="351">
        <v>32.11</v>
      </c>
      <c r="E14" s="352">
        <v>0.791251162790698</v>
      </c>
      <c r="F14" s="353">
        <v>3.82407149625313</v>
      </c>
      <c r="G14" s="132"/>
    </row>
    <row r="15" spans="1:7">
      <c r="A15" s="122" t="s">
        <v>15</v>
      </c>
      <c r="B15" s="350">
        <v>130</v>
      </c>
      <c r="C15" s="403">
        <v>0</v>
      </c>
      <c r="D15" s="403">
        <v>1</v>
      </c>
      <c r="E15" s="351">
        <v>0.176923076923077</v>
      </c>
      <c r="F15" s="137">
        <v>0.383079820762893</v>
      </c>
      <c r="G15" s="132"/>
    </row>
    <row r="16" ht="22.5" spans="1:7">
      <c r="A16" s="122" t="s">
        <v>16</v>
      </c>
      <c r="B16" s="350">
        <v>130</v>
      </c>
      <c r="C16" s="403">
        <v>0</v>
      </c>
      <c r="D16" s="403">
        <v>1</v>
      </c>
      <c r="E16" s="351">
        <v>0.230769230769231</v>
      </c>
      <c r="F16" s="137">
        <v>0.422954934437814</v>
      </c>
      <c r="G16" s="132"/>
    </row>
    <row r="17" spans="1:7">
      <c r="A17" s="122" t="s">
        <v>180</v>
      </c>
      <c r="B17" s="350">
        <v>130</v>
      </c>
      <c r="C17" s="404">
        <v>0</v>
      </c>
      <c r="D17" s="404">
        <v>1</v>
      </c>
      <c r="E17" s="125">
        <v>0.307692307692308</v>
      </c>
      <c r="F17" s="405">
        <v>0.336100618151418</v>
      </c>
      <c r="G17" s="132"/>
    </row>
    <row r="18" spans="1:7">
      <c r="A18" s="122" t="s">
        <v>170</v>
      </c>
      <c r="B18" s="350">
        <v>130</v>
      </c>
      <c r="C18" s="352">
        <v>592.88</v>
      </c>
      <c r="D18" s="352">
        <v>718965.9</v>
      </c>
      <c r="E18" s="357">
        <v>44371.8735384616</v>
      </c>
      <c r="F18" s="358">
        <v>83813.8557281197</v>
      </c>
      <c r="G18" s="132"/>
    </row>
    <row r="19" spans="1:7">
      <c r="A19" s="122" t="s">
        <v>19</v>
      </c>
      <c r="B19" s="350">
        <v>130</v>
      </c>
      <c r="C19" s="351">
        <v>0</v>
      </c>
      <c r="D19" s="351">
        <v>1</v>
      </c>
      <c r="E19" s="352">
        <v>0.573846153846154</v>
      </c>
      <c r="F19" s="353">
        <v>0.350758612231916</v>
      </c>
      <c r="G19" s="132"/>
    </row>
    <row r="20" spans="1:7">
      <c r="A20" s="122" t="s">
        <v>20</v>
      </c>
      <c r="B20" s="350">
        <v>130</v>
      </c>
      <c r="C20" s="351">
        <v>0</v>
      </c>
      <c r="D20" s="351">
        <v>0.4583</v>
      </c>
      <c r="E20" s="352">
        <v>0.0654603492713556</v>
      </c>
      <c r="F20" s="353">
        <v>0.0846124088832114</v>
      </c>
      <c r="G20" s="132"/>
    </row>
    <row r="21" spans="1:7">
      <c r="A21" s="122" t="s">
        <v>21</v>
      </c>
      <c r="B21" s="350">
        <v>130</v>
      </c>
      <c r="C21" s="351">
        <v>0.003</v>
      </c>
      <c r="D21" s="351">
        <v>0.055</v>
      </c>
      <c r="E21" s="352">
        <v>0.0239015384615385</v>
      </c>
      <c r="F21" s="353">
        <v>0.0114913717858994</v>
      </c>
      <c r="G21" s="132"/>
    </row>
    <row r="22" spans="1:7">
      <c r="A22" s="122" t="s">
        <v>171</v>
      </c>
      <c r="B22" s="350">
        <v>130</v>
      </c>
      <c r="C22" s="351">
        <v>-0.727631618003542</v>
      </c>
      <c r="D22" s="351">
        <v>839.034482758621</v>
      </c>
      <c r="E22" s="352">
        <v>7.11654804181289</v>
      </c>
      <c r="F22" s="353">
        <v>73.5433251678728</v>
      </c>
      <c r="G22" s="132"/>
    </row>
    <row r="23" spans="1:7">
      <c r="A23" s="122" t="s">
        <v>172</v>
      </c>
      <c r="B23" s="350">
        <v>129</v>
      </c>
      <c r="C23" s="351">
        <v>-1.12905976179233</v>
      </c>
      <c r="D23" s="351">
        <v>42.35</v>
      </c>
      <c r="E23" s="352">
        <v>1.30132595447012</v>
      </c>
      <c r="F23" s="353">
        <v>4.26601600071875</v>
      </c>
      <c r="G23" s="132"/>
    </row>
    <row r="24" spans="1:7">
      <c r="A24" s="122" t="s">
        <v>24</v>
      </c>
      <c r="B24" s="350">
        <v>130</v>
      </c>
      <c r="C24" s="351">
        <v>-0.666322846828262</v>
      </c>
      <c r="D24" s="351">
        <v>51.9545454545455</v>
      </c>
      <c r="E24" s="352">
        <v>2.23915212720045</v>
      </c>
      <c r="F24" s="353">
        <v>5.47300800199979</v>
      </c>
      <c r="G24" s="132"/>
    </row>
    <row r="25" spans="1:7">
      <c r="A25" s="122" t="s">
        <v>25</v>
      </c>
      <c r="B25" s="350">
        <v>130</v>
      </c>
      <c r="C25" s="351">
        <v>0.0648927831546261</v>
      </c>
      <c r="D25" s="351">
        <v>5.65643970467596</v>
      </c>
      <c r="E25" s="352">
        <v>1.25895438893062</v>
      </c>
      <c r="F25" s="353">
        <v>0.838860049610376</v>
      </c>
      <c r="G25" s="132"/>
    </row>
    <row r="26" spans="1:7">
      <c r="A26" s="122" t="s">
        <v>26</v>
      </c>
      <c r="B26" s="350">
        <v>118</v>
      </c>
      <c r="C26" s="351">
        <v>0</v>
      </c>
      <c r="D26" s="351">
        <v>1502.2</v>
      </c>
      <c r="E26" s="352">
        <v>50.008563469673</v>
      </c>
      <c r="F26" s="353">
        <v>207.628639582362</v>
      </c>
      <c r="G26" s="132"/>
    </row>
    <row r="27" spans="1:7">
      <c r="A27" s="122" t="s">
        <v>27</v>
      </c>
      <c r="B27" s="350">
        <v>130</v>
      </c>
      <c r="C27" s="351">
        <v>-88.6478873239437</v>
      </c>
      <c r="D27" s="351">
        <v>120.21116751269</v>
      </c>
      <c r="E27" s="352">
        <v>6.47297114637215</v>
      </c>
      <c r="F27" s="353">
        <v>18.2058211972612</v>
      </c>
      <c r="G27" s="132"/>
    </row>
    <row r="28" spans="1:7">
      <c r="A28" s="122" t="s">
        <v>28</v>
      </c>
      <c r="B28" s="350">
        <v>130</v>
      </c>
      <c r="C28" s="351">
        <v>0</v>
      </c>
      <c r="D28" s="351">
        <v>6898.06976744186</v>
      </c>
      <c r="E28" s="352">
        <v>199.522579058038</v>
      </c>
      <c r="F28" s="353">
        <v>679.707941055396</v>
      </c>
      <c r="G28" s="132"/>
    </row>
    <row r="29" spans="1:7">
      <c r="A29" s="122" t="s">
        <v>29</v>
      </c>
      <c r="B29" s="350">
        <v>130</v>
      </c>
      <c r="C29" s="351">
        <v>0.165855693034895</v>
      </c>
      <c r="D29" s="351">
        <v>113.260869565217</v>
      </c>
      <c r="E29" s="352">
        <v>2.90310475993174</v>
      </c>
      <c r="F29" s="353">
        <v>9.90072672483127</v>
      </c>
      <c r="G29" s="132"/>
    </row>
    <row r="30" spans="1:7">
      <c r="A30" s="122" t="s">
        <v>30</v>
      </c>
      <c r="B30" s="350">
        <v>130</v>
      </c>
      <c r="C30" s="351">
        <v>0.0086271567891973</v>
      </c>
      <c r="D30" s="351">
        <v>5.92581818181818</v>
      </c>
      <c r="E30" s="352">
        <v>0.598512304043348</v>
      </c>
      <c r="F30" s="353">
        <v>0.608642852302639</v>
      </c>
      <c r="G30" s="132"/>
    </row>
    <row r="31" spans="1:7">
      <c r="A31" s="122" t="s">
        <v>31</v>
      </c>
      <c r="B31" s="350">
        <v>130</v>
      </c>
      <c r="C31" s="351">
        <v>0.881088164632223</v>
      </c>
      <c r="D31" s="351">
        <v>2.42546063651591</v>
      </c>
      <c r="E31" s="352">
        <v>1.18708271109907</v>
      </c>
      <c r="F31" s="353">
        <v>0.283183319162532</v>
      </c>
      <c r="G31" s="132"/>
    </row>
    <row r="32" spans="1:7">
      <c r="A32" s="122" t="s">
        <v>32</v>
      </c>
      <c r="B32" s="350">
        <v>128</v>
      </c>
      <c r="C32" s="351">
        <v>-2.55666226242504</v>
      </c>
      <c r="D32" s="351">
        <v>2.37034731731607</v>
      </c>
      <c r="E32" s="352">
        <v>0.317375435045956</v>
      </c>
      <c r="F32" s="353">
        <v>0.497679607464989</v>
      </c>
      <c r="G32" s="132"/>
    </row>
    <row r="33" spans="1:7">
      <c r="A33" s="122" t="s">
        <v>33</v>
      </c>
      <c r="B33" s="350">
        <v>129</v>
      </c>
      <c r="C33" s="351">
        <v>-0.221465596097164</v>
      </c>
      <c r="D33" s="351">
        <v>1.12560687165443</v>
      </c>
      <c r="E33" s="352">
        <v>0.029369104123621</v>
      </c>
      <c r="F33" s="353">
        <v>0.124285638677443</v>
      </c>
      <c r="G33" s="132"/>
    </row>
    <row r="34" spans="1:7">
      <c r="A34" s="122" t="s">
        <v>34</v>
      </c>
      <c r="B34" s="350">
        <v>129</v>
      </c>
      <c r="C34" s="351">
        <v>-5.76566919755843</v>
      </c>
      <c r="D34" s="351">
        <v>5.37152330079204</v>
      </c>
      <c r="E34" s="352">
        <v>0.387481979861994</v>
      </c>
      <c r="F34" s="353">
        <v>0.892164737561851</v>
      </c>
      <c r="G34" s="132"/>
    </row>
    <row r="35" spans="1:7">
      <c r="A35" s="122" t="s">
        <v>35</v>
      </c>
      <c r="B35" s="350">
        <v>130</v>
      </c>
      <c r="C35" s="351">
        <v>0.0077742099036674</v>
      </c>
      <c r="D35" s="351">
        <v>0.998840095576125</v>
      </c>
      <c r="E35" s="352">
        <v>0.353814837007905</v>
      </c>
      <c r="F35" s="353">
        <v>0.205872433125409</v>
      </c>
      <c r="G35" s="132"/>
    </row>
    <row r="36" spans="1:7">
      <c r="A36" s="122" t="s">
        <v>36</v>
      </c>
      <c r="B36" s="350">
        <v>128</v>
      </c>
      <c r="C36" s="351">
        <v>-2.30428134556575</v>
      </c>
      <c r="D36" s="351">
        <v>1.0570338890705</v>
      </c>
      <c r="E36" s="352">
        <v>0.0989127684506447</v>
      </c>
      <c r="F36" s="353">
        <v>0.280260870529432</v>
      </c>
      <c r="G36" s="132"/>
    </row>
    <row r="37" spans="1:7">
      <c r="A37" s="122" t="s">
        <v>37</v>
      </c>
      <c r="B37" s="350">
        <v>130</v>
      </c>
      <c r="C37" s="351">
        <v>0</v>
      </c>
      <c r="D37" s="351">
        <v>22450</v>
      </c>
      <c r="E37" s="352">
        <v>1666.05384615385</v>
      </c>
      <c r="F37" s="353">
        <v>3060.03065879037</v>
      </c>
      <c r="G37" s="132"/>
    </row>
    <row r="38" ht="14.25" spans="1:7">
      <c r="A38" s="127" t="s">
        <v>181</v>
      </c>
      <c r="B38" s="359">
        <v>113</v>
      </c>
      <c r="C38" s="360"/>
      <c r="D38" s="360"/>
      <c r="E38" s="360"/>
      <c r="F38" s="361"/>
      <c r="G38" s="132"/>
    </row>
  </sheetData>
  <mergeCells count="1">
    <mergeCell ref="A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7" sqref="J17"/>
    </sheetView>
  </sheetViews>
  <sheetFormatPr defaultColWidth="9" defaultRowHeight="13.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9"/>
  <sheetViews>
    <sheetView workbookViewId="0">
      <pane xSplit="4" ySplit="1" topLeftCell="V112" activePane="bottomRight" state="frozen"/>
      <selection/>
      <selection pane="topRight"/>
      <selection pane="bottomLeft"/>
      <selection pane="bottomRight" activeCell="AD2" sqref="AD2:AD131"/>
    </sheetView>
  </sheetViews>
  <sheetFormatPr defaultColWidth="9" defaultRowHeight="13.5"/>
  <cols>
    <col min="1" max="1" width="3.875" style="1" customWidth="1"/>
    <col min="2" max="2" width="25.25" style="2" customWidth="1"/>
    <col min="3" max="3" width="22.75" style="1" customWidth="1"/>
    <col min="4" max="4" width="9" style="395" customWidth="1"/>
    <col min="5" max="9" width="9" style="4"/>
    <col min="10" max="10" width="8.875" style="4" customWidth="1"/>
    <col min="11" max="11" width="7.375" style="4" customWidth="1"/>
    <col min="12" max="15" width="9" style="4" customWidth="1"/>
    <col min="16" max="17" width="8" style="4" customWidth="1"/>
    <col min="18" max="18" width="9" style="395" customWidth="1"/>
    <col min="19" max="28" width="9" style="4" customWidth="1"/>
    <col min="29" max="29" width="8.75" style="4" customWidth="1"/>
    <col min="30" max="30" width="9" style="4" customWidth="1"/>
    <col min="31" max="31" width="9" style="376" customWidth="1"/>
    <col min="32" max="16384" width="9" style="1"/>
  </cols>
  <sheetData>
    <row r="1" ht="56.25" customHeight="1" spans="1:32">
      <c r="A1" s="7" t="s">
        <v>0</v>
      </c>
      <c r="B1" s="8" t="s">
        <v>1</v>
      </c>
      <c r="C1" s="8" t="s">
        <v>2</v>
      </c>
      <c r="D1" s="396" t="s">
        <v>21</v>
      </c>
      <c r="E1" s="10" t="s">
        <v>3</v>
      </c>
      <c r="F1" s="10" t="s">
        <v>4</v>
      </c>
      <c r="G1" s="10" t="s">
        <v>5</v>
      </c>
      <c r="H1" s="10" t="s">
        <v>6</v>
      </c>
      <c r="I1" s="21" t="s">
        <v>7</v>
      </c>
      <c r="J1" s="22" t="s">
        <v>9</v>
      </c>
      <c r="K1" s="365" t="s">
        <v>10</v>
      </c>
      <c r="L1" s="365" t="s">
        <v>13</v>
      </c>
      <c r="M1" s="365" t="s">
        <v>14</v>
      </c>
      <c r="N1" s="24" t="s">
        <v>18</v>
      </c>
      <c r="O1" s="24" t="s">
        <v>20</v>
      </c>
      <c r="P1" s="366" t="s">
        <v>22</v>
      </c>
      <c r="Q1" s="366" t="s">
        <v>23</v>
      </c>
      <c r="R1" s="400" t="s">
        <v>24</v>
      </c>
      <c r="S1" s="10" t="s">
        <v>25</v>
      </c>
      <c r="T1" s="374" t="s">
        <v>26</v>
      </c>
      <c r="U1" s="10" t="s">
        <v>27</v>
      </c>
      <c r="V1" s="10" t="s">
        <v>28</v>
      </c>
      <c r="W1" s="10" t="s">
        <v>29</v>
      </c>
      <c r="X1" s="10" t="s">
        <v>30</v>
      </c>
      <c r="Y1" s="10" t="s">
        <v>31</v>
      </c>
      <c r="Z1" s="10" t="s">
        <v>32</v>
      </c>
      <c r="AA1" s="10" t="s">
        <v>33</v>
      </c>
      <c r="AB1" s="10" t="s">
        <v>34</v>
      </c>
      <c r="AC1" s="10" t="s">
        <v>35</v>
      </c>
      <c r="AD1" s="10" t="s">
        <v>36</v>
      </c>
      <c r="AE1" s="389" t="s">
        <v>37</v>
      </c>
      <c r="AF1" s="10" t="s">
        <v>182</v>
      </c>
    </row>
    <row r="2" ht="14.25" customHeight="1" spans="1:32">
      <c r="A2" s="12">
        <v>2</v>
      </c>
      <c r="B2" s="13" t="s">
        <v>38</v>
      </c>
      <c r="C2" s="13" t="s">
        <v>39</v>
      </c>
      <c r="D2" s="397">
        <v>0.02</v>
      </c>
      <c r="E2" s="15">
        <v>15972</v>
      </c>
      <c r="F2" s="362">
        <v>0.199788133561902</v>
      </c>
      <c r="G2" s="362">
        <v>0.273250950570342</v>
      </c>
      <c r="H2" s="25">
        <v>16.4742048585024</v>
      </c>
      <c r="I2" s="26">
        <v>12.8354146341463</v>
      </c>
      <c r="J2" s="27">
        <v>17.9424657534247</v>
      </c>
      <c r="K2" s="367">
        <v>1</v>
      </c>
      <c r="L2" s="368">
        <v>0.39</v>
      </c>
      <c r="M2" s="368">
        <v>0.41</v>
      </c>
      <c r="N2" s="29">
        <v>45447.13</v>
      </c>
      <c r="O2" s="48">
        <v>0.0884</v>
      </c>
      <c r="P2" s="48">
        <v>0.298964949961157</v>
      </c>
      <c r="Q2" s="48">
        <v>0.516854604731852</v>
      </c>
      <c r="R2" s="397">
        <v>0.162022553655875</v>
      </c>
      <c r="S2" s="48">
        <v>3.32825133054718</v>
      </c>
      <c r="T2" s="48">
        <v>12.8687481986742</v>
      </c>
      <c r="U2" s="48">
        <v>5.25462105758669</v>
      </c>
      <c r="V2" s="48">
        <v>928.923717059639</v>
      </c>
      <c r="W2" s="48">
        <v>1.78441583183832</v>
      </c>
      <c r="X2" s="48">
        <v>0.553970501578702</v>
      </c>
      <c r="Y2" s="48">
        <v>1.00380782248966</v>
      </c>
      <c r="Z2" s="48">
        <v>0.00644805079565397</v>
      </c>
      <c r="AA2" s="48">
        <v>0</v>
      </c>
      <c r="AB2" s="48">
        <v>0.379625888336938</v>
      </c>
      <c r="AC2" s="48">
        <v>0.0858374865995574</v>
      </c>
      <c r="AD2" s="362">
        <v>0.0224261445247061</v>
      </c>
      <c r="AE2" s="390">
        <v>0</v>
      </c>
      <c r="AF2" s="48">
        <v>0</v>
      </c>
    </row>
    <row r="3" ht="14.25" customHeight="1" spans="1:32">
      <c r="A3" s="12">
        <v>4</v>
      </c>
      <c r="B3" s="13" t="s">
        <v>40</v>
      </c>
      <c r="C3" s="13" t="s">
        <v>41</v>
      </c>
      <c r="D3" s="398">
        <v>0.02</v>
      </c>
      <c r="E3" s="15">
        <v>4443</v>
      </c>
      <c r="F3" s="362">
        <v>0.271859481426942</v>
      </c>
      <c r="G3" s="362">
        <v>0.327023460410557</v>
      </c>
      <c r="H3" s="25">
        <v>15.3724960612199</v>
      </c>
      <c r="I3" s="26">
        <v>11.6752136752137</v>
      </c>
      <c r="J3" s="27">
        <v>9.04109589041096</v>
      </c>
      <c r="K3" s="369">
        <v>0.34762</v>
      </c>
      <c r="L3" s="363">
        <v>0.2287</v>
      </c>
      <c r="M3" s="370">
        <v>0.1276</v>
      </c>
      <c r="N3" s="32">
        <v>8618.22</v>
      </c>
      <c r="O3" s="363">
        <v>0.0627</v>
      </c>
      <c r="P3" s="48">
        <v>0.0464022238853843</v>
      </c>
      <c r="Q3" s="48">
        <v>1.06419161676647</v>
      </c>
      <c r="R3" s="397">
        <v>1.85356454720617</v>
      </c>
      <c r="S3" s="48">
        <v>0.906165099268547</v>
      </c>
      <c r="T3" s="48">
        <v>2.76068444090728</v>
      </c>
      <c r="U3" s="48">
        <v>5.36218890091204</v>
      </c>
      <c r="V3" s="48">
        <v>17.9266149870801</v>
      </c>
      <c r="W3" s="48">
        <v>1.6423962245979</v>
      </c>
      <c r="X3" s="48">
        <v>0.559722080310616</v>
      </c>
      <c r="Y3" s="48">
        <v>1.03478260869565</v>
      </c>
      <c r="Z3" s="48">
        <v>0.227546994662335</v>
      </c>
      <c r="AA3" s="48">
        <v>0</v>
      </c>
      <c r="AB3" s="48">
        <v>0.694598608614086</v>
      </c>
      <c r="AC3" s="48">
        <v>0.447705258302583</v>
      </c>
      <c r="AD3" s="371">
        <v>0.107433118081181</v>
      </c>
      <c r="AE3" s="391">
        <v>762</v>
      </c>
      <c r="AF3" s="48">
        <v>0.0439345018450185</v>
      </c>
    </row>
    <row r="4" ht="15" customHeight="1" spans="1:32">
      <c r="A4" s="12">
        <v>7</v>
      </c>
      <c r="B4" s="13" t="s">
        <v>42</v>
      </c>
      <c r="C4" s="13" t="s">
        <v>41</v>
      </c>
      <c r="D4" s="398">
        <v>0.045</v>
      </c>
      <c r="E4" s="15">
        <v>1417</v>
      </c>
      <c r="F4" s="362">
        <v>0.631179501531961</v>
      </c>
      <c r="G4" s="362">
        <v>0.285714285714286</v>
      </c>
      <c r="H4" s="25">
        <v>34.6506704304869</v>
      </c>
      <c r="I4" s="26">
        <v>14.8787878787879</v>
      </c>
      <c r="J4" s="27">
        <v>6.2</v>
      </c>
      <c r="K4" s="363">
        <v>0.2887</v>
      </c>
      <c r="L4" s="363">
        <v>0.4045</v>
      </c>
      <c r="M4" s="363">
        <v>0.3071</v>
      </c>
      <c r="N4" s="32">
        <v>4365.33</v>
      </c>
      <c r="O4" s="371">
        <v>0.016674840608141</v>
      </c>
      <c r="P4" s="48">
        <v>1.14136546184739</v>
      </c>
      <c r="Q4" s="48">
        <v>1.21356783919598</v>
      </c>
      <c r="R4" s="397">
        <v>0.795944233206591</v>
      </c>
      <c r="S4" s="48">
        <v>1.03093837893122</v>
      </c>
      <c r="T4" s="48">
        <v>0</v>
      </c>
      <c r="U4" s="48">
        <v>16.3238866396761</v>
      </c>
      <c r="V4" s="48">
        <v>44.8</v>
      </c>
      <c r="W4" s="48">
        <v>113.260869565217</v>
      </c>
      <c r="X4" s="48">
        <v>0.0086271567891973</v>
      </c>
      <c r="Y4" s="48">
        <v>1.01201583262652</v>
      </c>
      <c r="Z4" s="48">
        <v>0.021566401816118</v>
      </c>
      <c r="AA4" s="48">
        <v>0</v>
      </c>
      <c r="AB4" s="48">
        <v>0.738597862913735</v>
      </c>
      <c r="AC4" s="48">
        <v>0.925099206349206</v>
      </c>
      <c r="AD4" s="371">
        <v>0.510416666666667</v>
      </c>
      <c r="AE4" s="391">
        <v>569</v>
      </c>
      <c r="AF4" s="48">
        <v>0.282242063492063</v>
      </c>
    </row>
    <row r="5" spans="1:32">
      <c r="A5" s="18">
        <v>8</v>
      </c>
      <c r="B5" s="19" t="s">
        <v>43</v>
      </c>
      <c r="C5" s="19" t="s">
        <v>39</v>
      </c>
      <c r="D5" s="398">
        <v>0.003</v>
      </c>
      <c r="E5" s="15">
        <v>23155</v>
      </c>
      <c r="F5" s="362">
        <v>0.144926343005549</v>
      </c>
      <c r="G5" s="362">
        <v>0.334286255894167</v>
      </c>
      <c r="H5" s="25">
        <v>12.0063873893328</v>
      </c>
      <c r="I5" s="26">
        <v>10.0532481555707</v>
      </c>
      <c r="J5" s="27">
        <v>14.7945205479452</v>
      </c>
      <c r="K5" s="363">
        <v>0.96</v>
      </c>
      <c r="L5" s="363">
        <v>0.0311</v>
      </c>
      <c r="M5" s="363">
        <v>0.1501</v>
      </c>
      <c r="N5" s="32">
        <v>106356.46</v>
      </c>
      <c r="O5" s="371">
        <v>0.167111111111111</v>
      </c>
      <c r="P5" s="48">
        <v>0.0734628477554786</v>
      </c>
      <c r="Q5" s="48">
        <v>0.278301943486256</v>
      </c>
      <c r="R5" s="397">
        <v>0.217786893867676</v>
      </c>
      <c r="S5" s="48">
        <v>2.48413041598201</v>
      </c>
      <c r="T5" s="48">
        <v>18.7394827114506</v>
      </c>
      <c r="U5" s="48">
        <v>3.53342380736967</v>
      </c>
      <c r="V5" s="48">
        <v>1627.86837294333</v>
      </c>
      <c r="W5" s="48">
        <v>1.40734423906892</v>
      </c>
      <c r="X5" s="48">
        <v>0.713444320805705</v>
      </c>
      <c r="Y5" s="48">
        <v>1.00703018845631</v>
      </c>
      <c r="Z5" s="48">
        <v>0.00589059385460153</v>
      </c>
      <c r="AA5" s="48">
        <v>0</v>
      </c>
      <c r="AB5" s="48">
        <v>0.244306461908555</v>
      </c>
      <c r="AC5" s="48">
        <v>0.0584416313659253</v>
      </c>
      <c r="AD5" s="371">
        <v>0.0254468557259075</v>
      </c>
      <c r="AE5" s="391">
        <v>0</v>
      </c>
      <c r="AF5" s="48">
        <v>0</v>
      </c>
    </row>
    <row r="6" spans="1:32">
      <c r="A6" s="18">
        <v>8</v>
      </c>
      <c r="B6" s="19" t="s">
        <v>43</v>
      </c>
      <c r="C6" s="19" t="s">
        <v>39</v>
      </c>
      <c r="D6" s="398">
        <v>0.01</v>
      </c>
      <c r="E6" s="15">
        <v>5349</v>
      </c>
      <c r="F6" s="362">
        <v>0.237080260149651</v>
      </c>
      <c r="G6" s="362">
        <v>0.254741925219889</v>
      </c>
      <c r="H6" s="25">
        <v>19.2248569826136</v>
      </c>
      <c r="I6" s="26">
        <v>13.8837335522319</v>
      </c>
      <c r="J6" s="27">
        <v>13.5643835616438</v>
      </c>
      <c r="K6" s="363">
        <v>0.51</v>
      </c>
      <c r="L6" s="363">
        <v>0.1364</v>
      </c>
      <c r="M6" s="363">
        <v>0.0681</v>
      </c>
      <c r="N6" s="32">
        <v>26041.63</v>
      </c>
      <c r="O6" s="371">
        <v>0.0921014281550569</v>
      </c>
      <c r="P6" s="48">
        <v>0.215640048154093</v>
      </c>
      <c r="Q6" s="48">
        <v>0.259647589922819</v>
      </c>
      <c r="R6" s="397">
        <v>0.232488479262673</v>
      </c>
      <c r="S6" s="48">
        <v>2.57961105702837</v>
      </c>
      <c r="T6" s="48">
        <v>16.1308087064236</v>
      </c>
      <c r="U6" s="48">
        <v>5.27030527289547</v>
      </c>
      <c r="V6" s="48">
        <v>1087.77088305489</v>
      </c>
      <c r="W6" s="48">
        <v>1.36838647950076</v>
      </c>
      <c r="X6" s="48">
        <v>0.732339591499897</v>
      </c>
      <c r="Y6" s="48">
        <v>1.01782969566554</v>
      </c>
      <c r="Z6" s="48">
        <v>0.00967244701348748</v>
      </c>
      <c r="AA6" s="48">
        <v>0</v>
      </c>
      <c r="AB6" s="48">
        <v>0.229812463749436</v>
      </c>
      <c r="AC6" s="48">
        <v>0.0595555711577617</v>
      </c>
      <c r="AD6" s="371">
        <v>0.00217211963771677</v>
      </c>
      <c r="AE6" s="391">
        <v>0</v>
      </c>
      <c r="AF6" s="48">
        <v>0</v>
      </c>
    </row>
    <row r="7" ht="15" customHeight="1" spans="1:32">
      <c r="A7" s="18">
        <v>8</v>
      </c>
      <c r="B7" s="19" t="s">
        <v>43</v>
      </c>
      <c r="C7" s="19" t="s">
        <v>39</v>
      </c>
      <c r="D7" s="398">
        <v>0.005</v>
      </c>
      <c r="E7" s="15">
        <v>14478</v>
      </c>
      <c r="F7" s="362">
        <v>0.179616802605167</v>
      </c>
      <c r="G7" s="362">
        <v>0.298591110162124</v>
      </c>
      <c r="H7" s="25">
        <v>15.0120470138601</v>
      </c>
      <c r="I7" s="26">
        <v>11.9399999816881</v>
      </c>
      <c r="J7" s="27">
        <v>20.3232876712329</v>
      </c>
      <c r="K7" s="363">
        <v>0.51</v>
      </c>
      <c r="L7" s="363">
        <v>0.0836</v>
      </c>
      <c r="M7" s="363">
        <v>0.1395</v>
      </c>
      <c r="N7" s="32">
        <v>67302.66</v>
      </c>
      <c r="O7" s="371">
        <v>0.0903744970597338</v>
      </c>
      <c r="P7" s="48">
        <v>-0.00366140290786254</v>
      </c>
      <c r="Q7" s="48">
        <v>0.151226437686018</v>
      </c>
      <c r="R7" s="397">
        <v>0.155559102881315</v>
      </c>
      <c r="S7" s="48">
        <v>2.2896511737978</v>
      </c>
      <c r="T7" s="48">
        <v>17.7066776473818</v>
      </c>
      <c r="U7" s="48">
        <v>3.70555201815405</v>
      </c>
      <c r="V7" s="48">
        <v>147.85329512894</v>
      </c>
      <c r="W7" s="48">
        <v>1.61121574582639</v>
      </c>
      <c r="X7" s="48">
        <v>0.6010823049658</v>
      </c>
      <c r="Y7" s="48">
        <v>1.02924348378894</v>
      </c>
      <c r="Z7" s="48">
        <v>0.0486753933702807</v>
      </c>
      <c r="AA7" s="48">
        <v>0.00860288545830052</v>
      </c>
      <c r="AB7" s="48">
        <v>0.230238937701268</v>
      </c>
      <c r="AC7" s="48">
        <v>0.0875076872193196</v>
      </c>
      <c r="AD7" s="371">
        <v>0.0442706314630781</v>
      </c>
      <c r="AE7" s="391">
        <v>0</v>
      </c>
      <c r="AF7" s="48">
        <v>0</v>
      </c>
    </row>
    <row r="8" ht="15" customHeight="1" spans="1:32">
      <c r="A8" s="18">
        <v>8</v>
      </c>
      <c r="B8" s="19" t="s">
        <v>43</v>
      </c>
      <c r="C8" s="19" t="s">
        <v>39</v>
      </c>
      <c r="D8" s="398">
        <v>0.005</v>
      </c>
      <c r="E8" s="15">
        <v>14798</v>
      </c>
      <c r="F8" s="362">
        <v>0.201555157342808</v>
      </c>
      <c r="G8" s="362">
        <v>0.321289380893089</v>
      </c>
      <c r="H8" s="25">
        <v>14.19293677736</v>
      </c>
      <c r="I8" s="26">
        <v>10.7676652011562</v>
      </c>
      <c r="J8" s="27">
        <v>16.0712328767123</v>
      </c>
      <c r="K8" s="372">
        <v>0.51</v>
      </c>
      <c r="L8" s="363">
        <v>0.0528</v>
      </c>
      <c r="M8" s="363">
        <v>0.0667</v>
      </c>
      <c r="N8" s="32">
        <v>38524.88</v>
      </c>
      <c r="O8" s="371">
        <v>0.0903744970597338</v>
      </c>
      <c r="P8" s="48">
        <v>0.00049973034352746</v>
      </c>
      <c r="Q8" s="48">
        <v>0.283011955906351</v>
      </c>
      <c r="R8" s="397">
        <v>0.174351241964923</v>
      </c>
      <c r="S8" s="48">
        <v>2.27943777067118</v>
      </c>
      <c r="T8" s="48">
        <v>16.2145709811925</v>
      </c>
      <c r="U8" s="48">
        <v>3.23767367515062</v>
      </c>
      <c r="V8" s="48">
        <v>620.619528619529</v>
      </c>
      <c r="W8" s="48">
        <v>1.22901676450562</v>
      </c>
      <c r="X8" s="48">
        <v>0.809480243311409</v>
      </c>
      <c r="Y8" s="48">
        <v>1.02266383368746</v>
      </c>
      <c r="Z8" s="48">
        <v>0.0182738481505516</v>
      </c>
      <c r="AA8" s="48">
        <v>0</v>
      </c>
      <c r="AB8" s="48">
        <v>0.431730657019489</v>
      </c>
      <c r="AC8" s="48">
        <v>0.0722727371367809</v>
      </c>
      <c r="AD8" s="371">
        <v>0.0438684056335583</v>
      </c>
      <c r="AE8" s="391">
        <v>0</v>
      </c>
      <c r="AF8" s="48">
        <v>0</v>
      </c>
    </row>
    <row r="9" ht="15" customHeight="1" spans="1:32">
      <c r="A9" s="12">
        <v>9</v>
      </c>
      <c r="B9" s="13" t="s">
        <v>44</v>
      </c>
      <c r="C9" s="13" t="s">
        <v>39</v>
      </c>
      <c r="D9" s="398">
        <v>0.025</v>
      </c>
      <c r="E9" s="15">
        <v>9598</v>
      </c>
      <c r="F9" s="362">
        <v>0.666659850403926</v>
      </c>
      <c r="G9" s="362">
        <v>0.405435857142857</v>
      </c>
      <c r="H9" s="25">
        <v>22.5474817670348</v>
      </c>
      <c r="I9" s="26">
        <v>17.0943110520616</v>
      </c>
      <c r="J9" s="27">
        <v>27.0328767123288</v>
      </c>
      <c r="K9" s="363">
        <v>0.2222</v>
      </c>
      <c r="L9" s="363">
        <v>0.1463</v>
      </c>
      <c r="M9" s="363">
        <v>0.059</v>
      </c>
      <c r="N9" s="32">
        <v>59208.55</v>
      </c>
      <c r="O9" s="371">
        <v>0.0710131445330529</v>
      </c>
      <c r="P9" s="48">
        <v>-0.0825234630976842</v>
      </c>
      <c r="Q9" s="48">
        <v>0.0814313774310456</v>
      </c>
      <c r="R9" s="397">
        <v>-0.137800934243622</v>
      </c>
      <c r="S9" s="48">
        <v>0.455420238646895</v>
      </c>
      <c r="T9" s="48">
        <v>13.4932961493082</v>
      </c>
      <c r="U9" s="48">
        <v>8.09771483746379</v>
      </c>
      <c r="V9" s="48">
        <v>3.68153350892596</v>
      </c>
      <c r="W9" s="48">
        <v>0.882226757747418</v>
      </c>
      <c r="X9" s="48">
        <v>0.393521881242056</v>
      </c>
      <c r="Y9" s="48">
        <v>1.25121264277891</v>
      </c>
      <c r="Z9" s="48">
        <v>0.271984241695553</v>
      </c>
      <c r="AA9" s="48">
        <v>0.155894654711503</v>
      </c>
      <c r="AB9" s="48">
        <v>0.127569363681675</v>
      </c>
      <c r="AC9" s="48">
        <v>0.717865148889489</v>
      </c>
      <c r="AD9" s="371">
        <v>0.154756037456875</v>
      </c>
      <c r="AE9" s="391">
        <v>1216</v>
      </c>
      <c r="AF9" s="48">
        <v>0.0193325808041463</v>
      </c>
    </row>
    <row r="10" ht="15" customHeight="1" spans="1:32">
      <c r="A10" s="18">
        <v>10</v>
      </c>
      <c r="B10" s="19" t="s">
        <v>45</v>
      </c>
      <c r="C10" s="19" t="s">
        <v>41</v>
      </c>
      <c r="D10" s="398">
        <v>0.03</v>
      </c>
      <c r="E10" s="15">
        <v>500</v>
      </c>
      <c r="F10" s="362">
        <v>1.00332779315862</v>
      </c>
      <c r="G10" s="362">
        <v>0.343740944653724</v>
      </c>
      <c r="H10" s="25">
        <v>55.31012</v>
      </c>
      <c r="I10" s="26">
        <v>11.6197731092437</v>
      </c>
      <c r="J10" s="27">
        <v>6.42739726027397</v>
      </c>
      <c r="K10" s="363">
        <v>0.9965</v>
      </c>
      <c r="L10" s="363">
        <v>0.1857</v>
      </c>
      <c r="M10" s="363">
        <v>0.4173</v>
      </c>
      <c r="N10" s="32">
        <v>1562.5</v>
      </c>
      <c r="O10" s="371">
        <v>0.0383124287343216</v>
      </c>
      <c r="P10" s="48">
        <v>0.42890625</v>
      </c>
      <c r="Q10" s="48">
        <v>0.448741007194245</v>
      </c>
      <c r="R10" s="397">
        <v>7.92857142857143</v>
      </c>
      <c r="S10" s="48">
        <v>1.71566420070762</v>
      </c>
      <c r="T10" s="48">
        <v>0</v>
      </c>
      <c r="U10" s="48">
        <v>6.68421052631579</v>
      </c>
      <c r="V10" s="48">
        <v>18.9148936170213</v>
      </c>
      <c r="W10" s="48">
        <v>7.59174311926605</v>
      </c>
      <c r="X10" s="48">
        <v>0.119190814652816</v>
      </c>
      <c r="Y10" s="48">
        <v>1.13241106719368</v>
      </c>
      <c r="Z10" s="48">
        <v>0.0769708255741775</v>
      </c>
      <c r="AA10" s="48">
        <v>0</v>
      </c>
      <c r="AB10" s="48">
        <v>0.367242012486228</v>
      </c>
      <c r="AC10" s="48">
        <v>0.326959130108736</v>
      </c>
      <c r="AD10" s="371">
        <v>0.0779902512185977</v>
      </c>
      <c r="AE10" s="391">
        <v>127</v>
      </c>
      <c r="AF10" s="48">
        <v>0.0476190476190476</v>
      </c>
    </row>
    <row r="11" ht="15" customHeight="1" spans="1:32">
      <c r="A11" s="18">
        <v>10</v>
      </c>
      <c r="B11" s="19" t="s">
        <v>45</v>
      </c>
      <c r="C11" s="19" t="s">
        <v>41</v>
      </c>
      <c r="D11" s="398">
        <v>0.03</v>
      </c>
      <c r="E11" s="15">
        <v>385</v>
      </c>
      <c r="F11" s="362">
        <v>1.33477544330079</v>
      </c>
      <c r="G11" s="362">
        <v>0.343935790725327</v>
      </c>
      <c r="H11" s="25">
        <v>87.8565194805195</v>
      </c>
      <c r="I11" s="26">
        <v>11.6637103448276</v>
      </c>
      <c r="J11" s="27">
        <v>8.17260273972603</v>
      </c>
      <c r="K11" s="372">
        <v>0.4</v>
      </c>
      <c r="L11" s="363">
        <v>0.382</v>
      </c>
      <c r="M11" s="363">
        <v>0.1962</v>
      </c>
      <c r="N11" s="32">
        <v>1619.1</v>
      </c>
      <c r="O11" s="371">
        <v>0.0387068396745108</v>
      </c>
      <c r="P11" s="48">
        <v>4.34848484848485</v>
      </c>
      <c r="Q11" s="48">
        <v>5.46579804560261</v>
      </c>
      <c r="R11" s="397">
        <v>1.91666666666667</v>
      </c>
      <c r="S11" s="48">
        <v>2.67048528241846</v>
      </c>
      <c r="T11" s="48">
        <v>34.3934426229508</v>
      </c>
      <c r="U11" s="48">
        <v>59.5177304964539</v>
      </c>
      <c r="V11" s="48">
        <v>145.947826086957</v>
      </c>
      <c r="W11" s="48">
        <v>1.1045996592845</v>
      </c>
      <c r="X11" s="48">
        <v>0.576770538243626</v>
      </c>
      <c r="Y11" s="48">
        <v>1.3215859030837</v>
      </c>
      <c r="Z11" s="48">
        <v>0.0498740554156171</v>
      </c>
      <c r="AA11" s="48">
        <v>0</v>
      </c>
      <c r="AB11" s="48">
        <v>0.335951134380454</v>
      </c>
      <c r="AC11" s="48">
        <v>0.241897044804576</v>
      </c>
      <c r="AD11" s="371">
        <v>0.0742373689227836</v>
      </c>
      <c r="AE11" s="391">
        <v>147</v>
      </c>
      <c r="AF11" s="48">
        <v>0.0175166825548141</v>
      </c>
    </row>
    <row r="12" ht="15" customHeight="1" spans="1:32">
      <c r="A12" s="12">
        <v>12</v>
      </c>
      <c r="B12" s="13" t="s">
        <v>46</v>
      </c>
      <c r="C12" s="13" t="s">
        <v>41</v>
      </c>
      <c r="D12" s="398">
        <v>0.016</v>
      </c>
      <c r="E12" s="15">
        <v>164</v>
      </c>
      <c r="F12" s="362">
        <v>2.7574378124912</v>
      </c>
      <c r="G12" s="362">
        <v>0.198</v>
      </c>
      <c r="H12" s="25">
        <v>609.820182926829</v>
      </c>
      <c r="I12" s="26">
        <v>21.7414152173913</v>
      </c>
      <c r="J12" s="27">
        <v>24.1287671232877</v>
      </c>
      <c r="K12" s="363">
        <v>0.375501</v>
      </c>
      <c r="L12" s="363">
        <v>0.1474</v>
      </c>
      <c r="M12" s="363">
        <v>0.1106</v>
      </c>
      <c r="N12" s="32">
        <v>21015.02</v>
      </c>
      <c r="O12" s="371">
        <v>0.00137849163861952</v>
      </c>
      <c r="P12" s="48">
        <v>0.572956653008411</v>
      </c>
      <c r="Q12" s="48">
        <v>0.783194115446952</v>
      </c>
      <c r="R12" s="397">
        <v>3.07594936708861</v>
      </c>
      <c r="S12" s="48">
        <v>0.593086800549837</v>
      </c>
      <c r="T12" s="48">
        <v>5.41144080758642</v>
      </c>
      <c r="U12" s="48">
        <v>4.84524787729389</v>
      </c>
      <c r="V12" s="48">
        <v>2.04840203798055</v>
      </c>
      <c r="W12" s="48">
        <v>1.18684590400577</v>
      </c>
      <c r="X12" s="48">
        <v>0.607858729331761</v>
      </c>
      <c r="Y12" s="48">
        <v>1.78328474246842</v>
      </c>
      <c r="Z12" s="48">
        <v>0.697965461791233</v>
      </c>
      <c r="AA12" s="48">
        <v>0</v>
      </c>
      <c r="AB12" s="48">
        <v>0.0146927074001075</v>
      </c>
      <c r="AC12" s="48">
        <v>0.280497456189938</v>
      </c>
      <c r="AD12" s="371">
        <v>0.107235726399096</v>
      </c>
      <c r="AE12" s="391">
        <v>1121</v>
      </c>
      <c r="AF12" s="48">
        <v>0.0633691351045789</v>
      </c>
    </row>
    <row r="13" ht="15" customHeight="1" spans="1:32">
      <c r="A13" s="12">
        <v>13</v>
      </c>
      <c r="B13" s="13" t="s">
        <v>47</v>
      </c>
      <c r="C13" s="13" t="s">
        <v>39</v>
      </c>
      <c r="D13" s="398">
        <v>0.02</v>
      </c>
      <c r="E13" s="15">
        <v>732.14</v>
      </c>
      <c r="F13" s="362">
        <v>0.747347842220188</v>
      </c>
      <c r="G13" s="362">
        <v>0.238275</v>
      </c>
      <c r="H13" s="25">
        <v>54.6614445324665</v>
      </c>
      <c r="I13" s="26">
        <v>16.007932</v>
      </c>
      <c r="J13" s="27">
        <v>9.10958904109589</v>
      </c>
      <c r="K13" s="371">
        <v>0.50002</v>
      </c>
      <c r="L13" s="363">
        <v>0.1759</v>
      </c>
      <c r="M13" s="363">
        <v>0.1682</v>
      </c>
      <c r="N13" s="32">
        <v>1870.39</v>
      </c>
      <c r="O13" s="371">
        <v>0</v>
      </c>
      <c r="P13" s="48">
        <v>0.223933807310742</v>
      </c>
      <c r="Q13" s="48">
        <v>0.643226764362211</v>
      </c>
      <c r="R13" s="397">
        <v>0.594242661789043</v>
      </c>
      <c r="S13" s="48">
        <v>1.70185777628108</v>
      </c>
      <c r="T13" s="48">
        <v>3.92857066793507</v>
      </c>
      <c r="U13" s="48">
        <v>33.0709675491544</v>
      </c>
      <c r="V13" s="48">
        <v>64.7015872087925</v>
      </c>
      <c r="W13" s="48">
        <v>1.29029854415753</v>
      </c>
      <c r="X13" s="48">
        <v>0.738703246563649</v>
      </c>
      <c r="Y13" s="48">
        <v>1.032417537888</v>
      </c>
      <c r="Z13" s="48">
        <v>0.15386795126098</v>
      </c>
      <c r="AA13" s="48">
        <v>0</v>
      </c>
      <c r="AB13" s="48">
        <v>0.486698132021538</v>
      </c>
      <c r="AC13" s="48">
        <v>0.203984990327562</v>
      </c>
      <c r="AD13" s="371">
        <v>0.0376777835704986</v>
      </c>
      <c r="AE13" s="391">
        <v>725</v>
      </c>
      <c r="AF13" s="48">
        <v>0.0655069378623776</v>
      </c>
    </row>
    <row r="14" ht="15" customHeight="1" spans="1:32">
      <c r="A14" s="12">
        <v>14</v>
      </c>
      <c r="B14" s="13" t="s">
        <v>48</v>
      </c>
      <c r="C14" s="13" t="s">
        <v>39</v>
      </c>
      <c r="D14" s="398">
        <v>0.02</v>
      </c>
      <c r="E14" s="15">
        <v>1671</v>
      </c>
      <c r="F14" s="362">
        <v>0.43792106417342</v>
      </c>
      <c r="G14" s="362">
        <v>0.31395</v>
      </c>
      <c r="H14" s="25">
        <v>23.9976062238181</v>
      </c>
      <c r="I14" s="26">
        <v>11.6231884057971</v>
      </c>
      <c r="J14" s="27">
        <v>6.42739726027397</v>
      </c>
      <c r="K14" s="372">
        <v>0.65</v>
      </c>
      <c r="L14" s="363">
        <v>0.2461</v>
      </c>
      <c r="M14" s="363">
        <v>0.2592</v>
      </c>
      <c r="N14" s="32">
        <v>2967.63</v>
      </c>
      <c r="O14" s="371">
        <v>0.0867404562909419</v>
      </c>
      <c r="P14" s="48">
        <v>1.40647619047619</v>
      </c>
      <c r="Q14" s="48">
        <v>1.28835774865073</v>
      </c>
      <c r="R14" s="397">
        <v>6.02100840336134</v>
      </c>
      <c r="S14" s="48">
        <v>1.47237754417356</v>
      </c>
      <c r="T14" s="48">
        <v>4.67708703374778</v>
      </c>
      <c r="U14" s="48">
        <v>8.34204540414505</v>
      </c>
      <c r="V14" s="48">
        <v>149.613636363636</v>
      </c>
      <c r="W14" s="48">
        <v>1.86113919784294</v>
      </c>
      <c r="X14" s="48">
        <v>0.530156719962007</v>
      </c>
      <c r="Y14" s="48">
        <v>1.00606060606061</v>
      </c>
      <c r="Z14" s="48">
        <v>0.0198787061994609</v>
      </c>
      <c r="AA14" s="48">
        <v>0</v>
      </c>
      <c r="AB14" s="48">
        <v>0.78358733880422</v>
      </c>
      <c r="AC14" s="48">
        <v>0.465745101017773</v>
      </c>
      <c r="AD14" s="371">
        <v>0.12456326902628</v>
      </c>
      <c r="AE14" s="391">
        <v>335</v>
      </c>
      <c r="AF14" s="48">
        <v>0.0508886525900046</v>
      </c>
    </row>
    <row r="15" ht="15" customHeight="1" spans="1:32">
      <c r="A15" s="18">
        <v>15</v>
      </c>
      <c r="B15" s="19" t="s">
        <v>49</v>
      </c>
      <c r="C15" s="19" t="s">
        <v>41</v>
      </c>
      <c r="D15" s="398">
        <v>0.05</v>
      </c>
      <c r="E15" s="15">
        <v>-3315</v>
      </c>
      <c r="F15" s="362">
        <v>0.2771</v>
      </c>
      <c r="G15" s="362">
        <v>0.28711511414327</v>
      </c>
      <c r="H15" s="25">
        <v>-42.0258069381599</v>
      </c>
      <c r="I15" s="26">
        <v>13.5257815533981</v>
      </c>
      <c r="J15" s="27">
        <v>5.27945205479452</v>
      </c>
      <c r="K15" s="372">
        <v>0.3157</v>
      </c>
      <c r="L15" s="363">
        <v>0</v>
      </c>
      <c r="M15" s="363">
        <v>0</v>
      </c>
      <c r="N15" s="32">
        <v>11969.15</v>
      </c>
      <c r="O15" s="48">
        <v>0</v>
      </c>
      <c r="P15" s="48">
        <v>3.92831541218638</v>
      </c>
      <c r="Q15" s="48">
        <v>0.892956959195081</v>
      </c>
      <c r="R15" s="397">
        <v>0.118043844856661</v>
      </c>
      <c r="S15" s="48">
        <v>1.58162031438936</v>
      </c>
      <c r="T15" s="48">
        <v>0</v>
      </c>
      <c r="U15" s="48">
        <v>2.31914893617021</v>
      </c>
      <c r="V15" s="48">
        <v>6.8125</v>
      </c>
      <c r="W15" s="48">
        <v>0.165855693034895</v>
      </c>
      <c r="X15" s="48">
        <v>5.92581818181818</v>
      </c>
      <c r="Y15" s="48">
        <v>0.963762435936087</v>
      </c>
      <c r="Z15" s="48">
        <v>0.0258378857227226</v>
      </c>
      <c r="AA15" s="48">
        <v>0</v>
      </c>
      <c r="AB15" s="48">
        <v>-0.640517824364796</v>
      </c>
      <c r="AC15" s="48">
        <v>0.84480122324159</v>
      </c>
      <c r="AD15" s="371">
        <v>-2.30428134556575</v>
      </c>
      <c r="AE15" s="391">
        <v>3904</v>
      </c>
      <c r="AF15" s="48">
        <v>2.98470948012232</v>
      </c>
    </row>
    <row r="16" ht="15" customHeight="1" spans="1:32">
      <c r="A16" s="18">
        <v>15</v>
      </c>
      <c r="B16" s="19" t="s">
        <v>49</v>
      </c>
      <c r="C16" s="19" t="s">
        <v>41</v>
      </c>
      <c r="D16" s="398">
        <v>0.035</v>
      </c>
      <c r="E16" s="15">
        <v>100</v>
      </c>
      <c r="F16" s="362">
        <v>2.9685026299205</v>
      </c>
      <c r="G16" s="362">
        <v>0.293269230769231</v>
      </c>
      <c r="H16" s="25">
        <v>521.6679</v>
      </c>
      <c r="I16" s="26">
        <v>13.0416975</v>
      </c>
      <c r="J16" s="27">
        <v>3.70684931506849</v>
      </c>
      <c r="K16" s="372">
        <v>0.51</v>
      </c>
      <c r="L16" s="363">
        <v>0.9803</v>
      </c>
      <c r="M16" s="34">
        <v>0</v>
      </c>
      <c r="N16" s="32">
        <v>2141.58</v>
      </c>
      <c r="O16" s="48">
        <v>0</v>
      </c>
      <c r="P16" s="48">
        <v>839.034482758621</v>
      </c>
      <c r="Q16" s="48">
        <v>0</v>
      </c>
      <c r="R16" s="397">
        <v>26</v>
      </c>
      <c r="S16" s="48">
        <v>2.25756457564576</v>
      </c>
      <c r="T16" s="48">
        <v>0</v>
      </c>
      <c r="U16" s="48">
        <v>6.07145219980152</v>
      </c>
      <c r="V16" s="48">
        <v>0</v>
      </c>
      <c r="W16" s="48">
        <v>1.04706438579902</v>
      </c>
      <c r="X16" s="48">
        <v>0.955051106276425</v>
      </c>
      <c r="Y16" s="48">
        <v>1</v>
      </c>
      <c r="Z16" s="48">
        <v>0</v>
      </c>
      <c r="AA16" s="48">
        <v>0</v>
      </c>
      <c r="AB16" s="48">
        <v>0</v>
      </c>
      <c r="AC16" s="48">
        <v>0.0759144237405107</v>
      </c>
      <c r="AD16" s="371">
        <v>-0.0242272347535505</v>
      </c>
      <c r="AE16" s="391">
        <v>0</v>
      </c>
      <c r="AF16" s="48">
        <v>0</v>
      </c>
    </row>
    <row r="17" ht="15" customHeight="1" spans="1:32">
      <c r="A17" s="12">
        <v>16</v>
      </c>
      <c r="B17" s="13" t="s">
        <v>50</v>
      </c>
      <c r="C17" s="13" t="s">
        <v>39</v>
      </c>
      <c r="D17" s="398">
        <v>0.014</v>
      </c>
      <c r="E17" s="15">
        <v>6847</v>
      </c>
      <c r="F17" s="362">
        <v>0.150910320795571</v>
      </c>
      <c r="G17" s="362">
        <v>0.146584331628066</v>
      </c>
      <c r="H17" s="25">
        <v>27.3104938824161</v>
      </c>
      <c r="I17" s="26">
        <v>23.7090819155558</v>
      </c>
      <c r="J17" s="27">
        <v>7.74794520547945</v>
      </c>
      <c r="K17" s="372">
        <v>0.5</v>
      </c>
      <c r="L17" s="363">
        <v>0.1445</v>
      </c>
      <c r="M17" s="363">
        <v>0.1659</v>
      </c>
      <c r="N17" s="32">
        <v>90113.38</v>
      </c>
      <c r="O17" s="48">
        <v>0.0247521076419657</v>
      </c>
      <c r="P17" s="48">
        <v>0.339755292730221</v>
      </c>
      <c r="Q17" s="48">
        <v>0.668143120110446</v>
      </c>
      <c r="R17" s="397">
        <v>0.0892459433662107</v>
      </c>
      <c r="S17" s="48">
        <v>0.482639965880893</v>
      </c>
      <c r="T17" s="48">
        <v>6.85901232867277</v>
      </c>
      <c r="U17" s="48">
        <v>6.51357184904179</v>
      </c>
      <c r="V17" s="48">
        <v>1.15698120222134</v>
      </c>
      <c r="W17" s="48">
        <v>1.15990702688136</v>
      </c>
      <c r="X17" s="48">
        <v>0.263658600580623</v>
      </c>
      <c r="Y17" s="48">
        <v>1.27302140368342</v>
      </c>
      <c r="Z17" s="48">
        <v>0.546087796130901</v>
      </c>
      <c r="AA17" s="48">
        <v>0.186765060864168</v>
      </c>
      <c r="AB17" s="48">
        <v>0.0984124930829542</v>
      </c>
      <c r="AC17" s="48">
        <v>0.535517040547868</v>
      </c>
      <c r="AD17" s="371">
        <v>-0.0634024862932541</v>
      </c>
      <c r="AE17" s="391">
        <v>3176</v>
      </c>
      <c r="AF17" s="48">
        <v>0.0637840660333782</v>
      </c>
    </row>
    <row r="18" ht="14.25" customHeight="1" spans="1:32">
      <c r="A18" s="12">
        <v>18</v>
      </c>
      <c r="B18" s="20" t="s">
        <v>51</v>
      </c>
      <c r="C18" s="13" t="s">
        <v>41</v>
      </c>
      <c r="D18" s="398">
        <v>0.045</v>
      </c>
      <c r="E18" s="15">
        <v>90937</v>
      </c>
      <c r="F18" s="362">
        <v>0.209748478071615</v>
      </c>
      <c r="G18" s="362">
        <v>0.364655172413793</v>
      </c>
      <c r="H18" s="25">
        <v>12.7574874913402</v>
      </c>
      <c r="I18" s="26">
        <v>9.58783173553719</v>
      </c>
      <c r="J18" s="27">
        <v>2.70684931506849</v>
      </c>
      <c r="K18" s="363">
        <v>0.5683</v>
      </c>
      <c r="L18" s="363">
        <v>0.0134</v>
      </c>
      <c r="M18" s="363">
        <v>0.2467</v>
      </c>
      <c r="N18" s="32">
        <v>219505.42</v>
      </c>
      <c r="O18" s="48">
        <v>0.130221838087007</v>
      </c>
      <c r="P18" s="48">
        <v>0.872011186067624</v>
      </c>
      <c r="Q18" s="48">
        <v>4.6653761775713</v>
      </c>
      <c r="R18" s="397">
        <v>4.01140747272126</v>
      </c>
      <c r="S18" s="48">
        <v>1.39704247140351</v>
      </c>
      <c r="T18" s="48">
        <v>25.1502154561174</v>
      </c>
      <c r="U18" s="48">
        <v>15.7253407927328</v>
      </c>
      <c r="V18" s="48">
        <v>13.5102297579555</v>
      </c>
      <c r="W18" s="48">
        <v>0.893406932748641</v>
      </c>
      <c r="X18" s="48">
        <v>0.824775882474937</v>
      </c>
      <c r="Y18" s="48">
        <v>1.08287627576113</v>
      </c>
      <c r="Z18" s="48">
        <v>1.22899706157035</v>
      </c>
      <c r="AA18" s="48">
        <v>0.0679392268968816</v>
      </c>
      <c r="AB18" s="48">
        <v>0.704255566311713</v>
      </c>
      <c r="AC18" s="48">
        <v>0.0856073167129503</v>
      </c>
      <c r="AD18" s="371">
        <v>0.110169029106648</v>
      </c>
      <c r="AE18" s="391">
        <v>14690</v>
      </c>
      <c r="AF18" s="48">
        <v>0.010687546062305</v>
      </c>
    </row>
    <row r="19" ht="14.25" customHeight="1" spans="1:32">
      <c r="A19" s="18">
        <v>19</v>
      </c>
      <c r="B19" s="19" t="s">
        <v>52</v>
      </c>
      <c r="C19" s="19" t="s">
        <v>41</v>
      </c>
      <c r="D19" s="398">
        <v>0.03</v>
      </c>
      <c r="E19" s="15">
        <v>15843</v>
      </c>
      <c r="F19" s="362">
        <v>0.113</v>
      </c>
      <c r="G19" s="362">
        <v>0.1</v>
      </c>
      <c r="H19" s="25">
        <v>11.8444754781291</v>
      </c>
      <c r="I19" s="26">
        <v>10.4251125</v>
      </c>
      <c r="J19" s="27">
        <v>18.5342465753425</v>
      </c>
      <c r="K19" s="372">
        <v>0.6</v>
      </c>
      <c r="L19" s="363">
        <v>0.1305</v>
      </c>
      <c r="M19" s="363">
        <v>0.1695</v>
      </c>
      <c r="N19" s="32">
        <v>58572.68</v>
      </c>
      <c r="O19" s="48">
        <v>0</v>
      </c>
      <c r="P19" s="48">
        <v>0.147282585851793</v>
      </c>
      <c r="Q19" s="48">
        <v>0.134492830589485</v>
      </c>
      <c r="R19" s="397">
        <v>0.0639312336310522</v>
      </c>
      <c r="S19" s="48">
        <v>0.991122812512234</v>
      </c>
      <c r="T19" s="48">
        <v>15.1503590664273</v>
      </c>
      <c r="U19" s="48">
        <v>10.4284022449925</v>
      </c>
      <c r="V19" s="48">
        <v>12.3290923479637</v>
      </c>
      <c r="W19" s="48">
        <v>2.04221411192214</v>
      </c>
      <c r="X19" s="48">
        <v>0.451731086279538</v>
      </c>
      <c r="Y19" s="48">
        <v>1.05904638198842</v>
      </c>
      <c r="Z19" s="48">
        <v>0.137055922427485</v>
      </c>
      <c r="AA19" s="48">
        <v>0</v>
      </c>
      <c r="AB19" s="48">
        <v>0.281555727347853</v>
      </c>
      <c r="AC19" s="48">
        <v>0.251518293586135</v>
      </c>
      <c r="AD19" s="371">
        <v>0.240339702760085</v>
      </c>
      <c r="AE19" s="391">
        <v>3727</v>
      </c>
      <c r="AF19" s="48">
        <v>0.0368044240359453</v>
      </c>
    </row>
    <row r="20" ht="14.25" customHeight="1" spans="1:32">
      <c r="A20" s="18">
        <v>19</v>
      </c>
      <c r="B20" s="19" t="s">
        <v>52</v>
      </c>
      <c r="C20" s="19" t="s">
        <v>41</v>
      </c>
      <c r="D20" s="398">
        <v>0.02</v>
      </c>
      <c r="E20" s="15">
        <v>1857</v>
      </c>
      <c r="F20" s="362">
        <v>0.1043</v>
      </c>
      <c r="G20" s="362">
        <v>0.1</v>
      </c>
      <c r="H20" s="25">
        <v>11.9708131394723</v>
      </c>
      <c r="I20" s="26">
        <v>11.1149</v>
      </c>
      <c r="J20" s="27">
        <v>16.1397260273973</v>
      </c>
      <c r="K20" s="372">
        <v>0.9</v>
      </c>
      <c r="L20" s="363">
        <v>0.4062</v>
      </c>
      <c r="M20" s="363">
        <v>0.188</v>
      </c>
      <c r="N20" s="32">
        <v>5666.54</v>
      </c>
      <c r="O20" s="48">
        <v>0</v>
      </c>
      <c r="P20" s="48">
        <v>-0.0218127115456939</v>
      </c>
      <c r="Q20" s="48">
        <v>0.405849582172702</v>
      </c>
      <c r="R20" s="397">
        <v>0.267576791808874</v>
      </c>
      <c r="S20" s="48">
        <v>0.723479087452471</v>
      </c>
      <c r="T20" s="48">
        <v>4.10296495956873</v>
      </c>
      <c r="U20" s="48">
        <v>3.70004861448712</v>
      </c>
      <c r="V20" s="48">
        <v>1.95153846153846</v>
      </c>
      <c r="W20" s="48">
        <v>1.15553809897879</v>
      </c>
      <c r="X20" s="48">
        <v>0.514994232987313</v>
      </c>
      <c r="Y20" s="48">
        <v>1.14223194748359</v>
      </c>
      <c r="Z20" s="48">
        <v>0.834158906280959</v>
      </c>
      <c r="AA20" s="48">
        <v>0</v>
      </c>
      <c r="AB20" s="48">
        <v>0.430010420284821</v>
      </c>
      <c r="AC20" s="48">
        <v>0.471554329260281</v>
      </c>
      <c r="AD20" s="371">
        <v>0.187097621863093</v>
      </c>
      <c r="AE20" s="391">
        <v>766</v>
      </c>
      <c r="AF20" s="48">
        <v>0.100643805019051</v>
      </c>
    </row>
    <row r="21" ht="14.25" customHeight="1" spans="1:32">
      <c r="A21" s="18">
        <v>19</v>
      </c>
      <c r="B21" s="19" t="s">
        <v>52</v>
      </c>
      <c r="C21" s="19" t="s">
        <v>41</v>
      </c>
      <c r="D21" s="398">
        <v>0.02</v>
      </c>
      <c r="E21" s="15">
        <v>665</v>
      </c>
      <c r="F21" s="362">
        <v>0.855762644020053</v>
      </c>
      <c r="G21" s="362">
        <v>0.285714285714286</v>
      </c>
      <c r="H21" s="25">
        <v>52.7697125165856</v>
      </c>
      <c r="I21" s="26">
        <v>14.0367435294118</v>
      </c>
      <c r="J21" s="27">
        <v>8.51506849315068</v>
      </c>
      <c r="K21" s="363">
        <v>0.3125</v>
      </c>
      <c r="L21" s="363">
        <v>0.7677</v>
      </c>
      <c r="M21" s="363">
        <v>0.1546</v>
      </c>
      <c r="N21" s="32">
        <v>6165.56</v>
      </c>
      <c r="O21" s="371">
        <v>0.0255</v>
      </c>
      <c r="P21" s="48">
        <v>0.396052987293863</v>
      </c>
      <c r="Q21" s="48">
        <v>1.25690235690236</v>
      </c>
      <c r="R21" s="397">
        <v>-0.430650684931507</v>
      </c>
      <c r="S21" s="48">
        <v>0.496445898679905</v>
      </c>
      <c r="T21" s="48">
        <v>2.64264264264264</v>
      </c>
      <c r="U21" s="48">
        <v>1.25184932286332</v>
      </c>
      <c r="V21" s="48">
        <v>2.13006293367759</v>
      </c>
      <c r="W21" s="48">
        <v>2.71537141456239</v>
      </c>
      <c r="X21" s="48">
        <v>0.567325071004389</v>
      </c>
      <c r="Y21" s="48">
        <v>1.26083262531861</v>
      </c>
      <c r="Z21" s="48">
        <v>0.532746531403849</v>
      </c>
      <c r="AA21" s="48">
        <v>0.000298373862449649</v>
      </c>
      <c r="AB21" s="48">
        <v>0.137496123229608</v>
      </c>
      <c r="AC21" s="48">
        <v>0.364545454545455</v>
      </c>
      <c r="AD21" s="371">
        <v>-0.377272727272727</v>
      </c>
      <c r="AE21" s="391">
        <v>245</v>
      </c>
      <c r="AF21" s="48">
        <v>0.0371212121212121</v>
      </c>
    </row>
    <row r="22" ht="14.25" customHeight="1" spans="1:32">
      <c r="A22" s="18">
        <v>21</v>
      </c>
      <c r="B22" s="19" t="s">
        <v>53</v>
      </c>
      <c r="C22" s="19" t="s">
        <v>39</v>
      </c>
      <c r="D22" s="398">
        <v>0.01</v>
      </c>
      <c r="E22" s="15">
        <v>3165</v>
      </c>
      <c r="F22" s="362">
        <v>0.106379100025935</v>
      </c>
      <c r="G22" s="362">
        <v>0.399740523632588</v>
      </c>
      <c r="H22" s="25">
        <v>9.39795260663507</v>
      </c>
      <c r="I22" s="26">
        <v>8.1582582269593</v>
      </c>
      <c r="J22" s="27">
        <v>27.6794520547945</v>
      </c>
      <c r="K22" s="372">
        <v>1</v>
      </c>
      <c r="L22" s="363">
        <v>0.067</v>
      </c>
      <c r="M22" s="363">
        <v>0.1619</v>
      </c>
      <c r="N22" s="32">
        <v>16682.94</v>
      </c>
      <c r="O22" s="371">
        <v>0.1439</v>
      </c>
      <c r="P22" s="48">
        <v>0.0241809141066684</v>
      </c>
      <c r="Q22" s="48">
        <v>0.248735703726756</v>
      </c>
      <c r="R22" s="397">
        <v>0.15764447695684</v>
      </c>
      <c r="S22" s="48">
        <v>0.991486354611838</v>
      </c>
      <c r="T22" s="48">
        <v>5.54459917199849</v>
      </c>
      <c r="U22" s="48">
        <v>0.724705766605586</v>
      </c>
      <c r="V22" s="48">
        <v>3.91782461272522</v>
      </c>
      <c r="W22" s="48">
        <v>1.43593314763231</v>
      </c>
      <c r="X22" s="48">
        <v>0.466280925778132</v>
      </c>
      <c r="Y22" s="48">
        <v>1.21789152383189</v>
      </c>
      <c r="Z22" s="48">
        <v>0.643302180685358</v>
      </c>
      <c r="AA22" s="48">
        <v>0.0300311526479751</v>
      </c>
      <c r="AB22" s="48">
        <v>0.219008407431754</v>
      </c>
      <c r="AC22" s="48">
        <v>0.344488188976378</v>
      </c>
      <c r="AD22" s="371">
        <v>0.134978278577247</v>
      </c>
      <c r="AE22" s="391">
        <v>2985</v>
      </c>
      <c r="AF22" s="48">
        <v>0.101310073309802</v>
      </c>
    </row>
    <row r="23" ht="14.25" customHeight="1" spans="1:32">
      <c r="A23" s="18">
        <v>21</v>
      </c>
      <c r="B23" s="19" t="s">
        <v>53</v>
      </c>
      <c r="C23" s="19" t="s">
        <v>39</v>
      </c>
      <c r="D23" s="398">
        <v>0.03</v>
      </c>
      <c r="E23" s="15">
        <v>1042</v>
      </c>
      <c r="F23" s="362">
        <v>-0.0803300301965943</v>
      </c>
      <c r="G23" s="362">
        <v>0.387948568030423</v>
      </c>
      <c r="H23" s="25">
        <v>5.76129558541267</v>
      </c>
      <c r="I23" s="26">
        <v>8.07086391869001</v>
      </c>
      <c r="J23" s="27">
        <v>19.8301369863014</v>
      </c>
      <c r="K23" s="372">
        <v>1</v>
      </c>
      <c r="L23" s="363">
        <v>0.6925</v>
      </c>
      <c r="M23" s="363">
        <v>0.3232</v>
      </c>
      <c r="N23" s="32">
        <v>3180.44</v>
      </c>
      <c r="O23" s="371">
        <v>0.3469</v>
      </c>
      <c r="P23" s="48">
        <v>0.248332888770339</v>
      </c>
      <c r="Q23" s="48">
        <v>0.618421052631579</v>
      </c>
      <c r="R23" s="397">
        <v>0.453277545327754</v>
      </c>
      <c r="S23" s="48">
        <v>1.05706489500534</v>
      </c>
      <c r="T23" s="48">
        <v>5.8695652173913</v>
      </c>
      <c r="U23" s="48">
        <v>10.9459459459459</v>
      </c>
      <c r="V23" s="48">
        <v>18.7974683544304</v>
      </c>
      <c r="W23" s="48">
        <v>1.94756756756757</v>
      </c>
      <c r="X23" s="48">
        <v>0.395299145299145</v>
      </c>
      <c r="Y23" s="48">
        <v>1.04083147735709</v>
      </c>
      <c r="Z23" s="48">
        <v>0.40084835630965</v>
      </c>
      <c r="AA23" s="48">
        <v>0</v>
      </c>
      <c r="AB23" s="48">
        <v>0.45532007865414</v>
      </c>
      <c r="AC23" s="48">
        <v>0.371268237934905</v>
      </c>
      <c r="AD23" s="371">
        <v>0.00606060606060606</v>
      </c>
      <c r="AE23" s="391">
        <v>0</v>
      </c>
      <c r="AF23" s="48">
        <v>0</v>
      </c>
    </row>
    <row r="24" ht="14.25" customHeight="1" spans="1:32">
      <c r="A24" s="12">
        <v>22</v>
      </c>
      <c r="B24" s="13" t="s">
        <v>54</v>
      </c>
      <c r="C24" s="13" t="s">
        <v>41</v>
      </c>
      <c r="D24" s="399">
        <v>0.05</v>
      </c>
      <c r="E24" s="15">
        <v>11129</v>
      </c>
      <c r="F24" s="362">
        <v>0.358467815335063</v>
      </c>
      <c r="G24" s="362">
        <v>0.238571428571429</v>
      </c>
      <c r="H24" s="25">
        <v>25.3211186988948</v>
      </c>
      <c r="I24" s="26">
        <v>16.2889439306358</v>
      </c>
      <c r="J24" s="27">
        <v>10.3287671232877</v>
      </c>
      <c r="K24" s="363">
        <v>0.157522</v>
      </c>
      <c r="L24" s="363">
        <v>0.2274</v>
      </c>
      <c r="M24" s="363">
        <v>0.0779</v>
      </c>
      <c r="N24" s="32">
        <v>71946.49</v>
      </c>
      <c r="O24" s="371">
        <v>0.2325</v>
      </c>
      <c r="P24" s="48">
        <v>0.500757441866337</v>
      </c>
      <c r="Q24" s="48">
        <v>0.650312744331509</v>
      </c>
      <c r="R24" s="397">
        <v>0.563061797752809</v>
      </c>
      <c r="S24" s="48">
        <v>1.17583987480754</v>
      </c>
      <c r="T24" s="48">
        <v>3.78978881259966</v>
      </c>
      <c r="U24" s="48">
        <v>5.52040574489264</v>
      </c>
      <c r="V24" s="48">
        <v>7.65153406477892</v>
      </c>
      <c r="W24" s="48">
        <v>1.57795151660308</v>
      </c>
      <c r="X24" s="48">
        <v>0.502855796973444</v>
      </c>
      <c r="Y24" s="48">
        <v>1.31151909979272</v>
      </c>
      <c r="Z24" s="48">
        <v>0.328996125277068</v>
      </c>
      <c r="AA24" s="48">
        <v>0.018612206223245</v>
      </c>
      <c r="AB24" s="48">
        <v>0.23450949817201</v>
      </c>
      <c r="AC24" s="48">
        <v>0.285796469295233</v>
      </c>
      <c r="AD24" s="371">
        <v>0.00796812749003984</v>
      </c>
      <c r="AE24" s="391">
        <v>10255</v>
      </c>
      <c r="AF24" s="48">
        <v>0.0880529605715071</v>
      </c>
    </row>
    <row r="25" ht="14.25" customHeight="1" spans="1:32">
      <c r="A25" s="12">
        <v>24</v>
      </c>
      <c r="B25" s="13" t="s">
        <v>55</v>
      </c>
      <c r="C25" s="13" t="s">
        <v>39</v>
      </c>
      <c r="D25" s="398">
        <v>0.03</v>
      </c>
      <c r="E25" s="15">
        <v>383</v>
      </c>
      <c r="F25" s="362">
        <v>0.963660517244407</v>
      </c>
      <c r="G25" s="362">
        <v>0.264</v>
      </c>
      <c r="H25" s="25">
        <v>65.3121409921671</v>
      </c>
      <c r="I25" s="26">
        <v>15.63409375</v>
      </c>
      <c r="J25" s="27">
        <v>18.7232876712329</v>
      </c>
      <c r="K25" s="372">
        <v>0.18</v>
      </c>
      <c r="L25" s="363">
        <v>0.0607</v>
      </c>
      <c r="M25" s="363">
        <v>0.0385</v>
      </c>
      <c r="N25" s="32">
        <v>7385.8</v>
      </c>
      <c r="O25" s="371">
        <v>0.0585</v>
      </c>
      <c r="P25" s="48">
        <v>0.258123005512039</v>
      </c>
      <c r="Q25" s="48">
        <v>0.19012547735952</v>
      </c>
      <c r="R25" s="397">
        <v>-0.0681265206812652</v>
      </c>
      <c r="S25" s="48">
        <v>0.804239601734383</v>
      </c>
      <c r="T25" s="48">
        <v>5.20907010609528</v>
      </c>
      <c r="U25" s="48">
        <v>1.75978635181671</v>
      </c>
      <c r="V25" s="48">
        <v>96.6795366795367</v>
      </c>
      <c r="W25" s="48">
        <v>2.00687611144043</v>
      </c>
      <c r="X25" s="48">
        <v>0.50072058569205</v>
      </c>
      <c r="Y25" s="48">
        <v>1.13455149501661</v>
      </c>
      <c r="Z25" s="48">
        <v>0.0142104056841623</v>
      </c>
      <c r="AA25" s="48">
        <v>0</v>
      </c>
      <c r="AB25" s="48">
        <v>0.0477020799601445</v>
      </c>
      <c r="AC25" s="48">
        <v>0.403115015974441</v>
      </c>
      <c r="AD25" s="371">
        <v>-0.0728434504792332</v>
      </c>
      <c r="AE25" s="391">
        <v>1095</v>
      </c>
      <c r="AF25" s="48">
        <v>0.0874600638977636</v>
      </c>
    </row>
    <row r="26" ht="14.25" customHeight="1" spans="1:32">
      <c r="A26" s="12">
        <v>25</v>
      </c>
      <c r="B26" s="13" t="s">
        <v>56</v>
      </c>
      <c r="C26" s="13" t="s">
        <v>41</v>
      </c>
      <c r="D26" s="398">
        <v>0.0294</v>
      </c>
      <c r="E26" s="15">
        <v>7432</v>
      </c>
      <c r="F26" s="362">
        <v>0.103989051288041</v>
      </c>
      <c r="G26" s="362">
        <v>0.296703296703297</v>
      </c>
      <c r="H26" s="25">
        <v>12.2572524219591</v>
      </c>
      <c r="I26" s="26">
        <v>11.3869875</v>
      </c>
      <c r="J26" s="27">
        <v>21.9479452054795</v>
      </c>
      <c r="K26" s="369">
        <v>0.20718</v>
      </c>
      <c r="L26" s="363">
        <v>0.2469</v>
      </c>
      <c r="M26" s="363">
        <v>0.1094</v>
      </c>
      <c r="N26" s="32">
        <v>13141.66</v>
      </c>
      <c r="O26" s="48">
        <v>0</v>
      </c>
      <c r="P26" s="48">
        <v>-0.727631618003542</v>
      </c>
      <c r="Q26" s="48">
        <v>-0.838229642597891</v>
      </c>
      <c r="R26" s="397">
        <v>0.388121031004856</v>
      </c>
      <c r="S26" s="48">
        <v>0.300022551070398</v>
      </c>
      <c r="T26" s="48">
        <v>6.20688545688546</v>
      </c>
      <c r="U26" s="48">
        <v>4.80952380952381</v>
      </c>
      <c r="V26" s="48">
        <v>2.64659075318974</v>
      </c>
      <c r="W26" s="48">
        <v>0.982056037291364</v>
      </c>
      <c r="X26" s="48">
        <v>0.724752978785237</v>
      </c>
      <c r="Y26" s="48">
        <v>1.04136253041363</v>
      </c>
      <c r="Z26" s="48">
        <v>1.04025339844266</v>
      </c>
      <c r="AA26" s="48">
        <v>0</v>
      </c>
      <c r="AB26" s="48">
        <v>0.2731599742718</v>
      </c>
      <c r="AC26" s="48">
        <v>0.485822404229952</v>
      </c>
      <c r="AD26" s="371">
        <v>0.32061583121663</v>
      </c>
      <c r="AE26" s="391">
        <v>221</v>
      </c>
      <c r="AF26" s="48">
        <v>0.0114561194339329</v>
      </c>
    </row>
    <row r="27" ht="14.25" customHeight="1" spans="1:32">
      <c r="A27" s="12">
        <v>26</v>
      </c>
      <c r="B27" s="13" t="s">
        <v>57</v>
      </c>
      <c r="C27" s="13" t="s">
        <v>39</v>
      </c>
      <c r="D27" s="398">
        <v>0.01</v>
      </c>
      <c r="E27" s="15">
        <v>4244</v>
      </c>
      <c r="F27" s="362">
        <v>0.330683815920812</v>
      </c>
      <c r="G27" s="362">
        <v>0.179521276595745</v>
      </c>
      <c r="H27" s="25">
        <v>30.6324222431668</v>
      </c>
      <c r="I27" s="26">
        <v>16.2505</v>
      </c>
      <c r="J27" s="27">
        <v>13.372602739726</v>
      </c>
      <c r="K27" s="363">
        <v>0.8177725</v>
      </c>
      <c r="L27" s="363">
        <v>0.1092</v>
      </c>
      <c r="M27" s="363">
        <v>0.2916</v>
      </c>
      <c r="N27" s="32">
        <v>21485.87</v>
      </c>
      <c r="O27" s="48">
        <v>0</v>
      </c>
      <c r="P27" s="48">
        <v>0.702787520767953</v>
      </c>
      <c r="Q27" s="48">
        <v>0.503441727984809</v>
      </c>
      <c r="R27" s="397">
        <v>0.0515361744301288</v>
      </c>
      <c r="S27" s="48">
        <v>0.72467727614234</v>
      </c>
      <c r="T27" s="48">
        <v>6.0553600304385</v>
      </c>
      <c r="U27" s="48">
        <v>1.82026134446573</v>
      </c>
      <c r="V27" s="48">
        <v>6.64509394572025</v>
      </c>
      <c r="W27" s="48">
        <v>1.30662186471167</v>
      </c>
      <c r="X27" s="48">
        <v>0.547539028620989</v>
      </c>
      <c r="Y27" s="48">
        <v>1.0983927871423</v>
      </c>
      <c r="Z27" s="48">
        <v>0.193676981370382</v>
      </c>
      <c r="AA27" s="48">
        <v>0.167153457530786</v>
      </c>
      <c r="AB27" s="48">
        <v>0.201194652507822</v>
      </c>
      <c r="AC27" s="48">
        <v>0.440213634935595</v>
      </c>
      <c r="AD27" s="371">
        <v>0.122274583726045</v>
      </c>
      <c r="AE27" s="391">
        <v>3371</v>
      </c>
      <c r="AF27" s="48">
        <v>0.105906377631166</v>
      </c>
    </row>
    <row r="28" ht="14.25" customHeight="1" spans="1:32">
      <c r="A28" s="12">
        <v>27</v>
      </c>
      <c r="B28" s="13" t="s">
        <v>58</v>
      </c>
      <c r="C28" s="13" t="s">
        <v>39</v>
      </c>
      <c r="D28" s="398">
        <v>0.035</v>
      </c>
      <c r="E28" s="15">
        <v>1721</v>
      </c>
      <c r="F28" s="362">
        <v>0.888972808245227</v>
      </c>
      <c r="G28" s="362">
        <v>0.259907834101382</v>
      </c>
      <c r="H28" s="25">
        <v>63.1536083672284</v>
      </c>
      <c r="I28" s="26">
        <v>14.8886794520548</v>
      </c>
      <c r="J28" s="27">
        <v>10.4602739726027</v>
      </c>
      <c r="K28" s="373">
        <v>0.583297</v>
      </c>
      <c r="L28" s="363">
        <v>0.1549</v>
      </c>
      <c r="M28" s="363">
        <v>0.13</v>
      </c>
      <c r="N28" s="32">
        <v>6543.53</v>
      </c>
      <c r="O28" s="48">
        <v>0</v>
      </c>
      <c r="P28" s="48">
        <v>0.511058230683091</v>
      </c>
      <c r="Q28" s="48">
        <v>0.779495268138801</v>
      </c>
      <c r="R28" s="397">
        <v>2.33204334365325</v>
      </c>
      <c r="S28" s="48">
        <v>1.00674508055076</v>
      </c>
      <c r="T28" s="48">
        <v>0</v>
      </c>
      <c r="U28" s="48">
        <v>12.5069252077562</v>
      </c>
      <c r="V28" s="48">
        <v>122.857142857143</v>
      </c>
      <c r="W28" s="48">
        <v>5.03616273229533</v>
      </c>
      <c r="X28" s="48">
        <v>0.216164891153312</v>
      </c>
      <c r="Y28" s="48">
        <v>1.31787175989086</v>
      </c>
      <c r="Z28" s="48">
        <v>0.00732730603320924</v>
      </c>
      <c r="AA28" s="48">
        <v>0</v>
      </c>
      <c r="AB28" s="48">
        <v>0.130216017856467</v>
      </c>
      <c r="AC28" s="48">
        <v>0.640919158361019</v>
      </c>
      <c r="AD28" s="371">
        <v>0.302934662236988</v>
      </c>
      <c r="AE28" s="391">
        <v>2220</v>
      </c>
      <c r="AF28" s="48">
        <v>0.122923588039867</v>
      </c>
    </row>
    <row r="29" ht="14.25" customHeight="1" spans="1:32">
      <c r="A29" s="12">
        <v>30</v>
      </c>
      <c r="B29" s="13" t="s">
        <v>59</v>
      </c>
      <c r="C29" s="13" t="s">
        <v>41</v>
      </c>
      <c r="D29" s="398">
        <v>0.025</v>
      </c>
      <c r="E29" s="15">
        <v>10786</v>
      </c>
      <c r="F29" s="362">
        <v>0.140476976235757</v>
      </c>
      <c r="G29" s="362">
        <v>0.42</v>
      </c>
      <c r="H29" s="25">
        <v>9.27498609308363</v>
      </c>
      <c r="I29" s="26">
        <v>8.33666666666667</v>
      </c>
      <c r="J29" s="27">
        <v>18.4575342465753</v>
      </c>
      <c r="K29" s="372">
        <v>1</v>
      </c>
      <c r="L29" s="363">
        <v>0.8336</v>
      </c>
      <c r="M29" s="363">
        <v>0.2483</v>
      </c>
      <c r="N29" s="32">
        <v>66217.2</v>
      </c>
      <c r="O29" s="48">
        <v>0.0285557386051619</v>
      </c>
      <c r="P29" s="48">
        <v>0.325537682008254</v>
      </c>
      <c r="Q29" s="48">
        <v>0.249791589477584</v>
      </c>
      <c r="R29" s="397">
        <v>1.43696339810212</v>
      </c>
      <c r="S29" s="48">
        <v>1.5637307156161</v>
      </c>
      <c r="T29" s="48">
        <v>4.67872351611377</v>
      </c>
      <c r="U29" s="48">
        <v>4.13323218874818</v>
      </c>
      <c r="V29" s="48">
        <v>12.2266898699396</v>
      </c>
      <c r="W29" s="48">
        <v>1.74820445853932</v>
      </c>
      <c r="X29" s="48">
        <v>0.442975019780717</v>
      </c>
      <c r="Y29" s="48">
        <v>1.09835164835165</v>
      </c>
      <c r="Z29" s="48">
        <v>0.379240703340683</v>
      </c>
      <c r="AA29" s="48">
        <v>0.00424301939930704</v>
      </c>
      <c r="AB29" s="48">
        <v>0.222036951263445</v>
      </c>
      <c r="AC29" s="48">
        <v>0.162775018540576</v>
      </c>
      <c r="AD29" s="371">
        <v>0.0543482332142242</v>
      </c>
      <c r="AE29" s="391">
        <v>0</v>
      </c>
      <c r="AF29" s="48">
        <v>0</v>
      </c>
    </row>
    <row r="30" ht="14.25" customHeight="1" spans="1:32">
      <c r="A30" s="12">
        <v>31</v>
      </c>
      <c r="B30" s="13" t="s">
        <v>60</v>
      </c>
      <c r="C30" s="13" t="s">
        <v>41</v>
      </c>
      <c r="D30" s="398">
        <v>0.01</v>
      </c>
      <c r="E30" s="15">
        <v>-515</v>
      </c>
      <c r="F30" s="362">
        <v>0.2766</v>
      </c>
      <c r="G30" s="362">
        <v>0.3</v>
      </c>
      <c r="H30" s="25">
        <f>I30</f>
        <v>13</v>
      </c>
      <c r="I30" s="26">
        <v>13</v>
      </c>
      <c r="J30" s="27">
        <v>15.0219178082192</v>
      </c>
      <c r="K30" s="372">
        <v>0.48</v>
      </c>
      <c r="L30" s="363">
        <v>0.4929</v>
      </c>
      <c r="M30" s="363">
        <v>0.2701</v>
      </c>
      <c r="N30" s="32">
        <v>6101</v>
      </c>
      <c r="O30" s="48">
        <v>0.1597</v>
      </c>
      <c r="P30" s="48">
        <v>-0.192849535980526</v>
      </c>
      <c r="Q30" s="48">
        <v>0.381714285714286</v>
      </c>
      <c r="R30" s="397">
        <v>0</v>
      </c>
      <c r="S30" s="48">
        <v>0.766163793103448</v>
      </c>
      <c r="T30" s="48">
        <v>5.09506214309708</v>
      </c>
      <c r="U30" s="48">
        <v>3.70529607191714</v>
      </c>
      <c r="V30" s="48">
        <v>3.19707721492307</v>
      </c>
      <c r="W30" s="48">
        <v>0.969203817251395</v>
      </c>
      <c r="X30" s="48">
        <v>0.81769517849738</v>
      </c>
      <c r="Y30" s="48">
        <v>2.32611832611833</v>
      </c>
      <c r="Z30" s="48">
        <v>1.07609594706369</v>
      </c>
      <c r="AA30" s="48">
        <v>0</v>
      </c>
      <c r="AB30" s="48">
        <v>-0.123560460652591</v>
      </c>
      <c r="AC30" s="48">
        <v>0.178401898734177</v>
      </c>
      <c r="AD30" s="371">
        <v>0.143196202531646</v>
      </c>
      <c r="AE30" s="391">
        <v>695</v>
      </c>
      <c r="AF30" s="48">
        <v>0.0305467651195499</v>
      </c>
    </row>
    <row r="31" ht="14.25" customHeight="1" spans="1:32">
      <c r="A31" s="12">
        <v>32</v>
      </c>
      <c r="B31" s="13" t="s">
        <v>61</v>
      </c>
      <c r="C31" s="13" t="s">
        <v>39</v>
      </c>
      <c r="D31" s="398">
        <v>0.025</v>
      </c>
      <c r="E31" s="15">
        <v>3333</v>
      </c>
      <c r="F31" s="362">
        <v>0.42527062125368</v>
      </c>
      <c r="G31" s="362">
        <v>0.261666666666667</v>
      </c>
      <c r="H31" s="25">
        <v>27.028598859886</v>
      </c>
      <c r="I31" s="26">
        <v>14.2994158730159</v>
      </c>
      <c r="J31" s="27">
        <v>6.76164383561644</v>
      </c>
      <c r="K31" s="372">
        <v>0.99</v>
      </c>
      <c r="L31" s="363">
        <v>0.5454</v>
      </c>
      <c r="M31" s="363">
        <v>0.1653</v>
      </c>
      <c r="N31" s="32">
        <v>8269.78</v>
      </c>
      <c r="O31" s="48">
        <v>0</v>
      </c>
      <c r="P31" s="48">
        <v>0.350073016388123</v>
      </c>
      <c r="Q31" s="48">
        <v>0.39942354368932</v>
      </c>
      <c r="R31" s="397">
        <v>-0.0208578143360753</v>
      </c>
      <c r="S31" s="48">
        <v>1.15538371250043</v>
      </c>
      <c r="T31" s="48">
        <v>0</v>
      </c>
      <c r="U31" s="48">
        <v>7.10573248407643</v>
      </c>
      <c r="V31" s="48">
        <v>205.325153374233</v>
      </c>
      <c r="W31" s="48">
        <v>2.25559803386128</v>
      </c>
      <c r="X31" s="48">
        <v>0.445646295294754</v>
      </c>
      <c r="Y31" s="48">
        <v>1.0136191114088</v>
      </c>
      <c r="Z31" s="48">
        <v>0.00672086720867209</v>
      </c>
      <c r="AA31" s="48">
        <v>0</v>
      </c>
      <c r="AB31" s="48">
        <v>0.421445280394512</v>
      </c>
      <c r="AC31" s="48">
        <v>0.381498745069918</v>
      </c>
      <c r="AD31" s="371">
        <v>0.248177363451655</v>
      </c>
      <c r="AE31" s="391">
        <v>507</v>
      </c>
      <c r="AF31" s="48">
        <v>0.0302975977052707</v>
      </c>
    </row>
    <row r="32" ht="14.25" customHeight="1" spans="1:32">
      <c r="A32" s="12">
        <v>34</v>
      </c>
      <c r="B32" s="13" t="s">
        <v>62</v>
      </c>
      <c r="C32" s="13" t="s">
        <v>41</v>
      </c>
      <c r="D32" s="398">
        <v>0.03</v>
      </c>
      <c r="E32" s="15">
        <v>10706</v>
      </c>
      <c r="F32" s="362">
        <v>0.143310647057971</v>
      </c>
      <c r="G32" s="362">
        <v>0.290258302583026</v>
      </c>
      <c r="H32" s="25">
        <v>12.663871660751</v>
      </c>
      <c r="I32" s="26">
        <v>12.9369666030534</v>
      </c>
      <c r="J32" s="27">
        <v>5.18904109589041</v>
      </c>
      <c r="K32" s="363">
        <v>0.4077</v>
      </c>
      <c r="L32" s="363">
        <v>0.2585</v>
      </c>
      <c r="M32" s="363">
        <v>0.2792</v>
      </c>
      <c r="N32" s="32">
        <v>8279.42</v>
      </c>
      <c r="O32" s="48">
        <v>0</v>
      </c>
      <c r="P32" s="48">
        <v>0.0598689436060365</v>
      </c>
      <c r="Q32" s="48">
        <v>0.545514950166113</v>
      </c>
      <c r="R32" s="397">
        <v>0.755081967213115</v>
      </c>
      <c r="S32" s="48">
        <v>2.65985443678604</v>
      </c>
      <c r="T32" s="48">
        <v>0</v>
      </c>
      <c r="U32" s="48">
        <v>4.03362327315255</v>
      </c>
      <c r="V32" s="48">
        <v>183.946666666667</v>
      </c>
      <c r="W32" s="48">
        <v>7.63092633114515</v>
      </c>
      <c r="X32" s="48">
        <v>0.128430913348946</v>
      </c>
      <c r="Y32" s="48">
        <v>1.00505284628222</v>
      </c>
      <c r="Z32" s="48">
        <v>0.0191315563198624</v>
      </c>
      <c r="AA32" s="48">
        <v>0</v>
      </c>
      <c r="AB32" s="48">
        <v>1.39728530409815</v>
      </c>
      <c r="AC32" s="48">
        <v>0.511380110176863</v>
      </c>
      <c r="AD32" s="371">
        <v>0.252790663960568</v>
      </c>
      <c r="AE32" s="391">
        <v>2408</v>
      </c>
      <c r="AF32" s="48">
        <v>0.0872716729486808</v>
      </c>
    </row>
    <row r="33" ht="14.25" customHeight="1" spans="1:32">
      <c r="A33" s="12">
        <v>39</v>
      </c>
      <c r="B33" s="13" t="s">
        <v>63</v>
      </c>
      <c r="C33" s="13" t="s">
        <v>39</v>
      </c>
      <c r="D33" s="398">
        <v>0.01</v>
      </c>
      <c r="E33" s="15">
        <v>1091</v>
      </c>
      <c r="F33" s="362">
        <v>1.57372849708516</v>
      </c>
      <c r="G33" s="362">
        <v>0.230731707317073</v>
      </c>
      <c r="H33" s="25">
        <v>188.544170485793</v>
      </c>
      <c r="I33" s="26">
        <v>15.8232069230769</v>
      </c>
      <c r="J33" s="27">
        <v>11.9397260273973</v>
      </c>
      <c r="K33" s="363">
        <v>0.3872</v>
      </c>
      <c r="L33" s="363">
        <v>0.1991</v>
      </c>
      <c r="M33" s="363">
        <v>0.2511</v>
      </c>
      <c r="N33" s="32">
        <v>17784.57</v>
      </c>
      <c r="O33" s="48">
        <v>0</v>
      </c>
      <c r="P33" s="48">
        <v>9.74736842105263</v>
      </c>
      <c r="Q33" s="48">
        <v>7.90804597701149</v>
      </c>
      <c r="R33" s="397">
        <v>2.52801120448179</v>
      </c>
      <c r="S33" s="48">
        <v>0.999601752289924</v>
      </c>
      <c r="T33" s="48">
        <v>528.421052631579</v>
      </c>
      <c r="U33" s="48">
        <v>37.3234200743494</v>
      </c>
      <c r="V33" s="48">
        <v>84.3697478991597</v>
      </c>
      <c r="W33" s="48">
        <v>1.61892097264438</v>
      </c>
      <c r="X33" s="48">
        <v>0.578300141473501</v>
      </c>
      <c r="Y33" s="48">
        <v>1.04288025889968</v>
      </c>
      <c r="Z33" s="48">
        <v>0.0203870967741935</v>
      </c>
      <c r="AA33" s="48">
        <v>0</v>
      </c>
      <c r="AB33" s="48">
        <v>0.506264501160093</v>
      </c>
      <c r="AC33" s="48">
        <v>0.721513944223108</v>
      </c>
      <c r="AD33" s="371">
        <v>0.348406374501992</v>
      </c>
      <c r="AE33" s="391">
        <v>944</v>
      </c>
      <c r="AF33" s="48">
        <v>0.18804780876494</v>
      </c>
    </row>
    <row r="34" ht="14.25" customHeight="1" spans="1:32">
      <c r="A34" s="12">
        <v>40</v>
      </c>
      <c r="B34" s="13" t="s">
        <v>64</v>
      </c>
      <c r="C34" s="13" t="s">
        <v>39</v>
      </c>
      <c r="D34" s="398">
        <v>0.02</v>
      </c>
      <c r="E34" s="15">
        <v>626</v>
      </c>
      <c r="F34" s="362">
        <v>0.778236185183629</v>
      </c>
      <c r="G34" s="362">
        <v>0.298212927756654</v>
      </c>
      <c r="H34" s="25">
        <v>42.0127795527157</v>
      </c>
      <c r="I34" s="26">
        <v>14.562569213732</v>
      </c>
      <c r="J34" s="27">
        <v>15.3342465753425</v>
      </c>
      <c r="K34" s="363">
        <v>0.2584</v>
      </c>
      <c r="L34" s="363">
        <v>0.2163</v>
      </c>
      <c r="M34" s="363">
        <v>0.1684</v>
      </c>
      <c r="N34" s="32">
        <v>4159.35</v>
      </c>
      <c r="O34" s="48">
        <v>0</v>
      </c>
      <c r="P34" s="48">
        <v>0.567171717171717</v>
      </c>
      <c r="Q34" s="48">
        <v>1.051459673429</v>
      </c>
      <c r="R34" s="397">
        <v>2.44239631336406</v>
      </c>
      <c r="S34" s="48">
        <v>0.823922880188865</v>
      </c>
      <c r="T34" s="48">
        <v>5.38649517684887</v>
      </c>
      <c r="U34" s="48">
        <v>2.4292343387471</v>
      </c>
      <c r="V34" s="48">
        <v>11.8640226628895</v>
      </c>
      <c r="W34" s="48">
        <v>2.78195121951219</v>
      </c>
      <c r="X34" s="48">
        <v>0.331775700934579</v>
      </c>
      <c r="Y34" s="48">
        <v>1.15642458100559</v>
      </c>
      <c r="Z34" s="48">
        <v>0.0841775205016884</v>
      </c>
      <c r="AA34" s="48">
        <v>0</v>
      </c>
      <c r="AB34" s="48">
        <v>0.203016053186314</v>
      </c>
      <c r="AC34" s="48">
        <v>0.521012416427889</v>
      </c>
      <c r="AD34" s="371">
        <v>0.0245940783190067</v>
      </c>
      <c r="AE34" s="391">
        <v>355</v>
      </c>
      <c r="AF34" s="48">
        <v>0.0847659980897803</v>
      </c>
    </row>
    <row r="35" ht="14.25" customHeight="1" spans="1:32">
      <c r="A35" s="12">
        <v>41</v>
      </c>
      <c r="B35" s="13" t="s">
        <v>65</v>
      </c>
      <c r="C35" s="13" t="s">
        <v>39</v>
      </c>
      <c r="D35" s="398">
        <v>0.01</v>
      </c>
      <c r="E35" s="15">
        <v>2828</v>
      </c>
      <c r="F35" s="362">
        <v>0.280665410890569</v>
      </c>
      <c r="G35" s="362">
        <v>0.172400915074365</v>
      </c>
      <c r="H35" s="25">
        <v>29.7200416484303</v>
      </c>
      <c r="I35" s="26">
        <v>22.1179678373055</v>
      </c>
      <c r="J35" s="27">
        <v>9.17534246575342</v>
      </c>
      <c r="K35" s="363">
        <v>0.4859</v>
      </c>
      <c r="L35" s="363">
        <v>0.3223</v>
      </c>
      <c r="M35" s="363">
        <v>0.3275</v>
      </c>
      <c r="N35" s="32">
        <v>18420.81</v>
      </c>
      <c r="O35" s="48">
        <v>0.01</v>
      </c>
      <c r="P35" s="48">
        <v>1.52744991878722</v>
      </c>
      <c r="Q35" s="48">
        <v>1.75951205344177</v>
      </c>
      <c r="R35" s="397">
        <v>0.49708840656432</v>
      </c>
      <c r="S35" s="48">
        <v>0.861001964636542</v>
      </c>
      <c r="T35" s="48">
        <v>0</v>
      </c>
      <c r="U35" s="48">
        <v>2.42902918506971</v>
      </c>
      <c r="V35" s="48">
        <v>239.726495726496</v>
      </c>
      <c r="W35" s="48">
        <v>5.00144857556736</v>
      </c>
      <c r="X35" s="48">
        <v>0.177970095540037</v>
      </c>
      <c r="Y35" s="48">
        <v>1.02100840336134</v>
      </c>
      <c r="Z35" s="48">
        <v>0.00273655404694243</v>
      </c>
      <c r="AA35" s="48">
        <v>0</v>
      </c>
      <c r="AB35" s="48">
        <v>0.218479604449938</v>
      </c>
      <c r="AC35" s="48">
        <v>0.509198516828294</v>
      </c>
      <c r="AD35" s="371">
        <v>0.189746149458072</v>
      </c>
      <c r="AE35" s="391">
        <v>2764</v>
      </c>
      <c r="AF35" s="48">
        <v>0.197090701654307</v>
      </c>
    </row>
    <row r="36" ht="14.25" customHeight="1" spans="1:32">
      <c r="A36" s="12">
        <v>43</v>
      </c>
      <c r="B36" s="13" t="s">
        <v>66</v>
      </c>
      <c r="C36" s="13" t="s">
        <v>39</v>
      </c>
      <c r="D36" s="398">
        <v>0.025</v>
      </c>
      <c r="E36" s="15">
        <v>5703</v>
      </c>
      <c r="F36" s="362">
        <v>0.0551733413980195</v>
      </c>
      <c r="G36" s="362">
        <v>0.239669421487603</v>
      </c>
      <c r="H36" s="25">
        <v>12.7423741890233</v>
      </c>
      <c r="I36" s="26">
        <v>15.1395333333333</v>
      </c>
      <c r="J36" s="27">
        <v>20.5945205479452</v>
      </c>
      <c r="K36" s="372">
        <v>0.28</v>
      </c>
      <c r="L36" s="34">
        <v>0</v>
      </c>
      <c r="M36" s="363">
        <v>0.4511</v>
      </c>
      <c r="N36" s="32">
        <v>13589.2</v>
      </c>
      <c r="O36" s="48">
        <v>0</v>
      </c>
      <c r="P36" s="48">
        <v>0.275078581050741</v>
      </c>
      <c r="Q36" s="48">
        <v>1.05105049760413</v>
      </c>
      <c r="R36" s="397">
        <v>0.418303904501368</v>
      </c>
      <c r="S36" s="48">
        <v>0.902064500848695</v>
      </c>
      <c r="T36" s="48">
        <v>3.90432256962242</v>
      </c>
      <c r="U36" s="48">
        <v>2.85971718182956</v>
      </c>
      <c r="V36" s="48">
        <v>5.7853164556962</v>
      </c>
      <c r="W36" s="48">
        <v>3.79244053437602</v>
      </c>
      <c r="X36" s="48">
        <v>0.216157205240175</v>
      </c>
      <c r="Y36" s="48">
        <v>1.03317820147125</v>
      </c>
      <c r="Z36" s="48">
        <v>0.226076017611645</v>
      </c>
      <c r="AA36" s="48">
        <v>0</v>
      </c>
      <c r="AB36" s="48">
        <v>0.688976140138931</v>
      </c>
      <c r="AC36" s="48">
        <v>0.604498512165237</v>
      </c>
      <c r="AD36" s="371">
        <v>0.37589707684229</v>
      </c>
      <c r="AE36" s="391">
        <v>610</v>
      </c>
      <c r="AF36" s="48">
        <v>0.0533870120777175</v>
      </c>
    </row>
    <row r="37" ht="14.25" customHeight="1" spans="1:32">
      <c r="A37" s="12">
        <v>44</v>
      </c>
      <c r="B37" s="13" t="s">
        <v>67</v>
      </c>
      <c r="C37" s="13" t="s">
        <v>39</v>
      </c>
      <c r="D37" s="398">
        <v>0.03</v>
      </c>
      <c r="E37" s="15">
        <v>1286</v>
      </c>
      <c r="F37" s="362">
        <v>0.54034840466534</v>
      </c>
      <c r="G37" s="362">
        <v>0.248927139661717</v>
      </c>
      <c r="H37" s="25">
        <v>36.5783903576983</v>
      </c>
      <c r="I37" s="26">
        <v>15.4228885245902</v>
      </c>
      <c r="J37" s="27">
        <v>13.5260273972603</v>
      </c>
      <c r="K37" s="372">
        <v>0.3</v>
      </c>
      <c r="L37" s="363">
        <v>0.2823</v>
      </c>
      <c r="M37" s="363">
        <v>0.5517</v>
      </c>
      <c r="N37" s="32">
        <v>5082.38</v>
      </c>
      <c r="O37" s="48">
        <v>0</v>
      </c>
      <c r="P37" s="48">
        <v>0.534224598930481</v>
      </c>
      <c r="Q37" s="48">
        <v>-0.202266288951841</v>
      </c>
      <c r="R37" s="397">
        <v>1.22491349480969</v>
      </c>
      <c r="S37" s="48">
        <v>0.856509812196666</v>
      </c>
      <c r="T37" s="48">
        <v>10.8674698795181</v>
      </c>
      <c r="U37" s="48">
        <v>2.71323529411765</v>
      </c>
      <c r="V37" s="48">
        <v>48.9036144578313</v>
      </c>
      <c r="W37" s="48">
        <v>1.9151266255989</v>
      </c>
      <c r="X37" s="48">
        <v>0.509236667828512</v>
      </c>
      <c r="Y37" s="48">
        <v>1.02158273381295</v>
      </c>
      <c r="Z37" s="48">
        <v>0.0248579545454545</v>
      </c>
      <c r="AA37" s="48">
        <v>0</v>
      </c>
      <c r="AB37" s="48">
        <v>0.405294673810274</v>
      </c>
      <c r="AC37" s="48">
        <v>0.626262626262626</v>
      </c>
      <c r="AD37" s="371">
        <v>0.100517368810052</v>
      </c>
      <c r="AE37" s="391">
        <v>424</v>
      </c>
      <c r="AF37" s="48">
        <v>0.104459226410446</v>
      </c>
    </row>
    <row r="38" ht="14.25" customHeight="1" spans="1:32">
      <c r="A38" s="12">
        <v>47</v>
      </c>
      <c r="B38" s="13" t="s">
        <v>68</v>
      </c>
      <c r="C38" s="13" t="s">
        <v>39</v>
      </c>
      <c r="D38" s="398">
        <v>0.025</v>
      </c>
      <c r="E38" s="15">
        <v>582</v>
      </c>
      <c r="F38" s="362">
        <v>0.450190728568464</v>
      </c>
      <c r="G38" s="362">
        <v>0.251420454545455</v>
      </c>
      <c r="H38" s="25">
        <v>30.3125773195876</v>
      </c>
      <c r="I38" s="26">
        <v>15.3408</v>
      </c>
      <c r="J38" s="27">
        <v>12.1835616438356</v>
      </c>
      <c r="K38" s="372">
        <v>0.9</v>
      </c>
      <c r="L38" s="363">
        <v>0.5449</v>
      </c>
      <c r="M38" s="34">
        <v>0</v>
      </c>
      <c r="N38" s="32">
        <v>2360.96</v>
      </c>
      <c r="O38" s="48">
        <v>0</v>
      </c>
      <c r="P38" s="48">
        <v>1.3872271624899</v>
      </c>
      <c r="Q38" s="48">
        <v>0.859675036927622</v>
      </c>
      <c r="R38" s="397">
        <v>0.0228471001757469</v>
      </c>
      <c r="S38" s="48">
        <v>0.9618138424821</v>
      </c>
      <c r="T38" s="48">
        <v>26.3398692810458</v>
      </c>
      <c r="U38" s="48">
        <v>2.92877906976744</v>
      </c>
      <c r="V38" s="48">
        <v>20.6666666666667</v>
      </c>
      <c r="W38" s="48">
        <v>1.624335499114</v>
      </c>
      <c r="X38" s="48">
        <v>0.573315272604131</v>
      </c>
      <c r="Y38" s="48">
        <v>1.01413881748072</v>
      </c>
      <c r="Z38" s="48">
        <v>0.106433677521843</v>
      </c>
      <c r="AA38" s="48">
        <v>0</v>
      </c>
      <c r="AB38" s="48">
        <v>0.601239669421488</v>
      </c>
      <c r="AC38" s="48">
        <v>0.514640198511166</v>
      </c>
      <c r="AD38" s="371">
        <v>0.0451612903225806</v>
      </c>
      <c r="AE38" s="391">
        <v>73</v>
      </c>
      <c r="AF38" s="48">
        <v>0.0362282878411911</v>
      </c>
    </row>
    <row r="39" ht="14.25" customHeight="1" spans="1:32">
      <c r="A39" s="12">
        <v>48</v>
      </c>
      <c r="B39" s="13" t="s">
        <v>69</v>
      </c>
      <c r="C39" s="13" t="s">
        <v>41</v>
      </c>
      <c r="D39" s="398">
        <v>0.01</v>
      </c>
      <c r="E39" s="15">
        <v>6651</v>
      </c>
      <c r="F39" s="362">
        <v>0.270922655863764</v>
      </c>
      <c r="G39" s="362">
        <v>0.26095753473182</v>
      </c>
      <c r="H39" s="25">
        <v>18.6632040294693</v>
      </c>
      <c r="I39" s="26">
        <v>16.6897216115739</v>
      </c>
      <c r="J39" s="27">
        <v>23.2328767123288</v>
      </c>
      <c r="K39" s="363">
        <v>0.5828</v>
      </c>
      <c r="L39" s="363">
        <v>0.1342</v>
      </c>
      <c r="M39" s="363">
        <v>0.1001</v>
      </c>
      <c r="N39" s="32">
        <v>32395.6</v>
      </c>
      <c r="O39" s="371">
        <v>0.0731973599325094</v>
      </c>
      <c r="P39" s="48">
        <v>0.303503868570844</v>
      </c>
      <c r="Q39" s="48">
        <v>0.571886781835575</v>
      </c>
      <c r="R39" s="397">
        <v>0.530020703933747</v>
      </c>
      <c r="S39" s="48">
        <v>1.16429549069656</v>
      </c>
      <c r="T39" s="48">
        <v>5.83312947107009</v>
      </c>
      <c r="U39" s="48">
        <v>4.95956635466894</v>
      </c>
      <c r="V39" s="48">
        <v>6.6716974732915</v>
      </c>
      <c r="W39" s="48">
        <v>1.20524026868756</v>
      </c>
      <c r="X39" s="48">
        <v>0.634787610966569</v>
      </c>
      <c r="Y39" s="48">
        <v>1.28077783995523</v>
      </c>
      <c r="Z39" s="48">
        <v>0.512744325911076</v>
      </c>
      <c r="AA39" s="48">
        <v>0.0136392926183146</v>
      </c>
      <c r="AB39" s="48">
        <v>0.291040367574664</v>
      </c>
      <c r="AC39" s="48">
        <v>0.228770048039041</v>
      </c>
      <c r="AD39" s="371">
        <v>0.0802048649060824</v>
      </c>
      <c r="AE39" s="391">
        <v>2223</v>
      </c>
      <c r="AF39" s="48">
        <v>0.0282515314032992</v>
      </c>
    </row>
    <row r="40" ht="14.25" customHeight="1" spans="1:32">
      <c r="A40" s="12">
        <v>49</v>
      </c>
      <c r="B40" s="13" t="s">
        <v>70</v>
      </c>
      <c r="C40" s="13" t="s">
        <v>41</v>
      </c>
      <c r="D40" s="398">
        <v>0.03</v>
      </c>
      <c r="E40" s="15">
        <v>-19364</v>
      </c>
      <c r="F40" s="362">
        <v>0.1532</v>
      </c>
      <c r="G40" s="362">
        <v>0.216447368421053</v>
      </c>
      <c r="H40" s="25">
        <f>I40</f>
        <v>15.6971072164948</v>
      </c>
      <c r="I40" s="26">
        <v>15.6971072164948</v>
      </c>
      <c r="J40" s="27">
        <v>6.45205479452055</v>
      </c>
      <c r="K40" s="363">
        <v>0.304256</v>
      </c>
      <c r="L40" s="363">
        <v>0.0117</v>
      </c>
      <c r="M40" s="34">
        <v>0.68</v>
      </c>
      <c r="N40" s="32">
        <v>26681.47</v>
      </c>
      <c r="O40" s="363">
        <v>0.191</v>
      </c>
      <c r="P40" s="48">
        <v>2.70191944222773</v>
      </c>
      <c r="Q40" s="48">
        <v>1.48271967472329</v>
      </c>
      <c r="R40" s="397">
        <v>1.47589822273367</v>
      </c>
      <c r="S40" s="48">
        <v>4.52343945403223</v>
      </c>
      <c r="T40" s="48">
        <v>1329.10761154856</v>
      </c>
      <c r="U40" s="48">
        <v>-47.5082090252369</v>
      </c>
      <c r="V40" s="48">
        <v>49.1975128728262</v>
      </c>
      <c r="W40" s="48">
        <v>0.695198738513403</v>
      </c>
      <c r="X40" s="48">
        <v>1.04329524954901</v>
      </c>
      <c r="Y40" s="48">
        <v>1.56003087502631</v>
      </c>
      <c r="Z40" s="48">
        <v>0</v>
      </c>
      <c r="AA40" s="48">
        <v>0</v>
      </c>
      <c r="AB40" s="48">
        <v>-5.76566919755843</v>
      </c>
      <c r="AC40" s="48">
        <v>0.0802148541637868</v>
      </c>
      <c r="AD40" s="371">
        <v>0.0680621655245957</v>
      </c>
      <c r="AE40" s="391">
        <v>2133</v>
      </c>
      <c r="AF40" s="48">
        <v>0.00842433697347894</v>
      </c>
    </row>
    <row r="41" ht="14.25" customHeight="1" spans="1:32">
      <c r="A41" s="12">
        <v>50</v>
      </c>
      <c r="B41" s="13" t="s">
        <v>71</v>
      </c>
      <c r="C41" s="13" t="s">
        <v>41</v>
      </c>
      <c r="D41" s="398">
        <v>0.02</v>
      </c>
      <c r="E41" s="15">
        <v>38467</v>
      </c>
      <c r="F41" s="362">
        <v>0.174322695419407</v>
      </c>
      <c r="G41" s="362">
        <v>0.234315617341126</v>
      </c>
      <c r="H41" s="25">
        <v>18.0246551589674</v>
      </c>
      <c r="I41" s="26">
        <v>15.4404207535216</v>
      </c>
      <c r="J41" s="27">
        <v>21.2986301369863</v>
      </c>
      <c r="K41" s="363">
        <v>0.6009</v>
      </c>
      <c r="L41" s="363">
        <v>0.0653</v>
      </c>
      <c r="M41" s="363">
        <v>0.0586</v>
      </c>
      <c r="N41" s="32">
        <v>379786.06</v>
      </c>
      <c r="O41" s="371">
        <v>0.218009478672986</v>
      </c>
      <c r="P41" s="48">
        <v>0.186734281960909</v>
      </c>
      <c r="Q41" s="48">
        <v>0.705202141313159</v>
      </c>
      <c r="R41" s="397">
        <v>0.168925489242737</v>
      </c>
      <c r="S41" s="48">
        <v>1.49834850029022</v>
      </c>
      <c r="T41" s="48">
        <v>12.3094869940857</v>
      </c>
      <c r="U41" s="48">
        <v>3.40951447795056</v>
      </c>
      <c r="V41" s="48">
        <v>54.4451478523281</v>
      </c>
      <c r="W41" s="48">
        <v>1.35362133353201</v>
      </c>
      <c r="X41" s="48">
        <v>0.649841688851851</v>
      </c>
      <c r="Y41" s="48">
        <v>1.07070907697983</v>
      </c>
      <c r="Z41" s="48">
        <v>0.101383754930045</v>
      </c>
      <c r="AA41" s="48">
        <v>0.0322529530751347</v>
      </c>
      <c r="AB41" s="48">
        <v>0.120065858778179</v>
      </c>
      <c r="AC41" s="48">
        <v>0.0908032210294715</v>
      </c>
      <c r="AD41" s="371">
        <v>0.0152508491772108</v>
      </c>
      <c r="AE41" s="391">
        <v>0</v>
      </c>
      <c r="AF41" s="48">
        <v>0</v>
      </c>
    </row>
    <row r="42" ht="14.25" customHeight="1" spans="1:32">
      <c r="A42" s="12">
        <v>51</v>
      </c>
      <c r="B42" s="13" t="s">
        <v>72</v>
      </c>
      <c r="C42" s="13" t="s">
        <v>39</v>
      </c>
      <c r="D42" s="398">
        <v>0.02</v>
      </c>
      <c r="E42" s="15">
        <v>321</v>
      </c>
      <c r="F42" s="362">
        <v>1.65388483424786</v>
      </c>
      <c r="G42" s="362">
        <v>0.217717717717718</v>
      </c>
      <c r="H42" s="25">
        <v>208.339190031153</v>
      </c>
      <c r="I42" s="26">
        <v>19.10768</v>
      </c>
      <c r="J42" s="27">
        <v>10.8465753424658</v>
      </c>
      <c r="K42" s="372">
        <v>0.62</v>
      </c>
      <c r="L42" s="363">
        <v>0.1979</v>
      </c>
      <c r="M42" s="363">
        <v>0.1245</v>
      </c>
      <c r="N42" s="32">
        <v>7171.1</v>
      </c>
      <c r="O42" s="363">
        <v>0.0659</v>
      </c>
      <c r="P42" s="48">
        <v>0.0169985429820301</v>
      </c>
      <c r="Q42" s="48">
        <v>1.57652091254753</v>
      </c>
      <c r="R42" s="397">
        <v>3.63114754098361</v>
      </c>
      <c r="S42" s="48">
        <v>0.416205152901517</v>
      </c>
      <c r="T42" s="48">
        <v>9.45827633378933</v>
      </c>
      <c r="U42" s="48">
        <v>2.71883602044829</v>
      </c>
      <c r="V42" s="48">
        <v>1.08268086439085</v>
      </c>
      <c r="W42" s="48">
        <v>2.2619926199262</v>
      </c>
      <c r="X42" s="48">
        <v>0.352793696275072</v>
      </c>
      <c r="Y42" s="48">
        <v>1.78280542986425</v>
      </c>
      <c r="Z42" s="48">
        <v>0.552481092049437</v>
      </c>
      <c r="AA42" s="48">
        <v>0</v>
      </c>
      <c r="AB42" s="48">
        <v>0.0853156146179402</v>
      </c>
      <c r="AC42" s="48">
        <v>0.326583743129881</v>
      </c>
      <c r="AD42" s="371">
        <v>0.197859415678334</v>
      </c>
      <c r="AE42" s="391">
        <v>270</v>
      </c>
      <c r="AF42" s="48">
        <v>0.0781024009256581</v>
      </c>
    </row>
    <row r="43" ht="14.25" customHeight="1" spans="1:32">
      <c r="A43" s="12">
        <v>52</v>
      </c>
      <c r="B43" s="13" t="s">
        <v>73</v>
      </c>
      <c r="C43" s="13" t="s">
        <v>41</v>
      </c>
      <c r="D43" s="398">
        <v>0.03</v>
      </c>
      <c r="E43" s="15">
        <v>1294</v>
      </c>
      <c r="F43" s="362">
        <v>0.908839489772935</v>
      </c>
      <c r="G43" s="362">
        <v>0.230769230769231</v>
      </c>
      <c r="H43" s="25">
        <v>70.6336939721793</v>
      </c>
      <c r="I43" s="26">
        <v>18.28</v>
      </c>
      <c r="J43" s="27">
        <v>13.8301369863014</v>
      </c>
      <c r="K43" s="363">
        <v>0.2405</v>
      </c>
      <c r="L43" s="363">
        <v>0.1617</v>
      </c>
      <c r="M43" s="363">
        <v>0.1055</v>
      </c>
      <c r="N43" s="32">
        <v>26670.56</v>
      </c>
      <c r="O43" s="371">
        <v>0.134868668623467</v>
      </c>
      <c r="P43" s="48">
        <v>0.168026181424476</v>
      </c>
      <c r="Q43" s="48">
        <v>0.0678389676481279</v>
      </c>
      <c r="R43" s="397">
        <v>-0.666322846828262</v>
      </c>
      <c r="S43" s="48">
        <v>1.07217887240019</v>
      </c>
      <c r="T43" s="48">
        <v>4.9546062465581</v>
      </c>
      <c r="U43" s="48">
        <v>2.09712294099365</v>
      </c>
      <c r="V43" s="48">
        <v>6.82663679722503</v>
      </c>
      <c r="W43" s="48">
        <v>1.03435398503419</v>
      </c>
      <c r="X43" s="48">
        <v>0.752464818403977</v>
      </c>
      <c r="Y43" s="48">
        <v>2.42546063651591</v>
      </c>
      <c r="Z43" s="48">
        <v>0.688949406408238</v>
      </c>
      <c r="AA43" s="48">
        <v>0.0367218416237607</v>
      </c>
      <c r="AB43" s="48">
        <v>0.0568678722889978</v>
      </c>
      <c r="AC43" s="48">
        <v>0.152222469222056</v>
      </c>
      <c r="AD43" s="371">
        <v>0.0256491684927012</v>
      </c>
      <c r="AE43" s="391">
        <v>1723</v>
      </c>
      <c r="AF43" s="48">
        <v>0.0182391734679835</v>
      </c>
    </row>
    <row r="44" ht="14.25" customHeight="1" spans="1:32">
      <c r="A44" s="12">
        <v>54</v>
      </c>
      <c r="B44" s="13" t="s">
        <v>74</v>
      </c>
      <c r="C44" s="13" t="s">
        <v>41</v>
      </c>
      <c r="D44" s="398">
        <v>0.04</v>
      </c>
      <c r="E44" s="15">
        <v>3832</v>
      </c>
      <c r="F44" s="362">
        <v>0.4267</v>
      </c>
      <c r="G44" s="362">
        <v>0.3623</v>
      </c>
      <c r="H44" s="25">
        <v>20.8872520876827</v>
      </c>
      <c r="I44" s="25">
        <v>5.68223413318188</v>
      </c>
      <c r="J44" s="27">
        <v>14.2356164383562</v>
      </c>
      <c r="K44" s="363">
        <v>0.3176</v>
      </c>
      <c r="L44" s="363">
        <v>0.1301</v>
      </c>
      <c r="M44" s="363">
        <v>0.1067</v>
      </c>
      <c r="N44" s="32">
        <v>40754.82</v>
      </c>
      <c r="O44" s="48">
        <v>0.0485</v>
      </c>
      <c r="P44" s="48">
        <v>0.08693284795308</v>
      </c>
      <c r="Q44" s="48">
        <v>0.178240740740741</v>
      </c>
      <c r="R44" s="397">
        <v>7.68934240362812</v>
      </c>
      <c r="S44" s="48">
        <v>0.354663168017175</v>
      </c>
      <c r="T44" s="48">
        <v>1.01064236553658</v>
      </c>
      <c r="U44" s="48">
        <v>1.82179165629607</v>
      </c>
      <c r="V44" s="48">
        <v>22.9729599227426</v>
      </c>
      <c r="W44" s="48">
        <v>1.49465293658872</v>
      </c>
      <c r="X44" s="48">
        <v>0.754807313844062</v>
      </c>
      <c r="Y44" s="48">
        <v>1.06131740196078</v>
      </c>
      <c r="Z44" s="48">
        <v>0.0567985221241533</v>
      </c>
      <c r="AA44" s="48">
        <v>0</v>
      </c>
      <c r="AB44" s="48">
        <v>0.121560105952702</v>
      </c>
      <c r="AC44" s="48">
        <v>0.257141055552052</v>
      </c>
      <c r="AD44" s="371">
        <v>-0.0168148475103516</v>
      </c>
      <c r="AE44" s="391">
        <v>252</v>
      </c>
      <c r="AF44" s="48">
        <v>0.00529667696576077</v>
      </c>
    </row>
    <row r="45" ht="14.25" customHeight="1" spans="1:32">
      <c r="A45" s="18">
        <v>56</v>
      </c>
      <c r="B45" s="19" t="s">
        <v>75</v>
      </c>
      <c r="C45" s="19" t="s">
        <v>39</v>
      </c>
      <c r="D45" s="398">
        <v>0.02</v>
      </c>
      <c r="E45" s="15">
        <v>8103</v>
      </c>
      <c r="F45" s="362">
        <v>0.1348</v>
      </c>
      <c r="G45" s="362">
        <v>0.2694</v>
      </c>
      <c r="H45" s="25">
        <v>16.8356164383562</v>
      </c>
      <c r="I45" s="25">
        <v>11.1362448979592</v>
      </c>
      <c r="J45" s="27">
        <v>15.9013698630137</v>
      </c>
      <c r="K45" s="372">
        <v>0.6</v>
      </c>
      <c r="L45" s="363">
        <v>0.1595</v>
      </c>
      <c r="M45" s="363">
        <v>0.2973</v>
      </c>
      <c r="N45" s="32">
        <v>17528.32</v>
      </c>
      <c r="O45" s="48">
        <v>0.134583563154992</v>
      </c>
      <c r="P45" s="48">
        <v>-0.0640612189122711</v>
      </c>
      <c r="Q45" s="48">
        <v>0.118076620604426</v>
      </c>
      <c r="R45" s="397">
        <v>0.222356313169407</v>
      </c>
      <c r="S45" s="48">
        <v>1.32770530991774</v>
      </c>
      <c r="T45" s="48">
        <v>5.89306153139229</v>
      </c>
      <c r="U45" s="48">
        <v>30.8021834061135</v>
      </c>
      <c r="V45" s="48">
        <v>97.4267955801105</v>
      </c>
      <c r="W45" s="48">
        <v>1.53637374860957</v>
      </c>
      <c r="X45" s="48">
        <v>0.612528957153147</v>
      </c>
      <c r="Y45" s="48">
        <v>1</v>
      </c>
      <c r="Z45" s="48">
        <v>0.0361736334405145</v>
      </c>
      <c r="AA45" s="48">
        <v>0</v>
      </c>
      <c r="AB45" s="48">
        <v>0.42979897098605</v>
      </c>
      <c r="AC45" s="48">
        <v>0.314487432127819</v>
      </c>
      <c r="AD45" s="371">
        <v>0</v>
      </c>
      <c r="AE45" s="391">
        <v>7650</v>
      </c>
      <c r="AF45" s="48">
        <v>0.10845371932461</v>
      </c>
    </row>
    <row r="46" ht="14.25" customHeight="1" spans="1:32">
      <c r="A46" s="18">
        <v>56</v>
      </c>
      <c r="B46" s="19" t="s">
        <v>75</v>
      </c>
      <c r="C46" s="19" t="s">
        <v>39</v>
      </c>
      <c r="D46" s="398">
        <v>0.02</v>
      </c>
      <c r="E46" s="15">
        <v>6778</v>
      </c>
      <c r="F46" s="362">
        <v>0.0636</v>
      </c>
      <c r="G46" s="362">
        <v>0.2466</v>
      </c>
      <c r="H46" s="25">
        <v>14.7800236057834</v>
      </c>
      <c r="I46" s="25">
        <v>12.1679825094133</v>
      </c>
      <c r="J46" s="27">
        <v>14.1780821917808</v>
      </c>
      <c r="K46" s="363">
        <v>0.5185</v>
      </c>
      <c r="L46" s="363">
        <v>0.0638</v>
      </c>
      <c r="M46" s="363">
        <v>0.2298</v>
      </c>
      <c r="N46" s="32">
        <v>11311.83</v>
      </c>
      <c r="O46" s="48">
        <v>0.134583563154992</v>
      </c>
      <c r="P46" s="48">
        <v>0.190876882196634</v>
      </c>
      <c r="Q46" s="48">
        <v>0.387845516710007</v>
      </c>
      <c r="R46" s="397">
        <v>1.21865793780687</v>
      </c>
      <c r="S46" s="48">
        <v>1.28335354760461</v>
      </c>
      <c r="T46" s="48">
        <v>7.98710489070609</v>
      </c>
      <c r="U46" s="48">
        <v>11.3624161073826</v>
      </c>
      <c r="V46" s="48">
        <v>59.4730679156909</v>
      </c>
      <c r="W46" s="48">
        <v>2.83953951108584</v>
      </c>
      <c r="X46" s="48">
        <v>0.330094830792116</v>
      </c>
      <c r="Y46" s="48">
        <v>1</v>
      </c>
      <c r="Z46" s="48">
        <v>0.0222761970853574</v>
      </c>
      <c r="AA46" s="48">
        <v>0</v>
      </c>
      <c r="AB46" s="48">
        <v>0.546767232686645</v>
      </c>
      <c r="AC46" s="48">
        <v>0.521401850758023</v>
      </c>
      <c r="AD46" s="371">
        <v>0</v>
      </c>
      <c r="AE46" s="391">
        <v>3398</v>
      </c>
      <c r="AF46" s="48">
        <v>0.133805867296712</v>
      </c>
    </row>
    <row r="47" ht="14.25" customHeight="1" spans="1:32">
      <c r="A47" s="18">
        <v>57</v>
      </c>
      <c r="B47" s="19" t="s">
        <v>76</v>
      </c>
      <c r="C47" s="19" t="s">
        <v>39</v>
      </c>
      <c r="D47" s="398">
        <v>0.028</v>
      </c>
      <c r="E47" s="15">
        <v>1092</v>
      </c>
      <c r="F47" s="362">
        <v>0.824211238106751</v>
      </c>
      <c r="G47" s="362">
        <v>0.293139097744361</v>
      </c>
      <c r="H47" s="25">
        <v>48.7179487179487</v>
      </c>
      <c r="I47" s="25">
        <v>13.9486103828002</v>
      </c>
      <c r="J47" s="27">
        <v>11.0356164383562</v>
      </c>
      <c r="K47" s="363">
        <v>0.2238</v>
      </c>
      <c r="L47" s="363">
        <v>0.4226</v>
      </c>
      <c r="M47" s="363">
        <v>0.3434</v>
      </c>
      <c r="N47" s="32">
        <v>15224.95</v>
      </c>
      <c r="O47" s="48">
        <v>0.184</v>
      </c>
      <c r="P47" s="48">
        <v>0.190044431600621</v>
      </c>
      <c r="Q47" s="48">
        <v>0.831154534195679</v>
      </c>
      <c r="R47" s="397">
        <v>2.4888178913738</v>
      </c>
      <c r="S47" s="48">
        <v>1.18029920662411</v>
      </c>
      <c r="T47" s="48">
        <v>3.99765363128492</v>
      </c>
      <c r="U47" s="48">
        <v>7.72681135946442</v>
      </c>
      <c r="V47" s="48">
        <v>3.61094010193268</v>
      </c>
      <c r="W47" s="48">
        <v>1.03116565666853</v>
      </c>
      <c r="X47" s="48">
        <v>0.599107576493443</v>
      </c>
      <c r="Y47" s="48">
        <v>1.3600673022995</v>
      </c>
      <c r="Z47" s="48">
        <v>0.90020290072894</v>
      </c>
      <c r="AA47" s="48">
        <v>0.0168332456601789</v>
      </c>
      <c r="AB47" s="48">
        <v>0.10615339749198</v>
      </c>
      <c r="AC47" s="48">
        <v>0.107297576790855</v>
      </c>
      <c r="AD47" s="371">
        <v>-0.154951228374186</v>
      </c>
      <c r="AE47" s="391">
        <v>229</v>
      </c>
      <c r="AF47" s="48">
        <v>0.00640040247072305</v>
      </c>
    </row>
    <row r="48" ht="14.25" customHeight="1" spans="1:32">
      <c r="A48" s="18">
        <v>57</v>
      </c>
      <c r="B48" s="19" t="s">
        <v>76</v>
      </c>
      <c r="C48" s="19" t="s">
        <v>39</v>
      </c>
      <c r="D48" s="398">
        <v>0.015</v>
      </c>
      <c r="E48" s="15">
        <v>867</v>
      </c>
      <c r="F48" s="362">
        <v>0.2815</v>
      </c>
      <c r="G48" s="362">
        <v>0.242</v>
      </c>
      <c r="H48" s="25">
        <v>21.6839677047289</v>
      </c>
      <c r="I48" s="25">
        <v>8.40035746201966</v>
      </c>
      <c r="J48" s="27">
        <v>8.02191780821918</v>
      </c>
      <c r="K48" s="372">
        <v>0.34</v>
      </c>
      <c r="L48" s="363">
        <v>0.1844</v>
      </c>
      <c r="M48" s="363">
        <v>0.4165</v>
      </c>
      <c r="N48" s="32">
        <v>3449.59</v>
      </c>
      <c r="O48" s="48">
        <v>0</v>
      </c>
      <c r="P48" s="48">
        <v>0.311681070532478</v>
      </c>
      <c r="Q48" s="48">
        <v>0.332821497120921</v>
      </c>
      <c r="R48" s="397">
        <v>0.146825396825397</v>
      </c>
      <c r="S48" s="48">
        <v>0.791123974915581</v>
      </c>
      <c r="T48" s="48">
        <v>0</v>
      </c>
      <c r="U48" s="48">
        <v>1.25670498084291</v>
      </c>
      <c r="V48" s="48">
        <v>69.0526315789474</v>
      </c>
      <c r="W48" s="48">
        <v>3.71532846715328</v>
      </c>
      <c r="X48" s="48">
        <v>0.262061636556854</v>
      </c>
      <c r="Y48" s="48">
        <v>1.01539777587682</v>
      </c>
      <c r="Z48" s="48">
        <v>0.0141129032258065</v>
      </c>
      <c r="AA48" s="48">
        <v>0</v>
      </c>
      <c r="AB48" s="48">
        <v>0.285338160276452</v>
      </c>
      <c r="AC48" s="48">
        <v>0.614634146341463</v>
      </c>
      <c r="AD48" s="371">
        <v>0.204878048780488</v>
      </c>
      <c r="AE48" s="391">
        <v>187</v>
      </c>
      <c r="AF48" s="48">
        <v>0.0570121951219512</v>
      </c>
    </row>
    <row r="49" ht="14.25" customHeight="1" spans="1:32">
      <c r="A49" s="12">
        <v>58</v>
      </c>
      <c r="B49" s="13" t="s">
        <v>77</v>
      </c>
      <c r="C49" s="13" t="s">
        <v>39</v>
      </c>
      <c r="D49" s="398">
        <v>0.045</v>
      </c>
      <c r="E49" s="15">
        <v>20609</v>
      </c>
      <c r="F49" s="362">
        <v>0.370060199324717</v>
      </c>
      <c r="G49" s="362">
        <v>0.376470588235294</v>
      </c>
      <c r="H49" s="25">
        <v>16.5073511572614</v>
      </c>
      <c r="I49" s="25">
        <v>10.3090909090909</v>
      </c>
      <c r="J49" s="27">
        <v>13.4246575342466</v>
      </c>
      <c r="K49" s="363">
        <v>0.3015</v>
      </c>
      <c r="L49" s="363">
        <v>0.3199</v>
      </c>
      <c r="M49" s="363">
        <v>0.0741</v>
      </c>
      <c r="N49" s="32">
        <v>39567.05</v>
      </c>
      <c r="O49" s="48">
        <v>0.059</v>
      </c>
      <c r="P49" s="48">
        <v>0.665134183496616</v>
      </c>
      <c r="Q49" s="48">
        <v>1.08708724549003</v>
      </c>
      <c r="R49" s="397">
        <v>3.79837019790454</v>
      </c>
      <c r="S49" s="48">
        <v>1.44143095753128</v>
      </c>
      <c r="T49" s="48">
        <v>7.00522306131275</v>
      </c>
      <c r="U49" s="48">
        <v>5.17460005406335</v>
      </c>
      <c r="V49" s="48">
        <v>3.66917005000958</v>
      </c>
      <c r="W49" s="48">
        <v>1.09808602593126</v>
      </c>
      <c r="X49" s="48">
        <v>0.566488808055132</v>
      </c>
      <c r="Y49" s="48">
        <v>1.13788317890526</v>
      </c>
      <c r="Z49" s="48">
        <v>0.874365001137311</v>
      </c>
      <c r="AA49" s="48">
        <v>0</v>
      </c>
      <c r="AB49" s="48">
        <v>0.704280222127296</v>
      </c>
      <c r="AC49" s="48">
        <v>0.331994111221921</v>
      </c>
      <c r="AD49" s="371">
        <v>0.103604502065821</v>
      </c>
      <c r="AE49" s="391">
        <v>4828</v>
      </c>
      <c r="AF49" s="48">
        <v>0.0458564847794083</v>
      </c>
    </row>
    <row r="50" spans="1:32">
      <c r="A50" s="12">
        <v>59</v>
      </c>
      <c r="B50" s="13" t="s">
        <v>78</v>
      </c>
      <c r="C50" s="13" t="s">
        <v>41</v>
      </c>
      <c r="D50" s="398">
        <v>0.05</v>
      </c>
      <c r="E50" s="15">
        <v>9286</v>
      </c>
      <c r="F50" s="362">
        <v>0.510452595044838</v>
      </c>
      <c r="G50" s="362">
        <v>0.300925925925926</v>
      </c>
      <c r="H50" s="25">
        <v>23.4869696317036</v>
      </c>
      <c r="I50" s="25">
        <v>19.8272727272727</v>
      </c>
      <c r="J50" s="27">
        <v>10.0602739726027</v>
      </c>
      <c r="K50" s="372">
        <v>0.51</v>
      </c>
      <c r="L50" s="363">
        <v>0.2525</v>
      </c>
      <c r="M50" s="363">
        <v>0.1922</v>
      </c>
      <c r="N50" s="32">
        <v>27171.05</v>
      </c>
      <c r="O50" s="363">
        <v>0.4583</v>
      </c>
      <c r="P50" s="48">
        <v>0.121916439175938</v>
      </c>
      <c r="Q50" s="48">
        <v>1.14579349904398</v>
      </c>
      <c r="R50" s="397">
        <v>1.36827339964295</v>
      </c>
      <c r="S50" s="48">
        <v>2.10714420181392</v>
      </c>
      <c r="T50" s="48">
        <v>820.97149183504</v>
      </c>
      <c r="U50" s="48">
        <v>5.12049565490597</v>
      </c>
      <c r="V50" s="48">
        <v>6898.06976744186</v>
      </c>
      <c r="W50" s="48">
        <v>1.02823513761442</v>
      </c>
      <c r="X50" s="48">
        <v>0.969841832868452</v>
      </c>
      <c r="Y50" s="48">
        <v>1.01049505964266</v>
      </c>
      <c r="Z50" s="48">
        <v>0.00824237023836044</v>
      </c>
      <c r="AA50" s="48">
        <v>0.00414346179550011</v>
      </c>
      <c r="AB50" s="48">
        <v>0.56441270323659</v>
      </c>
      <c r="AC50" s="48">
        <v>0.0216157536486445</v>
      </c>
      <c r="AD50" s="371">
        <v>0.0216204735399522</v>
      </c>
      <c r="AE50" s="391">
        <v>0</v>
      </c>
      <c r="AF50" s="48">
        <v>0</v>
      </c>
    </row>
    <row r="51" ht="14.25" customHeight="1" spans="1:32">
      <c r="A51" s="12">
        <v>61</v>
      </c>
      <c r="B51" s="13" t="s">
        <v>79</v>
      </c>
      <c r="C51" s="13" t="s">
        <v>39</v>
      </c>
      <c r="D51" s="398">
        <v>0.015</v>
      </c>
      <c r="E51" s="15">
        <v>7295</v>
      </c>
      <c r="F51" s="362">
        <v>0.0920254747146914</v>
      </c>
      <c r="G51" s="362">
        <v>0.275862068965517</v>
      </c>
      <c r="H51" s="25">
        <v>11.9459821795751</v>
      </c>
      <c r="I51" s="25">
        <v>13.4070676923077</v>
      </c>
      <c r="J51" s="27">
        <v>14.1561643835616</v>
      </c>
      <c r="K51" s="363">
        <v>0.785</v>
      </c>
      <c r="L51" s="363">
        <v>0.316</v>
      </c>
      <c r="M51" s="363">
        <v>0.083</v>
      </c>
      <c r="N51" s="34">
        <v>14478.52</v>
      </c>
      <c r="O51" s="48">
        <v>0</v>
      </c>
      <c r="P51" s="48">
        <v>-0.172545083243917</v>
      </c>
      <c r="Q51" s="48">
        <v>-0.245704736539767</v>
      </c>
      <c r="R51" s="397">
        <v>-0.034030720338983</v>
      </c>
      <c r="S51" s="48">
        <v>1.53326893573498</v>
      </c>
      <c r="T51" s="48">
        <v>12.8842909438166</v>
      </c>
      <c r="U51" s="48">
        <v>7.69871611982882</v>
      </c>
      <c r="V51" s="48">
        <v>4.05368052078117</v>
      </c>
      <c r="W51" s="48">
        <v>1.10187044277713</v>
      </c>
      <c r="X51" s="48">
        <v>0.395842048021417</v>
      </c>
      <c r="Y51" s="48">
        <v>1.2660123316975</v>
      </c>
      <c r="Z51" s="48">
        <v>0.834533370257546</v>
      </c>
      <c r="AA51" s="48">
        <v>0.0175851564663528</v>
      </c>
      <c r="AB51" s="48">
        <v>0.434316673116423</v>
      </c>
      <c r="AC51" s="48">
        <v>0.337903943077379</v>
      </c>
      <c r="AD51" s="371">
        <v>0.235546990809369</v>
      </c>
      <c r="AE51" s="391">
        <v>1620</v>
      </c>
      <c r="AF51" s="48">
        <v>0.0400237177586718</v>
      </c>
    </row>
    <row r="52" ht="14.25" customHeight="1" spans="1:32">
      <c r="A52" s="18">
        <v>62</v>
      </c>
      <c r="B52" s="19" t="s">
        <v>80</v>
      </c>
      <c r="C52" s="19" t="s">
        <v>41</v>
      </c>
      <c r="D52" s="398">
        <v>0.015</v>
      </c>
      <c r="E52" s="15">
        <v>4813</v>
      </c>
      <c r="F52" s="362">
        <v>0.389217978423773</v>
      </c>
      <c r="G52" s="362">
        <v>0.263379416005724</v>
      </c>
      <c r="H52" s="25">
        <v>25.586135466445</v>
      </c>
      <c r="I52" s="25">
        <v>13.8893228696719</v>
      </c>
      <c r="J52" s="27">
        <v>23.4356164383562</v>
      </c>
      <c r="K52" s="363">
        <v>1</v>
      </c>
      <c r="L52" s="363">
        <v>0.3658</v>
      </c>
      <c r="M52" s="363">
        <v>0.0315</v>
      </c>
      <c r="N52" s="32">
        <v>31250.42</v>
      </c>
      <c r="O52" s="48">
        <v>0.0749306197964847</v>
      </c>
      <c r="P52" s="48">
        <v>0.161211121161817</v>
      </c>
      <c r="Q52" s="48">
        <v>0.0138078568650331</v>
      </c>
      <c r="R52" s="397">
        <v>-0.0211511083994306</v>
      </c>
      <c r="S52" s="48">
        <v>1.34003311562874</v>
      </c>
      <c r="T52" s="48">
        <v>14.9157835457943</v>
      </c>
      <c r="U52" s="48">
        <v>4.00988191252168</v>
      </c>
      <c r="V52" s="48">
        <v>26.7981972038263</v>
      </c>
      <c r="W52" s="48">
        <v>1.27838569102576</v>
      </c>
      <c r="X52" s="48">
        <v>0.730352083137161</v>
      </c>
      <c r="Y52" s="48">
        <v>1.30519230769231</v>
      </c>
      <c r="Z52" s="48">
        <v>0.22833940789053</v>
      </c>
      <c r="AA52" s="48">
        <v>0.0035807916107168</v>
      </c>
      <c r="AB52" s="48">
        <v>0.154933204571061</v>
      </c>
      <c r="AC52" s="48">
        <v>0.143778960013729</v>
      </c>
      <c r="AD52" s="371">
        <v>-0.0668611635489961</v>
      </c>
      <c r="AE52" s="391">
        <v>6152</v>
      </c>
      <c r="AF52" s="48">
        <v>0.0422309936502488</v>
      </c>
    </row>
    <row r="53" ht="14.25" customHeight="1" spans="1:32">
      <c r="A53" s="18">
        <v>62</v>
      </c>
      <c r="B53" s="19" t="s">
        <v>80</v>
      </c>
      <c r="C53" s="19" t="s">
        <v>41</v>
      </c>
      <c r="D53" s="398">
        <v>0.02</v>
      </c>
      <c r="E53" s="15">
        <v>2231</v>
      </c>
      <c r="F53" s="362">
        <v>0.11083915019943</v>
      </c>
      <c r="G53" s="362">
        <v>0.348090629880536</v>
      </c>
      <c r="H53" s="25">
        <v>11.0974002689377</v>
      </c>
      <c r="I53" s="25">
        <v>9.23548370250449</v>
      </c>
      <c r="J53" s="27">
        <v>15.1506849315068</v>
      </c>
      <c r="K53" s="363">
        <v>0.547436</v>
      </c>
      <c r="L53" s="363">
        <v>0.4427</v>
      </c>
      <c r="M53" s="34">
        <v>0</v>
      </c>
      <c r="N53" s="32">
        <v>9917.37</v>
      </c>
      <c r="O53" s="48">
        <v>0.0964127586518478</v>
      </c>
      <c r="P53" s="48">
        <v>0.40556096697069</v>
      </c>
      <c r="Q53" s="48">
        <v>0.239934983745937</v>
      </c>
      <c r="R53" s="397">
        <v>0.412025316455696</v>
      </c>
      <c r="S53" s="48">
        <v>1.82301406169477</v>
      </c>
      <c r="T53" s="48">
        <v>15.8679910285165</v>
      </c>
      <c r="U53" s="48">
        <v>3.93516090584029</v>
      </c>
      <c r="V53" s="48">
        <v>159.24115755627</v>
      </c>
      <c r="W53" s="48">
        <v>2.59486232370719</v>
      </c>
      <c r="X53" s="48">
        <v>0.375228375228375</v>
      </c>
      <c r="Y53" s="48">
        <v>1.02664233576642</v>
      </c>
      <c r="Z53" s="48">
        <v>0.0149238681052738</v>
      </c>
      <c r="AA53" s="48">
        <v>0</v>
      </c>
      <c r="AB53" s="48">
        <v>0.249065029305052</v>
      </c>
      <c r="AC53" s="48">
        <v>0.211291495032711</v>
      </c>
      <c r="AD53" s="371">
        <v>-0.0221710685728132</v>
      </c>
      <c r="AE53" s="391">
        <v>912</v>
      </c>
      <c r="AF53" s="48">
        <v>0.0368306275745093</v>
      </c>
    </row>
    <row r="54" ht="14.25" customHeight="1" spans="1:32">
      <c r="A54" s="12">
        <v>63</v>
      </c>
      <c r="B54" s="13" t="s">
        <v>81</v>
      </c>
      <c r="C54" s="13" t="s">
        <v>39</v>
      </c>
      <c r="D54" s="398">
        <v>0.03</v>
      </c>
      <c r="E54" s="15">
        <v>5273</v>
      </c>
      <c r="F54" s="362">
        <v>0.672912067255463</v>
      </c>
      <c r="G54" s="362">
        <v>0.267722222222222</v>
      </c>
      <c r="H54" s="25">
        <v>42.6986535179215</v>
      </c>
      <c r="I54" s="25">
        <v>14.25</v>
      </c>
      <c r="J54" s="27">
        <v>6.07123287671233</v>
      </c>
      <c r="K54" s="363">
        <v>0.2773</v>
      </c>
      <c r="L54" s="363">
        <v>0.5041</v>
      </c>
      <c r="M54" s="363">
        <v>0.2018</v>
      </c>
      <c r="N54" s="32">
        <v>51155.96</v>
      </c>
      <c r="O54" s="48">
        <v>0.000189695000000001</v>
      </c>
      <c r="P54" s="48">
        <v>0.414163562722024</v>
      </c>
      <c r="Q54" s="48">
        <v>0.219812259991466</v>
      </c>
      <c r="R54" s="397">
        <v>0.285783955132894</v>
      </c>
      <c r="S54" s="48">
        <v>0.385915090747557</v>
      </c>
      <c r="T54" s="48">
        <v>0</v>
      </c>
      <c r="U54" s="48">
        <v>7.33785822021116</v>
      </c>
      <c r="V54" s="48">
        <v>0.6186222462409</v>
      </c>
      <c r="W54" s="48">
        <v>0.784590748773665</v>
      </c>
      <c r="X54" s="48">
        <v>0.62400552504892</v>
      </c>
      <c r="Y54" s="48">
        <v>2.32933029453015</v>
      </c>
      <c r="Z54" s="48">
        <v>1.4327911541227</v>
      </c>
      <c r="AA54" s="48">
        <v>0</v>
      </c>
      <c r="AB54" s="48">
        <v>0.112616797479844</v>
      </c>
      <c r="AC54" s="48">
        <v>0.311408016443988</v>
      </c>
      <c r="AD54" s="371">
        <v>0.378355601233299</v>
      </c>
      <c r="AE54" s="391">
        <v>0</v>
      </c>
      <c r="AF54" s="48">
        <v>0</v>
      </c>
    </row>
    <row r="55" ht="14.25" customHeight="1" spans="1:32">
      <c r="A55" s="12">
        <v>64</v>
      </c>
      <c r="B55" s="13" t="s">
        <v>82</v>
      </c>
      <c r="C55" s="13" t="s">
        <v>39</v>
      </c>
      <c r="D55" s="398">
        <v>0.03</v>
      </c>
      <c r="E55" s="15">
        <v>1185</v>
      </c>
      <c r="F55" s="362">
        <v>1.3043576441432</v>
      </c>
      <c r="G55" s="362">
        <v>0.277777777777778</v>
      </c>
      <c r="H55" s="25">
        <v>114.936708860759</v>
      </c>
      <c r="I55" s="25">
        <v>12.9714285714286</v>
      </c>
      <c r="J55" s="27">
        <v>4.46027397260274</v>
      </c>
      <c r="K55" s="372">
        <v>0.6</v>
      </c>
      <c r="L55" s="363">
        <v>0.2684</v>
      </c>
      <c r="M55" s="363">
        <v>0.147</v>
      </c>
      <c r="N55" s="34">
        <v>5495.69</v>
      </c>
      <c r="O55" s="48">
        <v>0.0021</v>
      </c>
      <c r="P55" s="48">
        <v>0.824579831932773</v>
      </c>
      <c r="Q55" s="48">
        <v>16.9266055045872</v>
      </c>
      <c r="R55" s="397">
        <v>10.0458015267176</v>
      </c>
      <c r="S55" s="48">
        <v>0.986027732029963</v>
      </c>
      <c r="T55" s="48">
        <v>1.82641212359772</v>
      </c>
      <c r="U55" s="48">
        <v>-5.05309011707051</v>
      </c>
      <c r="V55" s="48">
        <v>25.564738292011</v>
      </c>
      <c r="W55" s="48">
        <v>1.11523762861342</v>
      </c>
      <c r="X55" s="48">
        <v>0.839295994736409</v>
      </c>
      <c r="Y55" s="48">
        <v>1.01579384871155</v>
      </c>
      <c r="Z55" s="48">
        <v>0.335721596724667</v>
      </c>
      <c r="AA55" s="48">
        <v>0</v>
      </c>
      <c r="AB55" s="48">
        <v>1.14881240911294</v>
      </c>
      <c r="AC55" s="48">
        <v>0.321336206896552</v>
      </c>
      <c r="AD55" s="371">
        <v>0.202909482758621</v>
      </c>
      <c r="AE55" s="391">
        <v>1139</v>
      </c>
      <c r="AF55" s="48">
        <v>0.122737068965517</v>
      </c>
    </row>
    <row r="56" ht="14.25" customHeight="1" spans="1:32">
      <c r="A56" s="18">
        <v>65</v>
      </c>
      <c r="B56" s="19" t="s">
        <v>83</v>
      </c>
      <c r="C56" s="19" t="s">
        <v>39</v>
      </c>
      <c r="D56" s="398">
        <v>0.01</v>
      </c>
      <c r="E56" s="15">
        <v>5448</v>
      </c>
      <c r="F56" s="362">
        <v>0.198334489923108</v>
      </c>
      <c r="G56" s="362">
        <v>0.188577586206897</v>
      </c>
      <c r="H56" s="25">
        <v>21.3017621145374</v>
      </c>
      <c r="I56" s="25">
        <v>23.2104</v>
      </c>
      <c r="J56" s="27">
        <v>12.8356164383562</v>
      </c>
      <c r="K56" s="363">
        <v>0.875</v>
      </c>
      <c r="L56" s="363">
        <v>0.3764</v>
      </c>
      <c r="M56" s="363">
        <v>0.2188</v>
      </c>
      <c r="N56" s="32">
        <v>19243.37</v>
      </c>
      <c r="O56" s="48">
        <v>0</v>
      </c>
      <c r="P56" s="48">
        <v>0.576881134133042</v>
      </c>
      <c r="Q56" s="48">
        <v>0.780769942624468</v>
      </c>
      <c r="R56" s="397">
        <v>0.487305487305487</v>
      </c>
      <c r="S56" s="48">
        <v>0.807289462547609</v>
      </c>
      <c r="T56" s="48">
        <v>5.18816930137685</v>
      </c>
      <c r="U56" s="48">
        <v>1.87562219627604</v>
      </c>
      <c r="V56" s="48">
        <v>32.8900862068966</v>
      </c>
      <c r="W56" s="48">
        <v>5.68430516311328</v>
      </c>
      <c r="X56" s="48">
        <v>0.168265905947441</v>
      </c>
      <c r="Y56" s="48">
        <v>1.02623311341502</v>
      </c>
      <c r="Z56" s="48">
        <v>0.0435483032791145</v>
      </c>
      <c r="AA56" s="48">
        <v>0</v>
      </c>
      <c r="AB56" s="48">
        <v>0.362607740690206</v>
      </c>
      <c r="AC56" s="48">
        <v>0.599108839525588</v>
      </c>
      <c r="AD56" s="371">
        <v>0.0938994823406068</v>
      </c>
      <c r="AE56" s="391">
        <v>1489</v>
      </c>
      <c r="AF56" s="48">
        <v>0.0975689666470087</v>
      </c>
    </row>
    <row r="57" ht="14.25" customHeight="1" spans="1:32">
      <c r="A57" s="18">
        <v>65</v>
      </c>
      <c r="B57" s="19" t="s">
        <v>83</v>
      </c>
      <c r="C57" s="19" t="s">
        <v>39</v>
      </c>
      <c r="D57" s="398">
        <v>0.01</v>
      </c>
      <c r="E57" s="15">
        <v>4460</v>
      </c>
      <c r="F57" s="362">
        <v>0.284396115027256</v>
      </c>
      <c r="G57" s="362">
        <v>0.19</v>
      </c>
      <c r="H57" s="25">
        <v>23.6244394618834</v>
      </c>
      <c r="I57" s="25">
        <v>30.1042857142857</v>
      </c>
      <c r="J57" s="27">
        <v>13.8164383561644</v>
      </c>
      <c r="K57" s="372">
        <v>0.95</v>
      </c>
      <c r="L57" s="363">
        <v>0.9126</v>
      </c>
      <c r="M57" s="363">
        <v>0.2749</v>
      </c>
      <c r="N57" s="32">
        <v>5528.79</v>
      </c>
      <c r="O57" s="48">
        <v>0</v>
      </c>
      <c r="P57" s="48">
        <v>-0.151160474150812</v>
      </c>
      <c r="Q57" s="48">
        <v>4.17696629213483</v>
      </c>
      <c r="R57" s="397">
        <v>5.91472868217054</v>
      </c>
      <c r="S57" s="48">
        <v>0.718838393362248</v>
      </c>
      <c r="T57" s="48">
        <v>9.60547156227502</v>
      </c>
      <c r="U57" s="48">
        <v>-5.39288601455133</v>
      </c>
      <c r="V57" s="48">
        <v>4.06954399877993</v>
      </c>
      <c r="W57" s="48">
        <v>1.13453187424006</v>
      </c>
      <c r="X57" s="48">
        <v>0.675585284280936</v>
      </c>
      <c r="Y57" s="48">
        <v>1.05249569707401</v>
      </c>
      <c r="Z57" s="48">
        <v>0.710074154458311</v>
      </c>
      <c r="AA57" s="48">
        <v>0</v>
      </c>
      <c r="AB57" s="48">
        <v>1.35212975594967</v>
      </c>
      <c r="AC57" s="48">
        <v>0.52600809473842</v>
      </c>
      <c r="AD57" s="371">
        <v>0.131164742917104</v>
      </c>
      <c r="AE57" s="391">
        <v>104</v>
      </c>
      <c r="AF57" s="48">
        <v>0.00779493329335932</v>
      </c>
    </row>
    <row r="58" ht="14.25" customHeight="1" spans="1:32">
      <c r="A58" s="18">
        <v>67</v>
      </c>
      <c r="B58" s="19" t="s">
        <v>84</v>
      </c>
      <c r="C58" s="19" t="s">
        <v>39</v>
      </c>
      <c r="D58" s="398">
        <v>0.022</v>
      </c>
      <c r="E58" s="15">
        <v>6745</v>
      </c>
      <c r="F58" s="362">
        <v>0.211712990851656</v>
      </c>
      <c r="G58" s="362">
        <v>0.27008547008547</v>
      </c>
      <c r="H58" s="25">
        <v>16.765709414381</v>
      </c>
      <c r="I58" s="25">
        <v>12.5649677777778</v>
      </c>
      <c r="J58" s="27">
        <v>13.0876712328767</v>
      </c>
      <c r="K58" s="363">
        <v>0.925</v>
      </c>
      <c r="L58" s="363">
        <v>0.078</v>
      </c>
      <c r="M58" s="363">
        <v>0.0986</v>
      </c>
      <c r="N58" s="32">
        <v>38648.54</v>
      </c>
      <c r="O58" s="371">
        <v>0.187793427230047</v>
      </c>
      <c r="P58" s="48">
        <v>0.0508334262015824</v>
      </c>
      <c r="Q58" s="48">
        <v>0.181268360117505</v>
      </c>
      <c r="R58" s="397">
        <v>-0.140545361875637</v>
      </c>
      <c r="S58" s="48">
        <v>0.938991918893952</v>
      </c>
      <c r="T58" s="48">
        <v>3.76166189824605</v>
      </c>
      <c r="U58" s="48">
        <v>2.09155751523797</v>
      </c>
      <c r="V58" s="48">
        <v>6.66189348460649</v>
      </c>
      <c r="W58" s="48">
        <v>1.75588458618071</v>
      </c>
      <c r="X58" s="48">
        <v>0.482168287731418</v>
      </c>
      <c r="Y58" s="48">
        <v>1.0907530327306</v>
      </c>
      <c r="Z58" s="48">
        <v>0.263136337039204</v>
      </c>
      <c r="AA58" s="48">
        <v>0</v>
      </c>
      <c r="AB58" s="48">
        <v>0.213736829596768</v>
      </c>
      <c r="AC58" s="48">
        <v>0.29442791005291</v>
      </c>
      <c r="AD58" s="371">
        <v>0.0895337301587302</v>
      </c>
      <c r="AE58" s="391">
        <v>1331</v>
      </c>
      <c r="AF58" s="48">
        <v>0.0220072751322751</v>
      </c>
    </row>
    <row r="59" ht="14.25" customHeight="1" spans="1:32">
      <c r="A59" s="18">
        <v>67</v>
      </c>
      <c r="B59" s="19" t="s">
        <v>84</v>
      </c>
      <c r="C59" s="19" t="s">
        <v>39</v>
      </c>
      <c r="D59" s="398">
        <v>0.01</v>
      </c>
      <c r="E59" s="15">
        <v>1714</v>
      </c>
      <c r="F59" s="362">
        <v>0.534405135476982</v>
      </c>
      <c r="G59" s="362">
        <v>0.202218972852202</v>
      </c>
      <c r="H59" s="25">
        <v>45.1990256709452</v>
      </c>
      <c r="I59" s="25">
        <v>18.0165418604651</v>
      </c>
      <c r="J59" s="27">
        <v>16.2082191780822</v>
      </c>
      <c r="K59" s="363">
        <v>0.2514</v>
      </c>
      <c r="L59" s="363">
        <v>0.2397</v>
      </c>
      <c r="M59" s="363">
        <v>0.1314</v>
      </c>
      <c r="N59" s="34">
        <v>11533.87</v>
      </c>
      <c r="O59" s="371">
        <v>0.0283777392401074</v>
      </c>
      <c r="P59" s="48">
        <v>0.0230979690624014</v>
      </c>
      <c r="Q59" s="48">
        <v>-0.351462765957447</v>
      </c>
      <c r="R59" s="397">
        <v>0.466210436270317</v>
      </c>
      <c r="S59" s="48">
        <v>0.361290993732283</v>
      </c>
      <c r="T59" s="48">
        <v>1.64169227133065</v>
      </c>
      <c r="U59" s="48">
        <v>1.00093666690684</v>
      </c>
      <c r="V59" s="48">
        <v>2.70904836193448</v>
      </c>
      <c r="W59" s="48">
        <v>1.69446854663774</v>
      </c>
      <c r="X59" s="48">
        <v>0.476780663409617</v>
      </c>
      <c r="Y59" s="48">
        <v>1.10272536687631</v>
      </c>
      <c r="Z59" s="48">
        <v>0.367336477342629</v>
      </c>
      <c r="AA59" s="48">
        <v>0</v>
      </c>
      <c r="AB59" s="48">
        <v>0.138259256271679</v>
      </c>
      <c r="AC59" s="48">
        <v>0.593723006046646</v>
      </c>
      <c r="AD59" s="371">
        <v>0.0735675208753239</v>
      </c>
      <c r="AE59" s="391">
        <v>678</v>
      </c>
      <c r="AF59" s="48">
        <v>0.0976101353296862</v>
      </c>
    </row>
    <row r="60" ht="14.25" customHeight="1" spans="1:32">
      <c r="A60" s="12">
        <v>68</v>
      </c>
      <c r="B60" s="13" t="s">
        <v>85</v>
      </c>
      <c r="C60" s="13" t="s">
        <v>39</v>
      </c>
      <c r="D60" s="398">
        <v>0.02</v>
      </c>
      <c r="E60" s="15">
        <v>2454</v>
      </c>
      <c r="F60" s="362">
        <v>0.374608948945615</v>
      </c>
      <c r="G60" s="362">
        <v>0.358866666666667</v>
      </c>
      <c r="H60" s="25">
        <v>18.6092950285249</v>
      </c>
      <c r="I60" s="25">
        <v>10.5588924855491</v>
      </c>
      <c r="J60" s="27">
        <v>15.4301369863014</v>
      </c>
      <c r="K60" s="363">
        <v>0.2191</v>
      </c>
      <c r="L60" s="363">
        <v>0.0417</v>
      </c>
      <c r="M60" s="363">
        <v>0.1982</v>
      </c>
      <c r="N60" s="32">
        <v>9687.86</v>
      </c>
      <c r="O60" s="371">
        <v>0.0183347984427979</v>
      </c>
      <c r="P60" s="48">
        <v>0.246234615715638</v>
      </c>
      <c r="Q60" s="48">
        <v>0.315667609981991</v>
      </c>
      <c r="R60" s="397">
        <v>0.418497109826589</v>
      </c>
      <c r="S60" s="48">
        <v>0.786390283152611</v>
      </c>
      <c r="T60" s="48">
        <v>54.8770053475936</v>
      </c>
      <c r="U60" s="48">
        <v>1.29685327941362</v>
      </c>
      <c r="V60" s="48">
        <v>21.1805985552116</v>
      </c>
      <c r="W60" s="48">
        <v>3.27629700142789</v>
      </c>
      <c r="X60" s="48">
        <v>0.290193370165746</v>
      </c>
      <c r="Y60" s="48">
        <v>1.06983050847458</v>
      </c>
      <c r="Z60" s="48">
        <v>0.0532850997262417</v>
      </c>
      <c r="AA60" s="48">
        <v>0</v>
      </c>
      <c r="AB60" s="48">
        <v>0.272636373736252</v>
      </c>
      <c r="AC60" s="48">
        <v>0.587507308516858</v>
      </c>
      <c r="AD60" s="371">
        <v>0.298090040927694</v>
      </c>
      <c r="AE60" s="391">
        <v>1424</v>
      </c>
      <c r="AF60" s="48">
        <v>0.138764373416488</v>
      </c>
    </row>
    <row r="61" spans="1:32">
      <c r="A61" s="12">
        <v>69</v>
      </c>
      <c r="B61" s="13" t="s">
        <v>86</v>
      </c>
      <c r="C61" s="13" t="s">
        <v>39</v>
      </c>
      <c r="D61" s="398">
        <v>0.03</v>
      </c>
      <c r="E61" s="15">
        <v>7568</v>
      </c>
      <c r="F61" s="362">
        <v>0.400750342048215</v>
      </c>
      <c r="G61" s="362">
        <v>0.284357541899441</v>
      </c>
      <c r="H61" s="25">
        <v>23.6709593023256</v>
      </c>
      <c r="I61" s="25">
        <v>13.3687925373134</v>
      </c>
      <c r="J61" s="27">
        <v>7.32876712328767</v>
      </c>
      <c r="K61" s="372">
        <v>0.44</v>
      </c>
      <c r="L61" s="363">
        <v>0.2169</v>
      </c>
      <c r="M61" s="363">
        <v>0.885</v>
      </c>
      <c r="N61" s="32">
        <v>15902.24</v>
      </c>
      <c r="O61" s="363">
        <v>0.1886</v>
      </c>
      <c r="P61" s="48">
        <v>0.31910812088187</v>
      </c>
      <c r="Q61" s="48">
        <v>0.288863673204733</v>
      </c>
      <c r="R61" s="397">
        <v>0.0534521158129175</v>
      </c>
      <c r="S61" s="48">
        <v>2.41107221636137</v>
      </c>
      <c r="T61" s="48">
        <v>10.2180561906213</v>
      </c>
      <c r="U61" s="48">
        <v>28.6274286527649</v>
      </c>
      <c r="V61" s="48">
        <v>1396.68055555556</v>
      </c>
      <c r="W61" s="48">
        <v>1.1969654575978</v>
      </c>
      <c r="X61" s="48">
        <v>0.828587687314266</v>
      </c>
      <c r="Y61" s="48">
        <v>1.01853194746596</v>
      </c>
      <c r="Z61" s="48">
        <v>0.00911834989309521</v>
      </c>
      <c r="AA61" s="48">
        <v>0</v>
      </c>
      <c r="AB61" s="48">
        <v>0.535977337110482</v>
      </c>
      <c r="AC61" s="48">
        <v>0.14090452561132</v>
      </c>
      <c r="AD61" s="371">
        <v>0.167962729089806</v>
      </c>
      <c r="AE61" s="391">
        <v>0</v>
      </c>
      <c r="AF61" s="48">
        <v>0</v>
      </c>
    </row>
    <row r="62" ht="14.25" customHeight="1" spans="1:32">
      <c r="A62" s="12">
        <v>70</v>
      </c>
      <c r="B62" s="13" t="s">
        <v>87</v>
      </c>
      <c r="C62" s="13" t="s">
        <v>41</v>
      </c>
      <c r="D62" s="398">
        <v>0.0194</v>
      </c>
      <c r="E62" s="15">
        <v>13351</v>
      </c>
      <c r="F62" s="362">
        <v>0.224135988988393</v>
      </c>
      <c r="G62" s="362">
        <v>0.289313395348837</v>
      </c>
      <c r="H62" s="25">
        <v>16.1445434798891</v>
      </c>
      <c r="I62" s="25">
        <v>12.7605091989346</v>
      </c>
      <c r="J62" s="27">
        <v>13.8356164383562</v>
      </c>
      <c r="K62" s="372">
        <v>1</v>
      </c>
      <c r="L62" s="363">
        <v>0.1944</v>
      </c>
      <c r="M62" s="363">
        <v>0.1111</v>
      </c>
      <c r="N62" s="32">
        <v>55732.5</v>
      </c>
      <c r="O62" s="371">
        <v>0.057116214010957</v>
      </c>
      <c r="P62" s="48">
        <v>0.202021363322812</v>
      </c>
      <c r="Q62" s="48">
        <v>0.0634585672834156</v>
      </c>
      <c r="R62" s="397">
        <v>0.101658552685865</v>
      </c>
      <c r="S62" s="48">
        <v>0.858390488169542</v>
      </c>
      <c r="T62" s="48">
        <v>7.46296372714893</v>
      </c>
      <c r="U62" s="48">
        <v>2.86481434545685</v>
      </c>
      <c r="V62" s="48">
        <v>4.9149364061311</v>
      </c>
      <c r="W62" s="48">
        <v>1.42028513098526</v>
      </c>
      <c r="X62" s="48">
        <v>0.509229872964254</v>
      </c>
      <c r="Y62" s="48">
        <v>1.20733328668393</v>
      </c>
      <c r="Z62" s="48">
        <v>0.400641366358386</v>
      </c>
      <c r="AA62" s="48">
        <v>0.0984904858084405</v>
      </c>
      <c r="AB62" s="48">
        <v>0.243818254866869</v>
      </c>
      <c r="AC62" s="48">
        <v>0.307326513685375</v>
      </c>
      <c r="AD62" s="371">
        <v>0.218025988388167</v>
      </c>
      <c r="AE62" s="391">
        <v>4889</v>
      </c>
      <c r="AF62" s="48">
        <v>0.0540669062759193</v>
      </c>
    </row>
    <row r="63" ht="14.25" customHeight="1" spans="1:32">
      <c r="A63" s="12">
        <v>71</v>
      </c>
      <c r="B63" s="13" t="s">
        <v>88</v>
      </c>
      <c r="C63" s="13" t="s">
        <v>39</v>
      </c>
      <c r="D63" s="398">
        <v>0.03</v>
      </c>
      <c r="E63" s="15">
        <v>4147</v>
      </c>
      <c r="F63" s="362">
        <v>0.318246185454449</v>
      </c>
      <c r="G63" s="362">
        <v>0.225563909774436</v>
      </c>
      <c r="H63" s="25">
        <v>24.9499421268387</v>
      </c>
      <c r="I63" s="25">
        <v>15.9180630769231</v>
      </c>
      <c r="J63" s="27">
        <v>16.1561643835616</v>
      </c>
      <c r="K63" s="363">
        <v>0.378</v>
      </c>
      <c r="L63" s="363">
        <v>0.2479</v>
      </c>
      <c r="M63" s="363">
        <v>0.187</v>
      </c>
      <c r="N63" s="35">
        <v>21931.15</v>
      </c>
      <c r="O63" s="363">
        <v>0.0572</v>
      </c>
      <c r="P63" s="48">
        <v>0.169404081632653</v>
      </c>
      <c r="Q63" s="48">
        <v>0.118649945096226</v>
      </c>
      <c r="R63" s="397">
        <v>1.57417752948479</v>
      </c>
      <c r="S63" s="48">
        <v>0.666817182937475</v>
      </c>
      <c r="T63" s="48">
        <v>3.02754049067177</v>
      </c>
      <c r="U63" s="48">
        <v>3.20634001592241</v>
      </c>
      <c r="V63" s="48">
        <v>2.06912334781187</v>
      </c>
      <c r="W63" s="48">
        <v>1.89111040305879</v>
      </c>
      <c r="X63" s="48">
        <v>0.459525870493955</v>
      </c>
      <c r="Y63" s="48">
        <v>1.25224239772479</v>
      </c>
      <c r="Z63" s="48">
        <v>0.619704484397603</v>
      </c>
      <c r="AA63" s="48">
        <v>0.000103327133705311</v>
      </c>
      <c r="AB63" s="48">
        <v>0.226247306254944</v>
      </c>
      <c r="AC63" s="48">
        <v>0.363234165500429</v>
      </c>
      <c r="AD63" s="371">
        <v>0.0991377364453072</v>
      </c>
      <c r="AE63" s="391">
        <v>1489</v>
      </c>
      <c r="AF63" s="48">
        <v>0.0672204415150558</v>
      </c>
    </row>
    <row r="64" ht="14.25" customHeight="1" spans="1:32">
      <c r="A64" s="12">
        <v>72</v>
      </c>
      <c r="B64" s="13" t="s">
        <v>89</v>
      </c>
      <c r="C64" s="13" t="s">
        <v>41</v>
      </c>
      <c r="D64" s="398">
        <v>0.01</v>
      </c>
      <c r="E64" s="15">
        <v>13066</v>
      </c>
      <c r="F64" s="362">
        <v>0.0746510655473074</v>
      </c>
      <c r="G64" s="362">
        <v>0.191752429860909</v>
      </c>
      <c r="H64" s="25">
        <v>17.6682014388489</v>
      </c>
      <c r="I64" s="25">
        <v>17.7426837750698</v>
      </c>
      <c r="J64" s="27">
        <v>7.61917808219178</v>
      </c>
      <c r="K64" s="372">
        <v>0.84</v>
      </c>
      <c r="L64" s="363">
        <v>0.3258</v>
      </c>
      <c r="M64" s="363">
        <v>0.065</v>
      </c>
      <c r="N64" s="32">
        <v>162910.41</v>
      </c>
      <c r="O64" s="48">
        <v>0</v>
      </c>
      <c r="P64" s="48">
        <v>-0.189191882389943</v>
      </c>
      <c r="Q64" s="48">
        <v>0.0640000000000001</v>
      </c>
      <c r="R64" s="397">
        <v>0.0928404148544664</v>
      </c>
      <c r="S64" s="48">
        <v>2.3546292968394</v>
      </c>
      <c r="T64" s="48">
        <v>9.08856415549589</v>
      </c>
      <c r="U64" s="48">
        <v>55.9883870703932</v>
      </c>
      <c r="V64" s="48">
        <v>11.4265780952699</v>
      </c>
      <c r="W64" s="48">
        <v>1.1465725403923</v>
      </c>
      <c r="X64" s="48">
        <v>0.562133699985406</v>
      </c>
      <c r="Y64" s="48">
        <v>1.30119848612279</v>
      </c>
      <c r="Z64" s="48">
        <v>0.883882555052319</v>
      </c>
      <c r="AA64" s="48">
        <v>0.00551080966511234</v>
      </c>
      <c r="AB64" s="48">
        <v>0.0751385917696041</v>
      </c>
      <c r="AC64" s="48">
        <v>0.0423962770153021</v>
      </c>
      <c r="AD64" s="371">
        <v>0.0579408482468902</v>
      </c>
      <c r="AE64" s="391">
        <v>162</v>
      </c>
      <c r="AF64" s="48">
        <v>0.000118315191670611</v>
      </c>
    </row>
    <row r="65" ht="14.25" customHeight="1" spans="1:32">
      <c r="A65" s="12">
        <v>74</v>
      </c>
      <c r="B65" s="13" t="s">
        <v>90</v>
      </c>
      <c r="C65" s="13" t="s">
        <v>39</v>
      </c>
      <c r="D65" s="398">
        <v>0.01</v>
      </c>
      <c r="E65" s="15">
        <v>37985</v>
      </c>
      <c r="F65" s="362">
        <v>0.382174683850764</v>
      </c>
      <c r="G65" s="362">
        <v>0.229463414634146</v>
      </c>
      <c r="H65" s="25">
        <v>26.985104646571</v>
      </c>
      <c r="I65" s="25">
        <v>17.5819759862779</v>
      </c>
      <c r="J65" s="27">
        <v>5.76438356164384</v>
      </c>
      <c r="K65" s="372">
        <v>0.65</v>
      </c>
      <c r="L65" s="363">
        <v>0.2132</v>
      </c>
      <c r="M65" s="363">
        <v>0.0311</v>
      </c>
      <c r="N65" s="32">
        <v>226666.9</v>
      </c>
      <c r="O65" s="48">
        <v>0.04025</v>
      </c>
      <c r="P65" s="48">
        <v>0.0697145010065887</v>
      </c>
      <c r="Q65" s="48">
        <v>0.274941222324201</v>
      </c>
      <c r="R65" s="397">
        <v>0.270996453188784</v>
      </c>
      <c r="S65" s="48">
        <v>0.729118005066289</v>
      </c>
      <c r="T65" s="48">
        <v>5.24286773171001</v>
      </c>
      <c r="U65" s="48">
        <v>5.90819019522468</v>
      </c>
      <c r="V65" s="48">
        <v>7.4169223046461</v>
      </c>
      <c r="W65" s="48">
        <v>1.49477385615497</v>
      </c>
      <c r="X65" s="48">
        <v>0.781735279951964</v>
      </c>
      <c r="Y65" s="48">
        <v>1.46273818248443</v>
      </c>
      <c r="Z65" s="48">
        <v>0.525245303486021</v>
      </c>
      <c r="AA65" s="48">
        <v>0.0140131157240767</v>
      </c>
      <c r="AB65" s="48">
        <v>0.209929148566944</v>
      </c>
      <c r="AC65" s="48">
        <v>0.236267653296034</v>
      </c>
      <c r="AD65" s="371">
        <v>-0.0110379160462633</v>
      </c>
      <c r="AE65" s="391">
        <v>0</v>
      </c>
      <c r="AF65" s="48">
        <v>0</v>
      </c>
    </row>
    <row r="66" ht="14.25" customHeight="1" spans="1:32">
      <c r="A66" s="12">
        <v>75</v>
      </c>
      <c r="B66" s="13" t="s">
        <v>91</v>
      </c>
      <c r="C66" s="13" t="s">
        <v>39</v>
      </c>
      <c r="D66" s="398">
        <v>0.015</v>
      </c>
      <c r="E66" s="15">
        <v>6075</v>
      </c>
      <c r="F66" s="362">
        <v>0.338865900164339</v>
      </c>
      <c r="G66" s="362">
        <v>0.342710472279261</v>
      </c>
      <c r="H66" s="25">
        <v>17.4368625514403</v>
      </c>
      <c r="I66" s="25">
        <v>13.2411175</v>
      </c>
      <c r="J66" s="27">
        <v>17.3616438356164</v>
      </c>
      <c r="K66" s="372">
        <v>0.99</v>
      </c>
      <c r="L66" s="34">
        <v>0</v>
      </c>
      <c r="M66" s="34">
        <v>0</v>
      </c>
      <c r="N66" s="32">
        <v>10494.49</v>
      </c>
      <c r="O66" s="48">
        <v>0.00833002776675922</v>
      </c>
      <c r="P66" s="48">
        <v>0.532998187876308</v>
      </c>
      <c r="Q66" s="48">
        <v>1.42860448970146</v>
      </c>
      <c r="R66" s="397">
        <v>0.433459178857952</v>
      </c>
      <c r="S66" s="48">
        <v>1.87967322071448</v>
      </c>
      <c r="T66" s="48">
        <v>0</v>
      </c>
      <c r="U66" s="48">
        <v>-4.41200368344077</v>
      </c>
      <c r="V66" s="48">
        <v>8.02700305509017</v>
      </c>
      <c r="W66" s="48">
        <v>1.13502002415612</v>
      </c>
      <c r="X66" s="48">
        <v>0.599847473784557</v>
      </c>
      <c r="Y66" s="48">
        <v>1.39069264069264</v>
      </c>
      <c r="Z66" s="48">
        <v>0.522489041356966</v>
      </c>
      <c r="AA66" s="48">
        <v>0</v>
      </c>
      <c r="AB66" s="48">
        <v>0.820114748565643</v>
      </c>
      <c r="AC66" s="48">
        <v>0.610583179864948</v>
      </c>
      <c r="AD66" s="371">
        <v>0.409650092081031</v>
      </c>
      <c r="AE66" s="391">
        <v>1642</v>
      </c>
      <c r="AF66" s="48">
        <v>0.0403192142418662</v>
      </c>
    </row>
    <row r="67" ht="14.25" customHeight="1" spans="1:32">
      <c r="A67" s="12">
        <v>76</v>
      </c>
      <c r="B67" s="13" t="s">
        <v>92</v>
      </c>
      <c r="C67" s="13" t="s">
        <v>39</v>
      </c>
      <c r="D67" s="398">
        <v>0.03</v>
      </c>
      <c r="E67" s="15">
        <v>4147</v>
      </c>
      <c r="F67" s="362">
        <v>0.3078</v>
      </c>
      <c r="G67" s="362">
        <v>0.262</v>
      </c>
      <c r="H67" s="25">
        <v>19.3295297805643</v>
      </c>
      <c r="I67" s="25">
        <v>11.4513657142857</v>
      </c>
      <c r="J67" s="27">
        <v>7.13972602739726</v>
      </c>
      <c r="K67" s="363">
        <v>0.7407</v>
      </c>
      <c r="L67" s="363">
        <v>0.2409</v>
      </c>
      <c r="M67" s="363">
        <v>0.6008</v>
      </c>
      <c r="N67" s="32">
        <v>15291.39</v>
      </c>
      <c r="O67" s="48">
        <v>0.164341085271318</v>
      </c>
      <c r="P67" s="48">
        <v>0.0872755193447938</v>
      </c>
      <c r="Q67" s="48">
        <v>0.382317691527611</v>
      </c>
      <c r="R67" s="397">
        <v>0.263173926286933</v>
      </c>
      <c r="S67" s="48">
        <v>1.20992397613014</v>
      </c>
      <c r="T67" s="48">
        <v>3.30979734451433</v>
      </c>
      <c r="U67" s="48">
        <v>120.21116751269</v>
      </c>
      <c r="V67" s="48">
        <v>125.832093517535</v>
      </c>
      <c r="W67" s="48">
        <v>1.41779656209224</v>
      </c>
      <c r="X67" s="48">
        <v>0.705873121738789</v>
      </c>
      <c r="Y67" s="48">
        <v>1.025</v>
      </c>
      <c r="Z67" s="48">
        <v>0.0368814192343604</v>
      </c>
      <c r="AA67" s="48">
        <v>0</v>
      </c>
      <c r="AB67" s="48">
        <v>0.320962811036725</v>
      </c>
      <c r="AC67" s="48">
        <v>0.28982838997365</v>
      </c>
      <c r="AD67" s="371">
        <v>-0.0708229173704479</v>
      </c>
      <c r="AE67" s="391">
        <v>8283</v>
      </c>
      <c r="AF67" s="48">
        <v>0.139906087426525</v>
      </c>
    </row>
    <row r="68" ht="14.25" customHeight="1" spans="1:32">
      <c r="A68" s="12">
        <v>77</v>
      </c>
      <c r="B68" s="13" t="s">
        <v>93</v>
      </c>
      <c r="C68" s="13" t="s">
        <v>39</v>
      </c>
      <c r="D68" s="398">
        <v>0.02</v>
      </c>
      <c r="E68" s="15">
        <v>5806</v>
      </c>
      <c r="F68" s="362">
        <v>0.0345069101538611</v>
      </c>
      <c r="G68" s="362">
        <v>0.346098857142857</v>
      </c>
      <c r="H68" s="25">
        <v>9.04236996210816</v>
      </c>
      <c r="I68" s="26">
        <v>9.63728914988096</v>
      </c>
      <c r="J68" s="27">
        <v>6.71506849315069</v>
      </c>
      <c r="K68" s="363">
        <v>0.501</v>
      </c>
      <c r="L68" s="363">
        <v>0.1445</v>
      </c>
      <c r="M68" s="363">
        <v>0.3334</v>
      </c>
      <c r="N68" s="32">
        <v>34048.3</v>
      </c>
      <c r="O68" s="48">
        <v>0</v>
      </c>
      <c r="P68" s="48">
        <v>0.293967412388465</v>
      </c>
      <c r="Q68" s="48">
        <v>0.159113516094378</v>
      </c>
      <c r="R68" s="397">
        <v>0.28479752157557</v>
      </c>
      <c r="S68" s="48">
        <v>0.962019251095734</v>
      </c>
      <c r="T68" s="48">
        <v>2.56797833120156</v>
      </c>
      <c r="U68" s="48">
        <v>-4.89912800086123</v>
      </c>
      <c r="V68" s="48">
        <v>22.8530297957817</v>
      </c>
      <c r="W68" s="48">
        <v>1.50458346565047</v>
      </c>
      <c r="X68" s="48">
        <v>0.636077451592755</v>
      </c>
      <c r="Y68" s="48">
        <v>1.35334198572356</v>
      </c>
      <c r="Z68" s="48">
        <v>0.134045036386105</v>
      </c>
      <c r="AA68" s="48">
        <v>0.00102979541397776</v>
      </c>
      <c r="AB68" s="48">
        <v>0.213986916060076</v>
      </c>
      <c r="AC68" s="48">
        <v>0.231929917084176</v>
      </c>
      <c r="AD68" s="371">
        <v>0.0897131639858193</v>
      </c>
      <c r="AE68" s="391">
        <v>631</v>
      </c>
      <c r="AF68" s="48">
        <v>0.00924379596261463</v>
      </c>
    </row>
    <row r="69" ht="14.25" customHeight="1" spans="1:32">
      <c r="A69" s="12">
        <v>78</v>
      </c>
      <c r="B69" s="13" t="s">
        <v>94</v>
      </c>
      <c r="C69" s="13" t="s">
        <v>39</v>
      </c>
      <c r="D69" s="398">
        <v>0.04</v>
      </c>
      <c r="E69" s="15">
        <v>14479</v>
      </c>
      <c r="F69" s="362">
        <v>0.342074090305114</v>
      </c>
      <c r="G69" s="362">
        <v>0.258501761658031</v>
      </c>
      <c r="H69" s="25">
        <v>20.0187409351475</v>
      </c>
      <c r="I69" s="26">
        <v>20.9486776050754</v>
      </c>
      <c r="J69" s="27">
        <v>9.04109589041096</v>
      </c>
      <c r="K69" s="363">
        <v>0.42032</v>
      </c>
      <c r="L69" s="363">
        <v>0.5549</v>
      </c>
      <c r="M69" s="363">
        <v>0.2355</v>
      </c>
      <c r="N69" s="32">
        <v>25000</v>
      </c>
      <c r="O69" s="48">
        <v>0</v>
      </c>
      <c r="P69" s="48">
        <v>0.0917584549714934</v>
      </c>
      <c r="Q69" s="48">
        <v>-0.275677241778937</v>
      </c>
      <c r="R69" s="397">
        <v>-0.195834490419328</v>
      </c>
      <c r="S69" s="48">
        <v>1.06648495918717</v>
      </c>
      <c r="T69" s="48">
        <v>6.90775487568167</v>
      </c>
      <c r="U69" s="48">
        <v>2.42860972776239</v>
      </c>
      <c r="V69" s="48">
        <v>6.83010418570645</v>
      </c>
      <c r="W69" s="48">
        <v>1.21183800623053</v>
      </c>
      <c r="X69" s="48">
        <v>0.658236500341764</v>
      </c>
      <c r="Y69" s="48">
        <v>1.19309622060654</v>
      </c>
      <c r="Z69" s="48">
        <v>0.46112</v>
      </c>
      <c r="AA69" s="48">
        <v>0.02936</v>
      </c>
      <c r="AB69" s="48">
        <v>0.486566411828951</v>
      </c>
      <c r="AC69" s="48">
        <v>0.33644209540376</v>
      </c>
      <c r="AD69" s="371">
        <v>0.295055864052987</v>
      </c>
      <c r="AE69" s="391">
        <v>4737</v>
      </c>
      <c r="AF69" s="48">
        <v>0.0633839566468188</v>
      </c>
    </row>
    <row r="70" ht="14.25" customHeight="1" spans="1:32">
      <c r="A70" s="12">
        <v>79</v>
      </c>
      <c r="B70" s="13" t="s">
        <v>95</v>
      </c>
      <c r="C70" s="13" t="s">
        <v>39</v>
      </c>
      <c r="D70" s="398">
        <v>0.025</v>
      </c>
      <c r="E70" s="15">
        <v>1093</v>
      </c>
      <c r="F70" s="362">
        <v>0.261072715115514</v>
      </c>
      <c r="G70" s="362">
        <v>0.250504587155963</v>
      </c>
      <c r="H70" s="25">
        <v>19.9451052150046</v>
      </c>
      <c r="I70" s="26">
        <v>14.9725274725275</v>
      </c>
      <c r="J70" s="27">
        <v>15.786301369863</v>
      </c>
      <c r="K70" s="363">
        <v>0.4114</v>
      </c>
      <c r="L70" s="363">
        <v>0.065</v>
      </c>
      <c r="M70" s="363">
        <v>0.249</v>
      </c>
      <c r="N70" s="34">
        <v>5597.58</v>
      </c>
      <c r="O70" s="48">
        <v>0.057</v>
      </c>
      <c r="P70" s="48">
        <v>0.233864576912917</v>
      </c>
      <c r="Q70" s="48">
        <v>0.0165200215478543</v>
      </c>
      <c r="R70" s="397">
        <v>-0.00364630811303557</v>
      </c>
      <c r="S70" s="48">
        <v>2.4819865983445</v>
      </c>
      <c r="T70" s="48">
        <v>26.7266553480475</v>
      </c>
      <c r="U70" s="48">
        <v>11.7587301587302</v>
      </c>
      <c r="V70" s="48">
        <v>131.457202505219</v>
      </c>
      <c r="W70" s="48">
        <v>1.64056513409962</v>
      </c>
      <c r="X70" s="48">
        <v>0.59601798330122</v>
      </c>
      <c r="Y70" s="48">
        <v>1.07158671586716</v>
      </c>
      <c r="Z70" s="48">
        <v>0.0431019254548666</v>
      </c>
      <c r="AA70" s="48">
        <v>0</v>
      </c>
      <c r="AB70" s="48">
        <v>0.194657168299199</v>
      </c>
      <c r="AC70" s="48">
        <v>0.134481006225384</v>
      </c>
      <c r="AD70" s="371">
        <v>-0.00228687587345954</v>
      </c>
      <c r="AE70" s="391">
        <v>759</v>
      </c>
      <c r="AF70" s="48">
        <v>0.0241074831660526</v>
      </c>
    </row>
    <row r="71" ht="14.25" customHeight="1" spans="1:32">
      <c r="A71" s="12">
        <v>79</v>
      </c>
      <c r="B71" s="13" t="s">
        <v>95</v>
      </c>
      <c r="C71" s="13" t="s">
        <v>39</v>
      </c>
      <c r="D71" s="398">
        <v>0.02</v>
      </c>
      <c r="E71" s="15">
        <v>3767</v>
      </c>
      <c r="F71" s="362">
        <v>0.136107298729743</v>
      </c>
      <c r="G71" s="362">
        <v>0.300387755102041</v>
      </c>
      <c r="H71" s="25">
        <v>13.0076984337669</v>
      </c>
      <c r="I71" s="26">
        <v>11.3979995347755</v>
      </c>
      <c r="J71" s="27">
        <v>8.57808219178082</v>
      </c>
      <c r="K71" s="372">
        <v>0.51</v>
      </c>
      <c r="L71" s="363">
        <v>0.1161</v>
      </c>
      <c r="M71" s="363">
        <v>0.0963</v>
      </c>
      <c r="N71" s="34">
        <v>4944.89</v>
      </c>
      <c r="O71" s="48">
        <v>0.057</v>
      </c>
      <c r="P71" s="48">
        <v>0.476717058603957</v>
      </c>
      <c r="Q71" s="48">
        <v>-0.176353370973099</v>
      </c>
      <c r="R71" s="397">
        <v>1.32387415175817</v>
      </c>
      <c r="S71" s="48">
        <v>1.80437444660048</v>
      </c>
      <c r="T71" s="48">
        <v>8.76125137211855</v>
      </c>
      <c r="U71" s="48">
        <v>16.5134482758621</v>
      </c>
      <c r="V71" s="48">
        <v>292.899082568807</v>
      </c>
      <c r="W71" s="48">
        <v>1.12559952038369</v>
      </c>
      <c r="X71" s="48">
        <v>0.843249391765933</v>
      </c>
      <c r="Y71" s="48">
        <v>1.02829492056388</v>
      </c>
      <c r="Z71" s="48">
        <v>0.0300403225806452</v>
      </c>
      <c r="AA71" s="48">
        <v>0</v>
      </c>
      <c r="AB71" s="48">
        <v>0.686031688217082</v>
      </c>
      <c r="AC71" s="48">
        <v>0.181022781849694</v>
      </c>
      <c r="AD71" s="371">
        <v>0.090354778759214</v>
      </c>
      <c r="AE71" s="391">
        <v>1565</v>
      </c>
      <c r="AF71" s="48">
        <v>0.0326797385620915</v>
      </c>
    </row>
    <row r="72" spans="1:32">
      <c r="A72" s="12">
        <v>82</v>
      </c>
      <c r="B72" s="13" t="s">
        <v>96</v>
      </c>
      <c r="C72" s="13" t="s">
        <v>39</v>
      </c>
      <c r="D72" s="398">
        <v>0.04</v>
      </c>
      <c r="E72" s="15">
        <v>1121</v>
      </c>
      <c r="F72" s="362">
        <v>0.461574006240475</v>
      </c>
      <c r="G72" s="362">
        <v>0.139121338912134</v>
      </c>
      <c r="H72" s="25">
        <v>85.2950669045495</v>
      </c>
      <c r="I72" s="26">
        <v>14.0611426470588</v>
      </c>
      <c r="J72" s="27">
        <v>12.2986301369863</v>
      </c>
      <c r="K72" s="363">
        <v>0.475</v>
      </c>
      <c r="L72" s="363">
        <v>0.1602</v>
      </c>
      <c r="M72" s="363">
        <v>0.4578</v>
      </c>
      <c r="N72" s="34">
        <v>592.88</v>
      </c>
      <c r="O72" s="48">
        <v>0</v>
      </c>
      <c r="P72" s="48">
        <v>4.44291754756871</v>
      </c>
      <c r="Q72" s="48">
        <v>42.35</v>
      </c>
      <c r="R72" s="397">
        <v>51.9545454545455</v>
      </c>
      <c r="S72" s="48">
        <v>5.65643970467596</v>
      </c>
      <c r="T72" s="48">
        <v>0</v>
      </c>
      <c r="U72" s="48">
        <v>86.19</v>
      </c>
      <c r="V72" s="48">
        <v>1213.94366197183</v>
      </c>
      <c r="W72" s="48">
        <v>1.45277618775043</v>
      </c>
      <c r="X72" s="48">
        <v>0.678578364731016</v>
      </c>
      <c r="Y72" s="48">
        <v>1.00357909806729</v>
      </c>
      <c r="Z72" s="48">
        <v>0.0151148730350665</v>
      </c>
      <c r="AA72" s="48">
        <v>0</v>
      </c>
      <c r="AB72" s="48">
        <v>1.38909541511772</v>
      </c>
      <c r="AC72" s="48">
        <v>0.121011718296786</v>
      </c>
      <c r="AD72" s="371">
        <v>0.0112542058243416</v>
      </c>
      <c r="AE72" s="391">
        <v>0</v>
      </c>
      <c r="AF72" s="48">
        <v>0</v>
      </c>
    </row>
    <row r="73" ht="14.25" customHeight="1" spans="1:32">
      <c r="A73" s="12">
        <v>83</v>
      </c>
      <c r="B73" s="13" t="s">
        <v>97</v>
      </c>
      <c r="C73" s="13" t="s">
        <v>41</v>
      </c>
      <c r="D73" s="398">
        <v>0.027</v>
      </c>
      <c r="E73" s="15">
        <v>12217</v>
      </c>
      <c r="F73" s="362">
        <v>0.283306974836474</v>
      </c>
      <c r="G73" s="362">
        <v>0.252269230769231</v>
      </c>
      <c r="H73" s="25">
        <v>21.5302660227552</v>
      </c>
      <c r="I73" s="26">
        <v>14.6049561354803</v>
      </c>
      <c r="J73" s="27">
        <v>7.20547945205479</v>
      </c>
      <c r="K73" s="372">
        <v>0.93</v>
      </c>
      <c r="L73" s="363">
        <v>0.5642</v>
      </c>
      <c r="M73" s="363">
        <v>0.0534</v>
      </c>
      <c r="N73" s="32">
        <v>29828.94</v>
      </c>
      <c r="O73" s="48">
        <v>0</v>
      </c>
      <c r="P73" s="48">
        <v>0.17168231179827</v>
      </c>
      <c r="Q73" s="48">
        <v>2.10856057991025</v>
      </c>
      <c r="R73" s="397">
        <v>4.10744147157191</v>
      </c>
      <c r="S73" s="48">
        <v>0.792340290284988</v>
      </c>
      <c r="T73" s="48">
        <v>1.04031826180093</v>
      </c>
      <c r="U73" s="48">
        <v>-1.37041448308718</v>
      </c>
      <c r="V73" s="48">
        <v>16.3205673758865</v>
      </c>
      <c r="W73" s="48">
        <v>1.08282343960592</v>
      </c>
      <c r="X73" s="48">
        <v>0.823164984487295</v>
      </c>
      <c r="Y73" s="48">
        <v>1.05266839197034</v>
      </c>
      <c r="Z73" s="48">
        <v>0.583976458830715</v>
      </c>
      <c r="AA73" s="48">
        <v>0.00577424907001277</v>
      </c>
      <c r="AB73" s="48">
        <v>1.02642302037387</v>
      </c>
      <c r="AC73" s="48">
        <v>0.252563879714931</v>
      </c>
      <c r="AD73" s="371">
        <v>0.0439770554493308</v>
      </c>
      <c r="AE73" s="391">
        <v>2126</v>
      </c>
      <c r="AF73" s="48">
        <v>0.0284266402813248</v>
      </c>
    </row>
    <row r="74" ht="14.25" customHeight="1" spans="1:32">
      <c r="A74" s="12">
        <v>84</v>
      </c>
      <c r="B74" s="39" t="s">
        <v>98</v>
      </c>
      <c r="C74" s="13" t="s">
        <v>39</v>
      </c>
      <c r="D74" s="398">
        <v>0.015</v>
      </c>
      <c r="E74" s="15">
        <v>3210</v>
      </c>
      <c r="F74" s="362">
        <v>0.389303267703134</v>
      </c>
      <c r="G74" s="362">
        <v>0.208875181986094</v>
      </c>
      <c r="H74" s="25">
        <v>33.1642710280374</v>
      </c>
      <c r="I74" s="26">
        <v>17.3084712198342</v>
      </c>
      <c r="J74" s="27">
        <v>37.2794520547945</v>
      </c>
      <c r="K74" s="372">
        <v>1</v>
      </c>
      <c r="L74" s="363">
        <v>0.3291</v>
      </c>
      <c r="M74" s="363">
        <v>0.1433</v>
      </c>
      <c r="N74" s="32">
        <v>36013.41</v>
      </c>
      <c r="O74" s="48">
        <v>0.0476190476190476</v>
      </c>
      <c r="P74" s="48">
        <v>0.171129370066055</v>
      </c>
      <c r="Q74" s="48">
        <v>0.0858467162814989</v>
      </c>
      <c r="R74" s="397">
        <v>-0.205642167780252</v>
      </c>
      <c r="S74" s="48">
        <v>0.434054110209109</v>
      </c>
      <c r="T74" s="48">
        <v>1.69641251703837</v>
      </c>
      <c r="U74" s="48">
        <v>6.90194690265487</v>
      </c>
      <c r="V74" s="48">
        <v>4.68927368927369</v>
      </c>
      <c r="W74" s="48">
        <v>1.44267944982298</v>
      </c>
      <c r="X74" s="48">
        <v>0.478745941781764</v>
      </c>
      <c r="Y74" s="48">
        <v>1</v>
      </c>
      <c r="Z74" s="48">
        <v>0.264774845187278</v>
      </c>
      <c r="AA74" s="48">
        <v>0.526693921721878</v>
      </c>
      <c r="AB74" s="48">
        <v>0.100466339081719</v>
      </c>
      <c r="AC74" s="48">
        <v>0.376106951140288</v>
      </c>
      <c r="AD74" s="371">
        <v>0</v>
      </c>
      <c r="AE74" s="391">
        <v>2527</v>
      </c>
      <c r="AF74" s="48">
        <v>0.086402024139228</v>
      </c>
    </row>
    <row r="75" ht="14.25" customHeight="1" spans="1:32">
      <c r="A75" s="12">
        <v>85</v>
      </c>
      <c r="B75" s="13" t="s">
        <v>99</v>
      </c>
      <c r="C75" s="13" t="s">
        <v>39</v>
      </c>
      <c r="D75" s="398">
        <v>0.01</v>
      </c>
      <c r="E75" s="15">
        <v>3147</v>
      </c>
      <c r="F75" s="362">
        <v>0.98934113441827</v>
      </c>
      <c r="G75" s="362">
        <v>0.164191753681392</v>
      </c>
      <c r="H75" s="25">
        <v>118.725567206864</v>
      </c>
      <c r="I75" s="26">
        <v>22.992576</v>
      </c>
      <c r="J75" s="27">
        <v>13.8767123287671</v>
      </c>
      <c r="K75" s="363">
        <v>0.3229</v>
      </c>
      <c r="L75" s="363">
        <v>0.0172</v>
      </c>
      <c r="M75" s="363">
        <v>0.0897</v>
      </c>
      <c r="N75" s="32">
        <v>60260.73</v>
      </c>
      <c r="O75" s="363">
        <v>0.0251</v>
      </c>
      <c r="P75" s="48">
        <v>0.0576072752009451</v>
      </c>
      <c r="Q75" s="48">
        <v>0.026767762821605</v>
      </c>
      <c r="R75" s="397">
        <v>-0.364499192245557</v>
      </c>
      <c r="S75" s="48">
        <v>0.883713241691317</v>
      </c>
      <c r="T75" s="48">
        <v>92.4240218380346</v>
      </c>
      <c r="U75" s="48">
        <v>-15.1433469996273</v>
      </c>
      <c r="V75" s="48">
        <v>3.95953689626944</v>
      </c>
      <c r="W75" s="48">
        <v>0.925860116374429</v>
      </c>
      <c r="X75" s="48">
        <v>0.470522520692632</v>
      </c>
      <c r="Y75" s="48">
        <v>2.11714604858978</v>
      </c>
      <c r="Z75" s="48">
        <v>0.579860938251937</v>
      </c>
      <c r="AA75" s="48">
        <v>0.00154328670284263</v>
      </c>
      <c r="AB75" s="48">
        <v>0.0529125438205648</v>
      </c>
      <c r="AC75" s="48">
        <v>0.322356114753776</v>
      </c>
      <c r="AD75" s="371">
        <v>0.183098036899206</v>
      </c>
      <c r="AE75" s="391">
        <v>0</v>
      </c>
      <c r="AF75" s="48">
        <v>0</v>
      </c>
    </row>
    <row r="76" ht="14.25" customHeight="1" spans="1:32">
      <c r="A76" s="12">
        <v>87</v>
      </c>
      <c r="B76" s="13" t="s">
        <v>100</v>
      </c>
      <c r="C76" s="13" t="s">
        <v>39</v>
      </c>
      <c r="D76" s="398">
        <v>0.02</v>
      </c>
      <c r="E76" s="15">
        <v>3087</v>
      </c>
      <c r="F76" s="362">
        <v>0.309316509229486</v>
      </c>
      <c r="G76" s="362">
        <v>0.275172413793103</v>
      </c>
      <c r="H76" s="25">
        <v>19.3072044055718</v>
      </c>
      <c r="I76" s="26">
        <v>14.5369121951219</v>
      </c>
      <c r="J76" s="27">
        <v>14.7890410958904</v>
      </c>
      <c r="K76" s="372">
        <v>0.54</v>
      </c>
      <c r="L76" s="363">
        <v>0.5416</v>
      </c>
      <c r="M76" s="363">
        <v>0.4422</v>
      </c>
      <c r="N76" s="32">
        <v>6790.45</v>
      </c>
      <c r="O76" s="48">
        <v>0.000147</v>
      </c>
      <c r="P76" s="48">
        <v>0.0895636252670124</v>
      </c>
      <c r="Q76" s="48">
        <v>1.68045726728361</v>
      </c>
      <c r="R76" s="397">
        <v>2.00291828793774</v>
      </c>
      <c r="S76" s="48">
        <v>0.754289886820007</v>
      </c>
      <c r="T76" s="48">
        <v>6.0480093676815</v>
      </c>
      <c r="U76" s="48">
        <v>-3.04450338933098</v>
      </c>
      <c r="V76" s="48">
        <v>333.225806451613</v>
      </c>
      <c r="W76" s="48">
        <v>3.26995846792801</v>
      </c>
      <c r="X76" s="48">
        <v>0.303458899313822</v>
      </c>
      <c r="Y76" s="48">
        <v>1.00250156347717</v>
      </c>
      <c r="Z76" s="48">
        <v>0.00264012997562957</v>
      </c>
      <c r="AA76" s="48">
        <v>0</v>
      </c>
      <c r="AB76" s="48">
        <v>0.913178523886999</v>
      </c>
      <c r="AC76" s="48">
        <v>0.745788964181994</v>
      </c>
      <c r="AD76" s="371">
        <v>0.102807357212004</v>
      </c>
      <c r="AE76" s="391">
        <v>407</v>
      </c>
      <c r="AF76" s="48">
        <v>0.0787996127783156</v>
      </c>
    </row>
    <row r="77" ht="14.25" customHeight="1" spans="1:32">
      <c r="A77" s="12">
        <v>88</v>
      </c>
      <c r="B77" s="13" t="s">
        <v>101</v>
      </c>
      <c r="C77" s="13" t="s">
        <v>41</v>
      </c>
      <c r="D77" s="398">
        <v>0.035</v>
      </c>
      <c r="E77" s="15">
        <v>7023</v>
      </c>
      <c r="F77" s="362">
        <v>0.0555669719942993</v>
      </c>
      <c r="G77" s="362">
        <v>0.34031339031339</v>
      </c>
      <c r="H77" s="25">
        <v>10.452262565855</v>
      </c>
      <c r="I77" s="26">
        <v>9.65871578947369</v>
      </c>
      <c r="J77" s="27">
        <v>8.36712328767123</v>
      </c>
      <c r="K77" s="363">
        <v>0.999</v>
      </c>
      <c r="L77" s="363">
        <v>0.4623</v>
      </c>
      <c r="M77" s="363">
        <v>0.2387</v>
      </c>
      <c r="N77" s="32">
        <v>25827.47</v>
      </c>
      <c r="O77" s="48">
        <v>0</v>
      </c>
      <c r="P77" s="48">
        <v>0.100203962703963</v>
      </c>
      <c r="Q77" s="48">
        <v>0.159979964938643</v>
      </c>
      <c r="R77" s="397">
        <v>0.219694338311914</v>
      </c>
      <c r="S77" s="48">
        <v>0.699898722235325</v>
      </c>
      <c r="T77" s="48">
        <v>4.6568817502077</v>
      </c>
      <c r="U77" s="48">
        <v>3.58601080466306</v>
      </c>
      <c r="V77" s="48">
        <v>2.19158086797863</v>
      </c>
      <c r="W77" s="48">
        <v>1.17267123287671</v>
      </c>
      <c r="X77" s="48">
        <v>0.386662782383008</v>
      </c>
      <c r="Y77" s="48">
        <v>1.13967539391067</v>
      </c>
      <c r="Z77" s="48">
        <v>0.56306403558012</v>
      </c>
      <c r="AA77" s="48">
        <v>0</v>
      </c>
      <c r="AB77" s="48">
        <v>0.32571190056581</v>
      </c>
      <c r="AC77" s="48">
        <v>0.448977164605138</v>
      </c>
      <c r="AD77" s="371">
        <v>0.192475420234697</v>
      </c>
      <c r="AE77" s="391">
        <v>775</v>
      </c>
      <c r="AF77" s="48">
        <v>0.0307247066286077</v>
      </c>
    </row>
    <row r="78" ht="14.25" customHeight="1" spans="1:32">
      <c r="A78" s="12">
        <v>90</v>
      </c>
      <c r="B78" s="13" t="s">
        <v>102</v>
      </c>
      <c r="C78" s="13" t="s">
        <v>39</v>
      </c>
      <c r="D78" s="398">
        <v>0.02</v>
      </c>
      <c r="E78" s="15">
        <v>37881</v>
      </c>
      <c r="F78" s="362">
        <v>0.227134600177184</v>
      </c>
      <c r="G78" s="362">
        <v>0.4125</v>
      </c>
      <c r="H78" s="25">
        <v>10.5916158496344</v>
      </c>
      <c r="I78" s="26">
        <v>10.030525</v>
      </c>
      <c r="J78" s="27">
        <v>4.32602739726027</v>
      </c>
      <c r="K78" s="372">
        <v>0.49</v>
      </c>
      <c r="L78" s="363">
        <v>0.4241</v>
      </c>
      <c r="M78" s="363">
        <v>0.0994</v>
      </c>
      <c r="N78" s="41">
        <v>69144</v>
      </c>
      <c r="O78" s="48">
        <v>0</v>
      </c>
      <c r="P78" s="48">
        <v>0.321444080207757</v>
      </c>
      <c r="Q78" s="48">
        <v>1.25172653074712</v>
      </c>
      <c r="R78" s="397">
        <v>2.29858934169279</v>
      </c>
      <c r="S78" s="48">
        <v>2.41912104518013</v>
      </c>
      <c r="T78" s="48">
        <v>5.61877257547877</v>
      </c>
      <c r="U78" s="48">
        <v>11.5998170914015</v>
      </c>
      <c r="V78" s="48">
        <v>10.8803180520959</v>
      </c>
      <c r="W78" s="48">
        <v>1.38019367511746</v>
      </c>
      <c r="X78" s="48">
        <v>0.560919347667803</v>
      </c>
      <c r="Y78" s="48">
        <v>1.12009764410566</v>
      </c>
      <c r="Z78" s="48">
        <v>0.464002700164358</v>
      </c>
      <c r="AA78" s="48">
        <v>0</v>
      </c>
      <c r="AB78" s="48">
        <v>0.769884256201287</v>
      </c>
      <c r="AC78" s="48">
        <v>0.0961255636384587</v>
      </c>
      <c r="AD78" s="371">
        <v>0.0813640732980165</v>
      </c>
      <c r="AE78" s="391">
        <v>130</v>
      </c>
      <c r="AF78" s="48">
        <v>0.000394205781482638</v>
      </c>
    </row>
    <row r="79" ht="14.25" customHeight="1" spans="1:32">
      <c r="A79" s="12">
        <v>91</v>
      </c>
      <c r="B79" s="13" t="s">
        <v>103</v>
      </c>
      <c r="C79" s="13" t="s">
        <v>39</v>
      </c>
      <c r="D79" s="398">
        <v>0.02</v>
      </c>
      <c r="E79" s="15">
        <v>12737</v>
      </c>
      <c r="F79" s="362">
        <v>0.21419721592766</v>
      </c>
      <c r="G79" s="362">
        <v>0.291509051327897</v>
      </c>
      <c r="H79" s="25">
        <v>16.9382870128836</v>
      </c>
      <c r="I79" s="26">
        <v>13.2357645204355</v>
      </c>
      <c r="J79" s="27">
        <v>18.4931506849315</v>
      </c>
      <c r="K79" s="363">
        <v>0.4162</v>
      </c>
      <c r="L79" s="363">
        <v>0.2821</v>
      </c>
      <c r="M79" s="363">
        <v>0.0736</v>
      </c>
      <c r="N79" s="32">
        <v>59783.16</v>
      </c>
      <c r="O79" s="48">
        <v>0.1278</v>
      </c>
      <c r="P79" s="48">
        <v>0.133013607091536</v>
      </c>
      <c r="Q79" s="48">
        <v>0.259664436039182</v>
      </c>
      <c r="R79" s="397">
        <v>0.186271770513179</v>
      </c>
      <c r="S79" s="48">
        <v>0.887992481265543</v>
      </c>
      <c r="T79" s="48">
        <v>3.72599839465817</v>
      </c>
      <c r="U79" s="48">
        <v>5.30619750509418</v>
      </c>
      <c r="V79" s="48">
        <v>3.56691203492322</v>
      </c>
      <c r="W79" s="48">
        <v>1.06924975279816</v>
      </c>
      <c r="X79" s="48">
        <v>0.661047203490678</v>
      </c>
      <c r="Y79" s="48">
        <v>1.56434092333403</v>
      </c>
      <c r="Z79" s="48">
        <v>0.942594930861384</v>
      </c>
      <c r="AA79" s="48">
        <v>0.0123186843645099</v>
      </c>
      <c r="AB79" s="48">
        <v>0.218666575104938</v>
      </c>
      <c r="AC79" s="48">
        <v>0.0908341606878594</v>
      </c>
      <c r="AD79" s="371">
        <v>0.110646960018483</v>
      </c>
      <c r="AE79" s="391">
        <v>4033</v>
      </c>
      <c r="AF79" s="48">
        <v>0.0251827985188793</v>
      </c>
    </row>
    <row r="80" ht="14.25" customHeight="1" spans="1:32">
      <c r="A80" s="12">
        <v>92</v>
      </c>
      <c r="B80" s="13" t="s">
        <v>104</v>
      </c>
      <c r="C80" s="13" t="s">
        <v>41</v>
      </c>
      <c r="D80" s="398">
        <v>0.02</v>
      </c>
      <c r="E80" s="15">
        <v>-86262</v>
      </c>
      <c r="F80" s="362">
        <v>0.3998</v>
      </c>
      <c r="G80" s="362">
        <v>0.202566717414722</v>
      </c>
      <c r="H80" s="25">
        <f>I80</f>
        <v>20.2718943638889</v>
      </c>
      <c r="I80" s="26">
        <v>20.2718943638889</v>
      </c>
      <c r="J80" s="27">
        <v>36.8630136986301</v>
      </c>
      <c r="K80" s="363">
        <v>0.1796</v>
      </c>
      <c r="L80" s="363">
        <v>0.3833</v>
      </c>
      <c r="M80" s="363">
        <v>0.0852</v>
      </c>
      <c r="N80" s="32">
        <v>61836.24</v>
      </c>
      <c r="O80" s="363">
        <v>0.103</v>
      </c>
      <c r="P80" s="48">
        <v>-0.0508694945555014</v>
      </c>
      <c r="Q80" s="48">
        <v>-1.12905976179233</v>
      </c>
      <c r="R80" s="397">
        <v>3.48463737977645</v>
      </c>
      <c r="S80" s="48">
        <v>1.86677943085848</v>
      </c>
      <c r="T80" s="48">
        <v>4.19570571856929</v>
      </c>
      <c r="U80" s="48">
        <v>1.34308608647213</v>
      </c>
      <c r="V80" s="48">
        <v>3.37514267869834</v>
      </c>
      <c r="W80" s="48">
        <v>0.820798794272796</v>
      </c>
      <c r="X80" s="48">
        <v>4.12893835616438</v>
      </c>
      <c r="Y80" s="48">
        <v>0.881088164632223</v>
      </c>
      <c r="Z80" s="48">
        <v>-2.55666226242504</v>
      </c>
      <c r="AA80" s="48">
        <v>-0.221465596097164</v>
      </c>
      <c r="AB80" s="48">
        <v>-2.59837040830158</v>
      </c>
      <c r="AC80" s="48">
        <v>0.289564695823071</v>
      </c>
      <c r="AD80" s="371">
        <v>0</v>
      </c>
      <c r="AE80" s="391">
        <v>866</v>
      </c>
      <c r="AF80" s="48">
        <v>0.0110516979542873</v>
      </c>
    </row>
    <row r="81" ht="14.25" customHeight="1" spans="1:32">
      <c r="A81" s="12">
        <v>93</v>
      </c>
      <c r="B81" s="13" t="s">
        <v>105</v>
      </c>
      <c r="C81" s="13" t="s">
        <v>39</v>
      </c>
      <c r="D81" s="398">
        <v>0.02</v>
      </c>
      <c r="E81" s="15">
        <v>1820</v>
      </c>
      <c r="F81" s="362">
        <v>0.496532486952622</v>
      </c>
      <c r="G81" s="362">
        <v>0.265845070422535</v>
      </c>
      <c r="H81" s="25">
        <v>27.6373626373626</v>
      </c>
      <c r="I81" s="26">
        <v>12.575</v>
      </c>
      <c r="J81" s="27">
        <v>17.441095890411</v>
      </c>
      <c r="K81" s="363">
        <v>0.4524</v>
      </c>
      <c r="L81" s="363">
        <v>0.2131</v>
      </c>
      <c r="M81" s="363">
        <v>0.104</v>
      </c>
      <c r="N81" s="32">
        <v>12873.02</v>
      </c>
      <c r="O81" s="363">
        <v>0.034</v>
      </c>
      <c r="P81" s="48">
        <v>0.406262653529491</v>
      </c>
      <c r="Q81" s="48">
        <v>0.316880962256325</v>
      </c>
      <c r="R81" s="397">
        <v>3.85333333333333</v>
      </c>
      <c r="S81" s="48">
        <v>0.649147408570788</v>
      </c>
      <c r="T81" s="48">
        <v>3.49901738473167</v>
      </c>
      <c r="U81" s="48">
        <v>1.45289059067227</v>
      </c>
      <c r="V81" s="48">
        <v>15.2176199868508</v>
      </c>
      <c r="W81" s="48">
        <v>3.89392399918716</v>
      </c>
      <c r="X81" s="48">
        <v>0.236155101257318</v>
      </c>
      <c r="Y81" s="48">
        <v>1.47945867568874</v>
      </c>
      <c r="Z81" s="48">
        <v>0.0505196850393701</v>
      </c>
      <c r="AA81" s="48">
        <v>0</v>
      </c>
      <c r="AB81" s="48">
        <v>0.130325814536341</v>
      </c>
      <c r="AC81" s="48">
        <v>0.56795990667934</v>
      </c>
      <c r="AD81" s="371">
        <v>-0.00924565799706213</v>
      </c>
      <c r="AE81" s="391">
        <v>0</v>
      </c>
      <c r="AF81" s="48">
        <v>0</v>
      </c>
    </row>
    <row r="82" ht="14.25" customHeight="1" spans="1:32">
      <c r="A82" s="12">
        <v>95</v>
      </c>
      <c r="B82" s="13" t="s">
        <v>106</v>
      </c>
      <c r="C82" s="13" t="s">
        <v>41</v>
      </c>
      <c r="D82" s="398">
        <v>0.02</v>
      </c>
      <c r="E82" s="15">
        <v>2021</v>
      </c>
      <c r="F82" s="362">
        <v>0.581883724753643</v>
      </c>
      <c r="G82" s="362">
        <v>0.197005988023952</v>
      </c>
      <c r="H82" s="25">
        <v>42.5531914893617</v>
      </c>
      <c r="I82" s="26">
        <v>26.875</v>
      </c>
      <c r="J82" s="27">
        <v>13.6</v>
      </c>
      <c r="K82" s="363">
        <v>0.4524</v>
      </c>
      <c r="L82" s="363">
        <v>0.2301</v>
      </c>
      <c r="M82" s="363">
        <v>0.1185</v>
      </c>
      <c r="N82" s="32">
        <v>7847.7</v>
      </c>
      <c r="O82" s="48">
        <v>0</v>
      </c>
      <c r="P82" s="48">
        <v>0.507922338763669</v>
      </c>
      <c r="Q82" s="48">
        <v>0.428811659192825</v>
      </c>
      <c r="R82" s="397">
        <v>1.53258145363409</v>
      </c>
      <c r="S82" s="48">
        <v>1.05712760277629</v>
      </c>
      <c r="T82" s="48">
        <v>7.4296435272045</v>
      </c>
      <c r="U82" s="48">
        <v>2.473454091193</v>
      </c>
      <c r="V82" s="48">
        <v>20.377358490566</v>
      </c>
      <c r="W82" s="48">
        <v>4.59278350515464</v>
      </c>
      <c r="X82" s="48">
        <v>0.245375166494006</v>
      </c>
      <c r="Y82" s="48">
        <v>1.08781747739991</v>
      </c>
      <c r="Z82" s="48">
        <v>0.0657120439387995</v>
      </c>
      <c r="AA82" s="48">
        <v>0</v>
      </c>
      <c r="AB82" s="48">
        <v>0.466420493884145</v>
      </c>
      <c r="AC82" s="48">
        <v>0.651851851851852</v>
      </c>
      <c r="AD82" s="371">
        <v>0.117340067340067</v>
      </c>
      <c r="AE82" s="391">
        <v>551</v>
      </c>
      <c r="AF82" s="48">
        <v>0.0927609427609428</v>
      </c>
    </row>
    <row r="83" spans="1:32">
      <c r="A83" s="12">
        <v>96</v>
      </c>
      <c r="B83" s="13" t="s">
        <v>107</v>
      </c>
      <c r="C83" s="13" t="s">
        <v>39</v>
      </c>
      <c r="D83" s="398">
        <v>0.03</v>
      </c>
      <c r="E83" s="15">
        <v>4480</v>
      </c>
      <c r="F83" s="362">
        <v>0.415278477585532</v>
      </c>
      <c r="G83" s="362">
        <v>0.29452736318408</v>
      </c>
      <c r="H83" s="25">
        <v>22.4447075892857</v>
      </c>
      <c r="I83" s="26">
        <v>13.9655958333333</v>
      </c>
      <c r="J83" s="27">
        <v>3.63013698630137</v>
      </c>
      <c r="K83" s="372">
        <v>0.99</v>
      </c>
      <c r="L83" s="363">
        <v>0.167</v>
      </c>
      <c r="M83" s="34">
        <v>27.97</v>
      </c>
      <c r="N83" s="32">
        <v>3249.5</v>
      </c>
      <c r="O83" s="48">
        <v>0</v>
      </c>
      <c r="P83" s="48">
        <v>6.09225700164745</v>
      </c>
      <c r="Q83" s="48">
        <v>4.10204081632653</v>
      </c>
      <c r="R83" s="397">
        <v>5.9242658423493</v>
      </c>
      <c r="S83" s="48">
        <v>2.7164766558089</v>
      </c>
      <c r="T83" s="48">
        <v>0</v>
      </c>
      <c r="U83" s="48">
        <v>0.383414428565955</v>
      </c>
      <c r="V83" s="48">
        <v>2223.88888888889</v>
      </c>
      <c r="W83" s="48">
        <v>1.74808607490172</v>
      </c>
      <c r="X83" s="48">
        <v>0.748432055749129</v>
      </c>
      <c r="Y83" s="48">
        <v>1.00067873303167</v>
      </c>
      <c r="Z83" s="48">
        <v>0.00461538461538462</v>
      </c>
      <c r="AA83" s="48">
        <v>0</v>
      </c>
      <c r="AB83" s="48">
        <v>2.30511962953435</v>
      </c>
      <c r="AC83" s="48">
        <v>0.283637272045966</v>
      </c>
      <c r="AD83" s="371">
        <v>0.0735948038970772</v>
      </c>
      <c r="AE83" s="391">
        <v>850</v>
      </c>
      <c r="AF83" s="48">
        <v>0.0424681488883338</v>
      </c>
    </row>
    <row r="84" ht="14.25" customHeight="1" spans="1:32">
      <c r="A84" s="12">
        <v>97</v>
      </c>
      <c r="B84" s="13" t="s">
        <v>108</v>
      </c>
      <c r="C84" s="13" t="s">
        <v>39</v>
      </c>
      <c r="D84" s="398">
        <v>0.025</v>
      </c>
      <c r="E84" s="15">
        <v>1204</v>
      </c>
      <c r="F84" s="362">
        <v>0.802412580513442</v>
      </c>
      <c r="G84" s="362">
        <v>0.279202279202279</v>
      </c>
      <c r="H84" s="25">
        <v>58.3309551495017</v>
      </c>
      <c r="I84" s="26">
        <v>11.7050783333333</v>
      </c>
      <c r="J84" s="27">
        <v>15.772602739726</v>
      </c>
      <c r="K84" s="372">
        <v>0.9</v>
      </c>
      <c r="L84" s="363">
        <v>0.2604</v>
      </c>
      <c r="M84" s="363">
        <v>0.7951</v>
      </c>
      <c r="N84" s="41">
        <v>26412</v>
      </c>
      <c r="O84" s="48">
        <v>0.1422</v>
      </c>
      <c r="P84" s="48">
        <v>1.34358062330623</v>
      </c>
      <c r="Q84" s="48">
        <v>0.185630588960839</v>
      </c>
      <c r="R84" s="397">
        <v>4.14529914529915</v>
      </c>
      <c r="S84" s="48">
        <v>0.658358873044418</v>
      </c>
      <c r="T84" s="48">
        <v>1.68717815569691</v>
      </c>
      <c r="U84" s="48">
        <v>9.00023084025854</v>
      </c>
      <c r="V84" s="48">
        <v>28.859363434493</v>
      </c>
      <c r="W84" s="48">
        <v>1.06649847297836</v>
      </c>
      <c r="X84" s="48">
        <v>0.907382647345788</v>
      </c>
      <c r="Y84" s="48">
        <v>1.11361200428725</v>
      </c>
      <c r="Z84" s="48">
        <v>0.172171651495449</v>
      </c>
      <c r="AA84" s="48">
        <v>0</v>
      </c>
      <c r="AB84" s="48">
        <v>0.169864559819413</v>
      </c>
      <c r="AC84" s="48">
        <v>0.0918977147400549</v>
      </c>
      <c r="AD84" s="371">
        <v>-0.0524250429608351</v>
      </c>
      <c r="AE84" s="391">
        <v>0</v>
      </c>
      <c r="AF84" s="48">
        <v>0</v>
      </c>
    </row>
    <row r="85" ht="14.25" customHeight="1" spans="1:32">
      <c r="A85" s="12">
        <v>98</v>
      </c>
      <c r="B85" s="13" t="s">
        <v>109</v>
      </c>
      <c r="C85" s="13" t="s">
        <v>39</v>
      </c>
      <c r="D85" s="401">
        <v>0.02</v>
      </c>
      <c r="E85" s="15">
        <v>1857</v>
      </c>
      <c r="F85" s="362">
        <v>0.280612002034665</v>
      </c>
      <c r="G85" s="362">
        <v>0.376</v>
      </c>
      <c r="H85" s="25">
        <v>13.4865697361335</v>
      </c>
      <c r="I85" s="26">
        <v>10.8889391304348</v>
      </c>
      <c r="J85" s="27">
        <v>6.73972602739726</v>
      </c>
      <c r="K85" s="363">
        <v>0.5607</v>
      </c>
      <c r="L85" s="363">
        <v>0.1969</v>
      </c>
      <c r="M85" s="363">
        <v>0.1612</v>
      </c>
      <c r="N85" s="32">
        <v>7943.57</v>
      </c>
      <c r="O85" s="48">
        <v>0.1387</v>
      </c>
      <c r="P85" s="48">
        <v>0.117186650722905</v>
      </c>
      <c r="Q85" s="48">
        <v>0.334005037783375</v>
      </c>
      <c r="R85" s="397">
        <v>3.54034229828851</v>
      </c>
      <c r="S85" s="48">
        <v>0.729821318545903</v>
      </c>
      <c r="T85" s="48">
        <v>3.76979180480042</v>
      </c>
      <c r="U85" s="48">
        <v>3.71413639926836</v>
      </c>
      <c r="V85" s="48">
        <v>3.39195800023863</v>
      </c>
      <c r="W85" s="48">
        <v>1.16280729579699</v>
      </c>
      <c r="X85" s="48">
        <v>0.613505886931984</v>
      </c>
      <c r="Y85" s="48">
        <v>1.85370823145884</v>
      </c>
      <c r="Z85" s="48">
        <v>0.692724068479356</v>
      </c>
      <c r="AA85" s="48">
        <v>0.00553877139979859</v>
      </c>
      <c r="AB85" s="48">
        <v>0.267213468594863</v>
      </c>
      <c r="AC85" s="48">
        <v>0.373364288729422</v>
      </c>
      <c r="AD85" s="371">
        <v>0.107570001407063</v>
      </c>
      <c r="AE85" s="391">
        <v>581</v>
      </c>
      <c r="AF85" s="48">
        <v>0.0408751934712255</v>
      </c>
    </row>
    <row r="86" ht="14.25" customHeight="1" spans="1:32">
      <c r="A86" s="12">
        <v>99</v>
      </c>
      <c r="B86" s="13" t="s">
        <v>110</v>
      </c>
      <c r="C86" s="13" t="s">
        <v>41</v>
      </c>
      <c r="D86" s="398">
        <v>0.015</v>
      </c>
      <c r="E86" s="15">
        <v>16885</v>
      </c>
      <c r="F86" s="362">
        <v>0.287064994616253</v>
      </c>
      <c r="G86" s="362">
        <v>0.308474576271186</v>
      </c>
      <c r="H86" s="25">
        <v>17.4888954693515</v>
      </c>
      <c r="I86" s="26">
        <v>11.812</v>
      </c>
      <c r="J86" s="27">
        <v>11.1890410958904</v>
      </c>
      <c r="K86" s="372">
        <v>0.51</v>
      </c>
      <c r="L86" s="363">
        <v>0.4298</v>
      </c>
      <c r="M86" s="363">
        <v>0.3882</v>
      </c>
      <c r="N86" s="32">
        <v>40732.36</v>
      </c>
      <c r="O86" s="48">
        <v>0</v>
      </c>
      <c r="P86" s="48">
        <v>0.356819510565439</v>
      </c>
      <c r="Q86" s="48">
        <v>0.720755354653373</v>
      </c>
      <c r="R86" s="397">
        <v>1.46496350364963</v>
      </c>
      <c r="S86" s="48">
        <v>0.965759687010511</v>
      </c>
      <c r="T86" s="48">
        <v>2.90526854438072</v>
      </c>
      <c r="U86" s="48">
        <v>2.38279269039084</v>
      </c>
      <c r="V86" s="48">
        <v>10.0866089273817</v>
      </c>
      <c r="W86" s="48">
        <v>1.81213584980828</v>
      </c>
      <c r="X86" s="48">
        <v>0.498534951862704</v>
      </c>
      <c r="Y86" s="48">
        <v>1.11590019569472</v>
      </c>
      <c r="Z86" s="48">
        <v>0.189580673671806</v>
      </c>
      <c r="AA86" s="48">
        <v>0.00125208681135225</v>
      </c>
      <c r="AB86" s="48">
        <v>0.524354455537785</v>
      </c>
      <c r="AC86" s="48">
        <v>0.411199178041979</v>
      </c>
      <c r="AD86" s="371">
        <v>0.148730368413327</v>
      </c>
      <c r="AE86" s="391">
        <v>2622</v>
      </c>
      <c r="AF86" s="48">
        <v>0.0384852487890797</v>
      </c>
    </row>
    <row r="87" ht="14.25" customHeight="1" spans="1:32">
      <c r="A87" s="12">
        <v>100</v>
      </c>
      <c r="B87" s="13" t="s">
        <v>111</v>
      </c>
      <c r="C87" s="13" t="s">
        <v>39</v>
      </c>
      <c r="D87" s="398">
        <v>0.01</v>
      </c>
      <c r="E87" s="15">
        <v>3615</v>
      </c>
      <c r="F87" s="362">
        <v>0.373897473584532</v>
      </c>
      <c r="G87" s="362">
        <v>0.227083209244148</v>
      </c>
      <c r="H87" s="25">
        <v>27.8655601659751</v>
      </c>
      <c r="I87" s="26">
        <v>16.789</v>
      </c>
      <c r="J87" s="27">
        <v>7.44657534246575</v>
      </c>
      <c r="K87" s="371">
        <v>0.6314</v>
      </c>
      <c r="L87" s="363">
        <v>0.7178</v>
      </c>
      <c r="M87" s="363">
        <v>0.2943</v>
      </c>
      <c r="N87" s="32">
        <v>20343.04</v>
      </c>
      <c r="O87" s="48">
        <v>0</v>
      </c>
      <c r="P87" s="48">
        <v>0.519426946875523</v>
      </c>
      <c r="Q87" s="48">
        <v>1.53996911747238</v>
      </c>
      <c r="R87" s="397">
        <v>0.858611825192802</v>
      </c>
      <c r="S87" s="48">
        <v>0.637401539959288</v>
      </c>
      <c r="T87" s="48">
        <v>4.27926322043969</v>
      </c>
      <c r="U87" s="48">
        <v>0.461016515170913</v>
      </c>
      <c r="V87" s="48">
        <v>4.49072486360093</v>
      </c>
      <c r="W87" s="48">
        <v>5.28792134831461</v>
      </c>
      <c r="X87" s="48">
        <v>0.215430898484793</v>
      </c>
      <c r="Y87" s="48">
        <v>1.0183740246665</v>
      </c>
      <c r="Z87" s="48">
        <v>0.216423494201272</v>
      </c>
      <c r="AA87" s="48">
        <v>0</v>
      </c>
      <c r="AB87" s="48">
        <v>0.242593027547562</v>
      </c>
      <c r="AC87" s="48">
        <v>0.44466814773674</v>
      </c>
      <c r="AD87" s="371">
        <v>-0.110594279366843</v>
      </c>
      <c r="AE87" s="391">
        <v>525</v>
      </c>
      <c r="AF87" s="48">
        <v>0.0364482088308803</v>
      </c>
    </row>
    <row r="88" ht="14.25" customHeight="1" spans="1:32">
      <c r="A88" s="12">
        <v>101</v>
      </c>
      <c r="B88" s="13" t="s">
        <v>112</v>
      </c>
      <c r="C88" s="13" t="s">
        <v>39</v>
      </c>
      <c r="D88" s="398">
        <v>0.045</v>
      </c>
      <c r="E88" s="15">
        <v>4684</v>
      </c>
      <c r="F88" s="362">
        <v>0.473979547932643</v>
      </c>
      <c r="G88" s="362">
        <v>0.411471321695761</v>
      </c>
      <c r="H88" s="25">
        <v>12.8522630230572</v>
      </c>
      <c r="I88" s="26">
        <v>8.02666666666667</v>
      </c>
      <c r="J88" s="27">
        <v>22.1013698630137</v>
      </c>
      <c r="K88" s="372">
        <v>0.65</v>
      </c>
      <c r="L88" s="363">
        <v>0.3573</v>
      </c>
      <c r="M88" s="363">
        <v>0.203</v>
      </c>
      <c r="N88" s="32">
        <v>9176.69</v>
      </c>
      <c r="O88" s="48">
        <v>0.188</v>
      </c>
      <c r="P88" s="48">
        <v>0</v>
      </c>
      <c r="Q88" s="48">
        <v>0</v>
      </c>
      <c r="R88" s="397">
        <v>0</v>
      </c>
      <c r="S88" s="48">
        <v>1.40616725732209</v>
      </c>
      <c r="T88" s="48">
        <v>1.63563136697465</v>
      </c>
      <c r="U88" s="48">
        <v>26.9582194455291</v>
      </c>
      <c r="V88" s="48">
        <v>264.521072796935</v>
      </c>
      <c r="W88" s="48">
        <v>1.1626397935357</v>
      </c>
      <c r="X88" s="48">
        <v>0.828648824799381</v>
      </c>
      <c r="Y88" s="48">
        <v>1.02574486549031</v>
      </c>
      <c r="Z88" s="48">
        <v>0.0310936383130808</v>
      </c>
      <c r="AA88" s="48">
        <v>0</v>
      </c>
      <c r="AB88" s="48">
        <v>1.1160352632833</v>
      </c>
      <c r="AC88" s="48">
        <v>0.297798377752028</v>
      </c>
      <c r="AD88" s="371">
        <v>0.0755214368482039</v>
      </c>
      <c r="AE88" s="391">
        <v>0</v>
      </c>
      <c r="AF88" s="48">
        <v>0</v>
      </c>
    </row>
    <row r="89" ht="14.25" customHeight="1" spans="1:32">
      <c r="A89" s="12">
        <v>102</v>
      </c>
      <c r="B89" s="13" t="s">
        <v>113</v>
      </c>
      <c r="C89" s="13" t="s">
        <v>39</v>
      </c>
      <c r="D89" s="398">
        <v>0.005</v>
      </c>
      <c r="E89" s="15">
        <v>2274</v>
      </c>
      <c r="F89" s="362">
        <v>0.256030664585948</v>
      </c>
      <c r="G89" s="362">
        <v>0.167796610169492</v>
      </c>
      <c r="H89" s="25">
        <v>27.7044854881267</v>
      </c>
      <c r="I89" s="26">
        <v>26.3819095477387</v>
      </c>
      <c r="J89" s="27">
        <v>10.2684931506849</v>
      </c>
      <c r="K89" s="363">
        <v>0.365</v>
      </c>
      <c r="L89" s="363">
        <v>0.421</v>
      </c>
      <c r="M89" s="34">
        <v>32.11</v>
      </c>
      <c r="N89" s="32">
        <v>14073</v>
      </c>
      <c r="O89" s="48">
        <v>0</v>
      </c>
      <c r="P89" s="48">
        <v>0.219281840284272</v>
      </c>
      <c r="Q89" s="48">
        <v>0.258541287351398</v>
      </c>
      <c r="R89" s="397">
        <v>0.186847599164927</v>
      </c>
      <c r="S89" s="48">
        <v>0.936923271394261</v>
      </c>
      <c r="T89" s="48">
        <v>7.21713729308666</v>
      </c>
      <c r="U89" s="48">
        <v>4.86777583187391</v>
      </c>
      <c r="V89" s="48">
        <v>130.8</v>
      </c>
      <c r="W89" s="48">
        <v>12.4527750730282</v>
      </c>
      <c r="X89" s="48">
        <v>0.098703888334995</v>
      </c>
      <c r="Y89" s="48">
        <v>1.0375</v>
      </c>
      <c r="Z89" s="48">
        <v>0.00978640115734831</v>
      </c>
      <c r="AA89" s="48">
        <v>0</v>
      </c>
      <c r="AB89" s="48">
        <v>0.215667678300455</v>
      </c>
      <c r="AC89" s="48">
        <v>0.387839539485519</v>
      </c>
      <c r="AD89" s="371">
        <v>0.199676200755532</v>
      </c>
      <c r="AE89" s="391">
        <v>0</v>
      </c>
      <c r="AF89" s="48">
        <v>0</v>
      </c>
    </row>
    <row r="90" ht="14.25" customHeight="1" spans="1:32">
      <c r="A90" s="12">
        <v>103</v>
      </c>
      <c r="B90" s="13" t="s">
        <v>114</v>
      </c>
      <c r="C90" s="13" t="s">
        <v>39</v>
      </c>
      <c r="D90" s="398">
        <v>0.025</v>
      </c>
      <c r="E90" s="15">
        <v>973</v>
      </c>
      <c r="F90" s="362">
        <v>0.802688431846263</v>
      </c>
      <c r="G90" s="362">
        <v>0.258181818181818</v>
      </c>
      <c r="H90" s="25">
        <v>57.6381192189106</v>
      </c>
      <c r="I90" s="26">
        <v>14.7583921052632</v>
      </c>
      <c r="J90" s="27">
        <v>4.83287671232877</v>
      </c>
      <c r="K90" s="363">
        <v>0.258</v>
      </c>
      <c r="L90" s="363">
        <v>0.4052</v>
      </c>
      <c r="M90" s="363">
        <v>0.173</v>
      </c>
      <c r="N90" s="32">
        <v>3694.99</v>
      </c>
      <c r="O90" s="48">
        <v>0</v>
      </c>
      <c r="P90" s="48">
        <v>0.425642234268206</v>
      </c>
      <c r="Q90" s="48">
        <v>0.355734112490869</v>
      </c>
      <c r="R90" s="397">
        <v>9.57608695652174</v>
      </c>
      <c r="S90" s="48">
        <v>0.907112320248737</v>
      </c>
      <c r="T90" s="48">
        <v>5.44373177842566</v>
      </c>
      <c r="U90" s="48">
        <v>5.66161309884779</v>
      </c>
      <c r="V90" s="48">
        <v>3.28154657293497</v>
      </c>
      <c r="W90" s="48">
        <v>1.76037655113393</v>
      </c>
      <c r="X90" s="48">
        <v>0.386344850388494</v>
      </c>
      <c r="Y90" s="48">
        <v>1.0886524822695</v>
      </c>
      <c r="Z90" s="48">
        <v>0.469288793103448</v>
      </c>
      <c r="AA90" s="48">
        <v>0</v>
      </c>
      <c r="AB90" s="48">
        <v>0.301705426356589</v>
      </c>
      <c r="AC90" s="48">
        <v>0.462724935732648</v>
      </c>
      <c r="AD90" s="371">
        <v>0.313196229648672</v>
      </c>
      <c r="AE90" s="391">
        <v>280</v>
      </c>
      <c r="AF90" s="48">
        <v>0.0599828620394173</v>
      </c>
    </row>
    <row r="91" ht="14.25" customHeight="1" spans="1:32">
      <c r="A91" s="12">
        <v>105</v>
      </c>
      <c r="B91" s="13" t="s">
        <v>115</v>
      </c>
      <c r="C91" s="13" t="s">
        <v>41</v>
      </c>
      <c r="D91" s="398">
        <v>0.04</v>
      </c>
      <c r="E91" s="15">
        <v>19599</v>
      </c>
      <c r="F91" s="362">
        <v>0.41051029025848</v>
      </c>
      <c r="G91" s="362">
        <v>0.416666666666667</v>
      </c>
      <c r="H91" s="25">
        <v>15.564390019899</v>
      </c>
      <c r="I91" s="26">
        <v>10.168216</v>
      </c>
      <c r="J91" s="27">
        <v>17.3369863013699</v>
      </c>
      <c r="K91" s="372">
        <v>1</v>
      </c>
      <c r="L91" s="363">
        <v>0.3974</v>
      </c>
      <c r="M91" s="363">
        <v>0.1968</v>
      </c>
      <c r="N91" s="32">
        <v>41117.14</v>
      </c>
      <c r="O91" s="371">
        <v>0.138779686878639</v>
      </c>
      <c r="P91" s="48">
        <v>0.504067047511578</v>
      </c>
      <c r="Q91" s="48">
        <v>0.307100139966917</v>
      </c>
      <c r="R91" s="397">
        <v>6.20551470588235</v>
      </c>
      <c r="S91" s="48">
        <v>0.993151231510907</v>
      </c>
      <c r="T91" s="48">
        <v>20.5459577567371</v>
      </c>
      <c r="U91" s="48">
        <v>1.6152815473941</v>
      </c>
      <c r="V91" s="48">
        <v>39.8103302286198</v>
      </c>
      <c r="W91" s="48">
        <v>1.18853078333518</v>
      </c>
      <c r="X91" s="48">
        <v>0.838582492556093</v>
      </c>
      <c r="Y91" s="48">
        <v>1.03921305010307</v>
      </c>
      <c r="Z91" s="48">
        <v>0.138111462642979</v>
      </c>
      <c r="AA91" s="48">
        <v>0</v>
      </c>
      <c r="AB91" s="48">
        <v>0.540468245870447</v>
      </c>
      <c r="AC91" s="48">
        <v>0.251101279942525</v>
      </c>
      <c r="AD91" s="371">
        <v>-0.0224887981396404</v>
      </c>
      <c r="AE91" s="391">
        <v>7394</v>
      </c>
      <c r="AF91" s="48">
        <v>0.0349479137125896</v>
      </c>
    </row>
    <row r="92" ht="14.25" customHeight="1" spans="1:32">
      <c r="A92" s="12">
        <v>108</v>
      </c>
      <c r="B92" s="13" t="s">
        <v>116</v>
      </c>
      <c r="C92" s="13" t="s">
        <v>39</v>
      </c>
      <c r="D92" s="398">
        <v>0.02</v>
      </c>
      <c r="E92" s="15">
        <v>10665</v>
      </c>
      <c r="F92" s="362">
        <v>0.291900772909859</v>
      </c>
      <c r="G92" s="362">
        <v>0.277211958062349</v>
      </c>
      <c r="H92" s="25">
        <v>18.9404594467886</v>
      </c>
      <c r="I92" s="26">
        <v>13.9238612935267</v>
      </c>
      <c r="J92" s="27">
        <v>15.0054794520548</v>
      </c>
      <c r="K92" s="363">
        <v>0.8226</v>
      </c>
      <c r="L92" s="363">
        <v>0.3225</v>
      </c>
      <c r="M92" s="363">
        <v>0.4769</v>
      </c>
      <c r="N92" s="32">
        <v>50615.7</v>
      </c>
      <c r="O92" s="371">
        <v>0.1889</v>
      </c>
      <c r="P92" s="48">
        <v>0.488405429652455</v>
      </c>
      <c r="Q92" s="48">
        <v>0.853525815434845</v>
      </c>
      <c r="R92" s="397">
        <v>0.821520068317677</v>
      </c>
      <c r="S92" s="48">
        <v>1.16384840564149</v>
      </c>
      <c r="T92" s="48">
        <v>6.1891384987288</v>
      </c>
      <c r="U92" s="48">
        <v>14.1330541543733</v>
      </c>
      <c r="V92" s="48">
        <v>2.38085007455388</v>
      </c>
      <c r="W92" s="48">
        <v>0.649293869379363</v>
      </c>
      <c r="X92" s="48">
        <v>0.620625945896366</v>
      </c>
      <c r="Y92" s="48">
        <v>1.21402501047089</v>
      </c>
      <c r="Z92" s="48">
        <v>1.10078402928885</v>
      </c>
      <c r="AA92" s="48">
        <v>0.142075087210306</v>
      </c>
      <c r="AB92" s="48">
        <v>0.239267726339641</v>
      </c>
      <c r="AC92" s="48">
        <v>0.196214039435406</v>
      </c>
      <c r="AD92" s="371">
        <v>0.0108353086951837</v>
      </c>
      <c r="AE92" s="391">
        <v>395</v>
      </c>
      <c r="AF92" s="48">
        <v>0.0026600043098804</v>
      </c>
    </row>
    <row r="93" ht="14.25" customHeight="1" spans="1:32">
      <c r="A93" s="12">
        <v>109</v>
      </c>
      <c r="B93" s="13" t="s">
        <v>117</v>
      </c>
      <c r="C93" s="13" t="s">
        <v>41</v>
      </c>
      <c r="D93" s="398">
        <v>0.015</v>
      </c>
      <c r="E93" s="15">
        <v>2088</v>
      </c>
      <c r="F93" s="362">
        <v>0.268974378002342</v>
      </c>
      <c r="G93" s="362">
        <v>0.252631578947368</v>
      </c>
      <c r="H93" s="25">
        <v>18.2504454022989</v>
      </c>
      <c r="I93" s="26">
        <v>17.0120223214286</v>
      </c>
      <c r="J93" s="27">
        <v>14.0958904109589</v>
      </c>
      <c r="K93" s="363">
        <v>0.4298</v>
      </c>
      <c r="L93" s="363">
        <v>0.1346</v>
      </c>
      <c r="M93" s="363">
        <v>0.1598</v>
      </c>
      <c r="N93" s="32">
        <v>5662.79</v>
      </c>
      <c r="O93" s="363">
        <v>0.047</v>
      </c>
      <c r="P93" s="48">
        <v>1.43156618156618</v>
      </c>
      <c r="Q93" s="48">
        <v>0.989469578783151</v>
      </c>
      <c r="R93" s="397">
        <v>0.22248243559719</v>
      </c>
      <c r="S93" s="48">
        <v>1.23996566870298</v>
      </c>
      <c r="T93" s="48">
        <v>8.81550610193826</v>
      </c>
      <c r="U93" s="48">
        <v>3.05358697003606</v>
      </c>
      <c r="V93" s="48">
        <v>17.6690647482014</v>
      </c>
      <c r="W93" s="48">
        <v>1.50605386706202</v>
      </c>
      <c r="X93" s="48">
        <v>0.63655147844674</v>
      </c>
      <c r="Y93" s="48">
        <v>1.0560157790927</v>
      </c>
      <c r="Z93" s="48">
        <v>0.348559106057636</v>
      </c>
      <c r="AA93" s="48">
        <v>0.00627327974906881</v>
      </c>
      <c r="AB93" s="48">
        <v>0.544814090019569</v>
      </c>
      <c r="AC93" s="48">
        <v>0.38957654723127</v>
      </c>
      <c r="AD93" s="371">
        <v>0.44413680781759</v>
      </c>
      <c r="AE93" s="391">
        <v>201</v>
      </c>
      <c r="AF93" s="48">
        <v>0.0163680781758958</v>
      </c>
    </row>
    <row r="94" ht="14.25" customHeight="1" spans="1:32">
      <c r="A94" s="12">
        <v>110</v>
      </c>
      <c r="B94" s="13" t="s">
        <v>118</v>
      </c>
      <c r="C94" s="13" t="s">
        <v>41</v>
      </c>
      <c r="D94" s="398">
        <v>0.03</v>
      </c>
      <c r="E94" s="15">
        <v>1608</v>
      </c>
      <c r="F94" s="362">
        <v>0.625003679817391</v>
      </c>
      <c r="G94" s="362">
        <v>0.313538358282752</v>
      </c>
      <c r="H94" s="25">
        <v>32.6492537313433</v>
      </c>
      <c r="I94" s="26">
        <v>12.5</v>
      </c>
      <c r="J94" s="27">
        <v>3.83287671232877</v>
      </c>
      <c r="K94" s="372">
        <v>0.43</v>
      </c>
      <c r="L94" s="363">
        <v>0.2002</v>
      </c>
      <c r="M94" s="363">
        <v>0.2848</v>
      </c>
      <c r="N94" s="32">
        <v>4027.25</v>
      </c>
      <c r="O94" s="48">
        <v>0</v>
      </c>
      <c r="P94" s="48">
        <v>2.58137376237624</v>
      </c>
      <c r="Q94" s="48">
        <v>3.03732303732304</v>
      </c>
      <c r="R94" s="397">
        <v>6.1047619047619</v>
      </c>
      <c r="S94" s="48">
        <v>2.32444114270278</v>
      </c>
      <c r="T94" s="48">
        <v>0</v>
      </c>
      <c r="U94" s="48">
        <v>3.90758401453224</v>
      </c>
      <c r="V94" s="48">
        <v>391.113636363636</v>
      </c>
      <c r="W94" s="48">
        <v>1.34511904761905</v>
      </c>
      <c r="X94" s="48">
        <v>0.728984881209503</v>
      </c>
      <c r="Y94" s="48">
        <v>1.00424128180961</v>
      </c>
      <c r="Z94" s="48">
        <v>0.0127510360216768</v>
      </c>
      <c r="AA94" s="48">
        <v>0</v>
      </c>
      <c r="AB94" s="48">
        <v>0.821665815022994</v>
      </c>
      <c r="AC94" s="48">
        <v>0.207740135975362</v>
      </c>
      <c r="AD94" s="371">
        <v>0.0120285896914405</v>
      </c>
      <c r="AE94" s="391">
        <v>139</v>
      </c>
      <c r="AF94" s="48">
        <v>0.00807716892323784</v>
      </c>
    </row>
    <row r="95" ht="14.25" customHeight="1" spans="1:32">
      <c r="A95" s="12">
        <v>111</v>
      </c>
      <c r="B95" s="13" t="s">
        <v>119</v>
      </c>
      <c r="C95" s="13" t="s">
        <v>41</v>
      </c>
      <c r="D95" s="398">
        <v>0.005</v>
      </c>
      <c r="E95" s="15">
        <v>6487</v>
      </c>
      <c r="F95" s="362">
        <v>0.0723799768023841</v>
      </c>
      <c r="G95" s="362">
        <v>0.202595238095238</v>
      </c>
      <c r="H95" s="25">
        <v>12.9583829196855</v>
      </c>
      <c r="I95" s="26">
        <v>12.0087185714286</v>
      </c>
      <c r="J95" s="27">
        <v>20.8</v>
      </c>
      <c r="K95" s="372">
        <v>0.9</v>
      </c>
      <c r="L95" s="363">
        <v>0.5025</v>
      </c>
      <c r="M95" s="363">
        <v>0.4448</v>
      </c>
      <c r="N95" s="32">
        <v>19802.87</v>
      </c>
      <c r="O95" s="48">
        <v>0.0417512322412294</v>
      </c>
      <c r="P95" s="48">
        <v>0.0360305187680217</v>
      </c>
      <c r="Q95" s="48">
        <v>0.228351168684878</v>
      </c>
      <c r="R95" s="397">
        <v>0.269471624266145</v>
      </c>
      <c r="S95" s="48">
        <v>1.86226344153403</v>
      </c>
      <c r="T95" s="48">
        <v>11.2423394113642</v>
      </c>
      <c r="U95" s="48">
        <v>6.27491554054054</v>
      </c>
      <c r="V95" s="48">
        <v>69.5971896955504</v>
      </c>
      <c r="W95" s="48">
        <v>6.82912723449001</v>
      </c>
      <c r="X95" s="48">
        <v>0.140538410383981</v>
      </c>
      <c r="Y95" s="48">
        <v>1.01943787759391</v>
      </c>
      <c r="Z95" s="48">
        <v>0.0293165209915461</v>
      </c>
      <c r="AA95" s="48">
        <v>0</v>
      </c>
      <c r="AB95" s="48">
        <v>0.204950792221538</v>
      </c>
      <c r="AC95" s="48">
        <v>0.182959822329901</v>
      </c>
      <c r="AD95" s="371">
        <v>0.00572043879130493</v>
      </c>
      <c r="AE95" s="391">
        <v>424</v>
      </c>
      <c r="AF95" s="48">
        <v>0.00570697893532539</v>
      </c>
    </row>
    <row r="96" ht="14.25" customHeight="1" spans="1:32">
      <c r="A96" s="12">
        <v>112</v>
      </c>
      <c r="B96" s="13" t="s">
        <v>120</v>
      </c>
      <c r="C96" s="13" t="s">
        <v>41</v>
      </c>
      <c r="D96" s="398">
        <v>0.01</v>
      </c>
      <c r="E96" s="15">
        <v>6345</v>
      </c>
      <c r="F96" s="362">
        <v>0.292497307064574</v>
      </c>
      <c r="G96" s="362">
        <v>0.202135264828994</v>
      </c>
      <c r="H96" s="25">
        <v>25.1063829787234</v>
      </c>
      <c r="I96" s="26">
        <v>15.1714285714286</v>
      </c>
      <c r="J96" s="27">
        <v>25.3506849315068</v>
      </c>
      <c r="K96" s="363">
        <v>0.0857</v>
      </c>
      <c r="L96" s="363">
        <v>0.2648</v>
      </c>
      <c r="M96" s="363">
        <v>0.0201</v>
      </c>
      <c r="N96" s="32">
        <v>40059.8</v>
      </c>
      <c r="O96" s="48">
        <v>0.0421</v>
      </c>
      <c r="P96" s="48">
        <v>-0.0394429665019816</v>
      </c>
      <c r="Q96" s="48">
        <v>-0.520479520479521</v>
      </c>
      <c r="R96" s="397">
        <v>-0.273861295490959</v>
      </c>
      <c r="S96" s="48">
        <v>0.540188028744306</v>
      </c>
      <c r="T96" s="48">
        <v>23.7095107869948</v>
      </c>
      <c r="U96" s="48">
        <v>1.36360141204432</v>
      </c>
      <c r="V96" s="48">
        <v>4.90248806232722</v>
      </c>
      <c r="W96" s="48">
        <v>1.57687447995316</v>
      </c>
      <c r="X96" s="48">
        <v>0.458513494418539</v>
      </c>
      <c r="Y96" s="48">
        <v>1.12624330527927</v>
      </c>
      <c r="Z96" s="48">
        <v>0.308580508474576</v>
      </c>
      <c r="AA96" s="48">
        <v>0</v>
      </c>
      <c r="AB96" s="48">
        <v>0.145229402945788</v>
      </c>
      <c r="AC96" s="48">
        <v>0.49120828420567</v>
      </c>
      <c r="AD96" s="371">
        <v>0.82859998974727</v>
      </c>
      <c r="AE96" s="391">
        <v>1140</v>
      </c>
      <c r="AF96" s="48">
        <v>0.0292202798995232</v>
      </c>
    </row>
    <row r="97" ht="14.25" customHeight="1" spans="1:32">
      <c r="A97" s="12">
        <v>113</v>
      </c>
      <c r="B97" s="13" t="s">
        <v>121</v>
      </c>
      <c r="C97" s="13" t="s">
        <v>41</v>
      </c>
      <c r="D97" s="398">
        <v>0.015</v>
      </c>
      <c r="E97" s="15">
        <v>10080</v>
      </c>
      <c r="F97" s="362">
        <v>0.583190419321661</v>
      </c>
      <c r="G97" s="362">
        <v>0.221176470588235</v>
      </c>
      <c r="H97" s="25">
        <v>42.1726190476191</v>
      </c>
      <c r="I97" s="26">
        <v>17.7125</v>
      </c>
      <c r="J97" s="27">
        <v>11.0904109589041</v>
      </c>
      <c r="K97" s="363">
        <v>0.859</v>
      </c>
      <c r="L97" s="363">
        <v>0.1016</v>
      </c>
      <c r="M97" s="363">
        <v>0.1236</v>
      </c>
      <c r="N97" s="32">
        <v>127647.01</v>
      </c>
      <c r="O97" s="48">
        <v>0.3</v>
      </c>
      <c r="P97" s="48">
        <v>0.0214834020538119</v>
      </c>
      <c r="Q97" s="48">
        <v>0.0597028296453666</v>
      </c>
      <c r="R97" s="397">
        <v>2.10344827586207</v>
      </c>
      <c r="S97" s="48">
        <v>0.220201981215123</v>
      </c>
      <c r="T97" s="48">
        <v>36.3385595296423</v>
      </c>
      <c r="U97" s="48">
        <v>9.54530244530245</v>
      </c>
      <c r="V97" s="48">
        <v>0.674576610335983</v>
      </c>
      <c r="W97" s="48">
        <v>0.416096114211029</v>
      </c>
      <c r="X97" s="48">
        <v>0.510618608490774</v>
      </c>
      <c r="Y97" s="48">
        <v>1.60293658231803</v>
      </c>
      <c r="Z97" s="48">
        <v>0.729867636047438</v>
      </c>
      <c r="AA97" s="48">
        <v>0.189584792637859</v>
      </c>
      <c r="AB97" s="48">
        <v>0.0626324259502047</v>
      </c>
      <c r="AC97" s="48">
        <v>0.897690347459113</v>
      </c>
      <c r="AD97" s="371">
        <v>0.425296964957461</v>
      </c>
      <c r="AE97" s="391">
        <v>0</v>
      </c>
      <c r="AF97" s="48">
        <v>0</v>
      </c>
    </row>
    <row r="98" ht="14.25" customHeight="1" spans="1:32">
      <c r="A98" s="12">
        <v>114</v>
      </c>
      <c r="B98" s="13" t="s">
        <v>122</v>
      </c>
      <c r="C98" s="13" t="s">
        <v>41</v>
      </c>
      <c r="D98" s="398">
        <v>0.025</v>
      </c>
      <c r="E98" s="15">
        <v>19963</v>
      </c>
      <c r="F98" s="362">
        <v>0.563506089506965</v>
      </c>
      <c r="G98" s="362">
        <v>0.305585585585586</v>
      </c>
      <c r="H98" s="25">
        <v>27.5557401192206</v>
      </c>
      <c r="I98" s="26">
        <v>14.5527841269841</v>
      </c>
      <c r="J98" s="27">
        <v>8.29315068493151</v>
      </c>
      <c r="K98" s="363">
        <v>0.1858</v>
      </c>
      <c r="L98" s="363">
        <v>0.2503</v>
      </c>
      <c r="M98" s="363">
        <v>0.1576</v>
      </c>
      <c r="N98" s="32">
        <v>136648.4</v>
      </c>
      <c r="O98" s="48">
        <v>0.0475</v>
      </c>
      <c r="P98" s="48">
        <v>1.45963287224385</v>
      </c>
      <c r="Q98" s="48">
        <v>4.04366441516259</v>
      </c>
      <c r="R98" s="397">
        <v>5.71702557200538</v>
      </c>
      <c r="S98" s="48">
        <v>0.443852431675154</v>
      </c>
      <c r="T98" s="48">
        <v>12.8126845551419</v>
      </c>
      <c r="U98" s="48">
        <v>3.43408692061526</v>
      </c>
      <c r="V98" s="48">
        <v>1.0773249851568</v>
      </c>
      <c r="W98" s="48">
        <v>2.83552318385223</v>
      </c>
      <c r="X98" s="48">
        <v>0.145163711887097</v>
      </c>
      <c r="Y98" s="48">
        <v>1.12777821102706</v>
      </c>
      <c r="Z98" s="48">
        <v>0.484858907558106</v>
      </c>
      <c r="AA98" s="48">
        <v>0.0275305895439377</v>
      </c>
      <c r="AB98" s="48">
        <v>0.243836302453265</v>
      </c>
      <c r="AC98" s="48">
        <v>0.613900078157879</v>
      </c>
      <c r="AD98" s="371">
        <v>0.0239884566824986</v>
      </c>
      <c r="AE98" s="391">
        <v>1951</v>
      </c>
      <c r="AF98" s="48">
        <v>0.0390989799394777</v>
      </c>
    </row>
    <row r="99" ht="14.25" customHeight="1" spans="1:32">
      <c r="A99" s="12">
        <v>115</v>
      </c>
      <c r="B99" s="13" t="s">
        <v>123</v>
      </c>
      <c r="C99" s="13" t="s">
        <v>39</v>
      </c>
      <c r="D99" s="398">
        <v>0.045</v>
      </c>
      <c r="E99" s="15">
        <v>41616</v>
      </c>
      <c r="F99" s="362">
        <v>0.390069517201353</v>
      </c>
      <c r="G99" s="362">
        <v>0.349209481012692</v>
      </c>
      <c r="H99" s="25">
        <v>19.1767260188389</v>
      </c>
      <c r="I99" s="26">
        <v>10.6179785625724</v>
      </c>
      <c r="J99" s="27">
        <v>2.48219178082192</v>
      </c>
      <c r="K99" s="372">
        <v>1</v>
      </c>
      <c r="L99" s="363">
        <v>0.1999</v>
      </c>
      <c r="M99" s="363">
        <v>0.0879</v>
      </c>
      <c r="N99" s="32">
        <v>718965.9</v>
      </c>
      <c r="O99" s="48">
        <v>0.025</v>
      </c>
      <c r="P99" s="48">
        <v>0.435486459378134</v>
      </c>
      <c r="Q99" s="48">
        <v>0.0900840116988679</v>
      </c>
      <c r="R99" s="397">
        <v>0.870045834456727</v>
      </c>
      <c r="S99" s="48">
        <v>0.377290810401206</v>
      </c>
      <c r="T99" s="48">
        <v>12.0051761699618</v>
      </c>
      <c r="U99" s="48">
        <v>4.49143879689664</v>
      </c>
      <c r="V99" s="48">
        <v>10.9938348458711</v>
      </c>
      <c r="W99" s="48">
        <v>1.00475362562441</v>
      </c>
      <c r="X99" s="48">
        <v>0.372051384172501</v>
      </c>
      <c r="Y99" s="48">
        <v>1.22117996336302</v>
      </c>
      <c r="Z99" s="48">
        <v>0.0547508505270068</v>
      </c>
      <c r="AA99" s="48">
        <v>0.0719644600718254</v>
      </c>
      <c r="AB99" s="48">
        <v>0.0603779278746653</v>
      </c>
      <c r="AC99" s="48">
        <v>0.311997205636755</v>
      </c>
      <c r="AD99" s="371">
        <v>0.115087378428826</v>
      </c>
      <c r="AE99" s="391">
        <v>0</v>
      </c>
      <c r="AF99" s="48">
        <v>0</v>
      </c>
    </row>
    <row r="100" ht="14.25" customHeight="1" spans="1:32">
      <c r="A100" s="12">
        <v>117</v>
      </c>
      <c r="B100" s="13" t="s">
        <v>124</v>
      </c>
      <c r="C100" s="13" t="s">
        <v>39</v>
      </c>
      <c r="D100" s="398">
        <v>0.0378</v>
      </c>
      <c r="E100" s="15">
        <v>5030</v>
      </c>
      <c r="F100" s="362">
        <v>0.500699180710641</v>
      </c>
      <c r="G100" s="362">
        <v>0.291113757647936</v>
      </c>
      <c r="H100" s="25">
        <v>26.841296222664</v>
      </c>
      <c r="I100" s="26">
        <v>14.5173892473118</v>
      </c>
      <c r="J100" s="27">
        <v>8.41917808219178</v>
      </c>
      <c r="K100" s="363">
        <v>0.4505</v>
      </c>
      <c r="L100" s="363">
        <v>0.0536</v>
      </c>
      <c r="M100" s="34">
        <v>10.26</v>
      </c>
      <c r="N100" s="32">
        <v>12756.48</v>
      </c>
      <c r="O100" s="48">
        <v>0</v>
      </c>
      <c r="P100" s="48">
        <v>0.450594755339281</v>
      </c>
      <c r="Q100" s="48">
        <v>0.277870508653255</v>
      </c>
      <c r="R100" s="397">
        <v>2.19567979669632</v>
      </c>
      <c r="S100" s="48">
        <v>2.40795388731074</v>
      </c>
      <c r="T100" s="48">
        <v>108.865336658354</v>
      </c>
      <c r="U100" s="48">
        <v>10.952082288008</v>
      </c>
      <c r="V100" s="48">
        <v>656.466165413534</v>
      </c>
      <c r="W100" s="48">
        <v>1.61790591805766</v>
      </c>
      <c r="X100" s="48">
        <v>0.307040022364068</v>
      </c>
      <c r="Y100" s="48">
        <v>1.07955171780268</v>
      </c>
      <c r="Z100" s="48">
        <v>0.00687474219716761</v>
      </c>
      <c r="AA100" s="48">
        <v>0</v>
      </c>
      <c r="AB100" s="48">
        <v>0.387982567781249</v>
      </c>
      <c r="AC100" s="48">
        <v>0.186622380025198</v>
      </c>
      <c r="AD100" s="371">
        <v>0.093276829687321</v>
      </c>
      <c r="AE100" s="391">
        <v>1334</v>
      </c>
      <c r="AF100" s="48">
        <v>0.0305577826136754</v>
      </c>
    </row>
    <row r="101" ht="14.25" customHeight="1" spans="1:32">
      <c r="A101" s="12">
        <v>118</v>
      </c>
      <c r="B101" s="13" t="s">
        <v>125</v>
      </c>
      <c r="C101" s="13" t="s">
        <v>41</v>
      </c>
      <c r="D101" s="398">
        <v>0.03</v>
      </c>
      <c r="E101" s="15">
        <v>12409</v>
      </c>
      <c r="F101" s="362">
        <v>0.377686437056171</v>
      </c>
      <c r="G101" s="362">
        <v>0.283733333333333</v>
      </c>
      <c r="H101" s="25">
        <v>22.3909759045854</v>
      </c>
      <c r="I101" s="26">
        <v>14.471334375</v>
      </c>
      <c r="J101" s="27">
        <v>4.26027397260274</v>
      </c>
      <c r="K101" s="34">
        <v>28.2767</v>
      </c>
      <c r="L101" s="363">
        <v>0.8654</v>
      </c>
      <c r="M101" s="363">
        <v>0.9168</v>
      </c>
      <c r="N101" s="32">
        <v>24923.87</v>
      </c>
      <c r="O101" s="48">
        <v>0</v>
      </c>
      <c r="P101" s="48">
        <v>8.54998583970547</v>
      </c>
      <c r="Q101" s="48">
        <v>14.5494318181818</v>
      </c>
      <c r="R101" s="397">
        <v>5.59082500924898</v>
      </c>
      <c r="S101" s="48">
        <v>2.31434553849458</v>
      </c>
      <c r="T101" s="48">
        <v>0</v>
      </c>
      <c r="U101" s="48">
        <v>13.0666868748105</v>
      </c>
      <c r="V101" s="48">
        <v>828.980769230769</v>
      </c>
      <c r="W101" s="48">
        <v>5.23937677053824</v>
      </c>
      <c r="X101" s="48">
        <v>0.188428575665016</v>
      </c>
      <c r="Y101" s="48">
        <v>1.00196597353497</v>
      </c>
      <c r="Z101" s="48">
        <v>0.00380019731793766</v>
      </c>
      <c r="AA101" s="48">
        <v>0</v>
      </c>
      <c r="AB101" s="48">
        <v>0.85206166100182</v>
      </c>
      <c r="AC101" s="48">
        <v>0.998840095576125</v>
      </c>
      <c r="AD101" s="371">
        <v>0.334794812907416</v>
      </c>
      <c r="AE101" s="391">
        <v>744</v>
      </c>
      <c r="AF101" s="48">
        <v>0.017259377827267</v>
      </c>
    </row>
    <row r="102" ht="14.25" customHeight="1" spans="1:32">
      <c r="A102" s="12">
        <v>121</v>
      </c>
      <c r="B102" s="13" t="s">
        <v>126</v>
      </c>
      <c r="C102" s="13" t="s">
        <v>39</v>
      </c>
      <c r="D102" s="398">
        <v>0.035</v>
      </c>
      <c r="E102" s="15">
        <v>40270</v>
      </c>
      <c r="F102" s="362">
        <v>0.232211256024473</v>
      </c>
      <c r="G102" s="362">
        <v>0.367077686581409</v>
      </c>
      <c r="H102" s="25">
        <v>13.0096846287559</v>
      </c>
      <c r="I102" s="26">
        <v>10.0808158553011</v>
      </c>
      <c r="J102" s="27">
        <v>19.7808219178082</v>
      </c>
      <c r="K102" s="372">
        <v>0.85</v>
      </c>
      <c r="L102" s="34">
        <v>23.32</v>
      </c>
      <c r="M102" s="34">
        <v>4.91</v>
      </c>
      <c r="N102" s="41">
        <v>126412</v>
      </c>
      <c r="O102" s="48">
        <v>0.0475</v>
      </c>
      <c r="P102" s="48">
        <v>0.357341108135448</v>
      </c>
      <c r="Q102" s="48">
        <v>0.132445459648851</v>
      </c>
      <c r="R102" s="397">
        <v>0.806639748766263</v>
      </c>
      <c r="S102" s="48">
        <v>0.820880752468058</v>
      </c>
      <c r="T102" s="48">
        <v>2.58405597459586</v>
      </c>
      <c r="U102" s="48">
        <v>8.88857193083389</v>
      </c>
      <c r="V102" s="48">
        <v>19.6004968900322</v>
      </c>
      <c r="W102" s="48">
        <v>1.00293556134913</v>
      </c>
      <c r="X102" s="48">
        <v>0.878370887858043</v>
      </c>
      <c r="Y102" s="48">
        <v>1.18401891507026</v>
      </c>
      <c r="Z102" s="48">
        <v>0.375446573562845</v>
      </c>
      <c r="AA102" s="48">
        <v>0.0261249095457058</v>
      </c>
      <c r="AB102" s="48">
        <v>0.243706124425079</v>
      </c>
      <c r="AC102" s="48">
        <v>0.0817808910028614</v>
      </c>
      <c r="AD102" s="371">
        <v>0.00489847508106441</v>
      </c>
      <c r="AE102" s="391">
        <v>6544</v>
      </c>
      <c r="AF102" s="48">
        <v>0.00588284472939723</v>
      </c>
    </row>
    <row r="103" ht="14.25" customHeight="1" spans="1:32">
      <c r="A103" s="12">
        <v>123</v>
      </c>
      <c r="B103" s="13" t="s">
        <v>127</v>
      </c>
      <c r="C103" s="13" t="s">
        <v>41</v>
      </c>
      <c r="D103" s="398">
        <v>0.055</v>
      </c>
      <c r="E103" s="15">
        <v>3265</v>
      </c>
      <c r="F103" s="362">
        <v>0.2745</v>
      </c>
      <c r="G103" s="362">
        <v>0.157225834189937</v>
      </c>
      <c r="H103" s="25">
        <v>24.6673169984686</v>
      </c>
      <c r="I103" s="26">
        <v>14.6434163636364</v>
      </c>
      <c r="J103" s="27">
        <v>10.3068493150685</v>
      </c>
      <c r="K103" s="363">
        <v>0.572</v>
      </c>
      <c r="L103" s="363">
        <v>0.1854</v>
      </c>
      <c r="M103" s="363">
        <v>0.1607</v>
      </c>
      <c r="N103" s="32">
        <v>16590.34</v>
      </c>
      <c r="O103" s="48">
        <v>0.0442</v>
      </c>
      <c r="P103" s="48">
        <v>0.669615293279506</v>
      </c>
      <c r="Q103" s="48">
        <v>0.661632390745501</v>
      </c>
      <c r="R103" s="397">
        <v>5.60931174089069</v>
      </c>
      <c r="S103" s="48">
        <v>1.0732759579247</v>
      </c>
      <c r="T103" s="48">
        <v>4.22350573203815</v>
      </c>
      <c r="U103" s="48">
        <v>5.41053811659193</v>
      </c>
      <c r="V103" s="48">
        <v>31.9193121693122</v>
      </c>
      <c r="W103" s="48">
        <v>1.97150442477876</v>
      </c>
      <c r="X103" s="48">
        <v>0.410091384276215</v>
      </c>
      <c r="Y103" s="48">
        <v>1.08044127786716</v>
      </c>
      <c r="Z103" s="48">
        <v>0.0640752916908399</v>
      </c>
      <c r="AA103" s="48">
        <v>0</v>
      </c>
      <c r="AB103" s="48">
        <v>0.262787234898789</v>
      </c>
      <c r="AC103" s="48">
        <v>0.364303178484108</v>
      </c>
      <c r="AD103" s="371">
        <v>0.0624922299117318</v>
      </c>
      <c r="AE103" s="391">
        <v>983</v>
      </c>
      <c r="AF103" s="48">
        <v>0.0407359827607642</v>
      </c>
    </row>
    <row r="104" ht="14.25" customHeight="1" spans="1:32">
      <c r="A104" s="12">
        <v>124</v>
      </c>
      <c r="B104" s="13" t="s">
        <v>128</v>
      </c>
      <c r="C104" s="13" t="s">
        <v>39</v>
      </c>
      <c r="D104" s="398">
        <v>0.0386</v>
      </c>
      <c r="E104" s="15">
        <v>7805</v>
      </c>
      <c r="F104" s="362">
        <v>0.0915183593651616</v>
      </c>
      <c r="G104" s="362">
        <v>0.309442548350398</v>
      </c>
      <c r="H104" s="25">
        <v>11.2645739910314</v>
      </c>
      <c r="I104" s="26">
        <v>11.2</v>
      </c>
      <c r="J104" s="27">
        <v>17.8191780821918</v>
      </c>
      <c r="K104" s="372">
        <v>0.8</v>
      </c>
      <c r="L104" s="363">
        <v>0.0318</v>
      </c>
      <c r="M104" s="363">
        <v>0.8408</v>
      </c>
      <c r="N104" s="32">
        <v>11303.27</v>
      </c>
      <c r="O104" s="48">
        <v>0.227</v>
      </c>
      <c r="P104" s="48">
        <v>-0.329372600863291</v>
      </c>
      <c r="Q104" s="48">
        <v>-0.594569389145952</v>
      </c>
      <c r="R104" s="397">
        <v>0.400753768844221</v>
      </c>
      <c r="S104" s="48">
        <v>0.723693117354868</v>
      </c>
      <c r="T104" s="48">
        <v>12.8089773877827</v>
      </c>
      <c r="U104" s="48">
        <v>-5.22372858027665</v>
      </c>
      <c r="V104" s="48">
        <v>2.97693936779355</v>
      </c>
      <c r="W104" s="48">
        <v>1.0712030075188</v>
      </c>
      <c r="X104" s="48">
        <v>0.73152194565837</v>
      </c>
      <c r="Y104" s="48">
        <v>1.12581363480644</v>
      </c>
      <c r="Z104" s="48">
        <v>1.17535167654605</v>
      </c>
      <c r="AA104" s="48">
        <v>0</v>
      </c>
      <c r="AB104" s="48">
        <v>0.398397223214741</v>
      </c>
      <c r="AC104" s="48">
        <v>0.300898479698575</v>
      </c>
      <c r="AD104" s="371">
        <v>0.188522646431112</v>
      </c>
      <c r="AE104" s="391">
        <v>0</v>
      </c>
      <c r="AF104" s="48">
        <v>0</v>
      </c>
    </row>
    <row r="105" ht="14.25" customHeight="1" spans="1:32">
      <c r="A105" s="12">
        <v>126</v>
      </c>
      <c r="B105" s="13" t="s">
        <v>129</v>
      </c>
      <c r="C105" s="13" t="s">
        <v>39</v>
      </c>
      <c r="D105" s="398">
        <v>0.05</v>
      </c>
      <c r="E105" s="15">
        <v>842</v>
      </c>
      <c r="F105" s="362">
        <v>0.55484538027202</v>
      </c>
      <c r="G105" s="362">
        <v>0.268807933194154</v>
      </c>
      <c r="H105" s="25">
        <v>34.3913301662708</v>
      </c>
      <c r="I105" s="26">
        <v>14.1256097560976</v>
      </c>
      <c r="J105" s="27">
        <v>5.90684931506849</v>
      </c>
      <c r="K105" s="363">
        <v>0.338</v>
      </c>
      <c r="L105" s="363">
        <v>0.1967</v>
      </c>
      <c r="M105" s="34">
        <v>0</v>
      </c>
      <c r="N105" s="32">
        <v>1345.83</v>
      </c>
      <c r="O105" s="48">
        <v>0</v>
      </c>
      <c r="P105" s="48">
        <v>2.30141843971631</v>
      </c>
      <c r="Q105" s="48">
        <v>1.67063492063492</v>
      </c>
      <c r="R105" s="397">
        <v>1.76973684210526</v>
      </c>
      <c r="S105" s="48">
        <v>1.53091508656224</v>
      </c>
      <c r="T105" s="48">
        <v>16.6547085201794</v>
      </c>
      <c r="U105" s="48">
        <v>4.55705521472393</v>
      </c>
      <c r="V105" s="48">
        <v>30.4426229508197</v>
      </c>
      <c r="W105" s="48">
        <v>3.46745562130177</v>
      </c>
      <c r="X105" s="48">
        <v>0.27765843179377</v>
      </c>
      <c r="Y105" s="48">
        <v>1.03128760529483</v>
      </c>
      <c r="Z105" s="48">
        <v>0.050520059435364</v>
      </c>
      <c r="AA105" s="48">
        <v>0</v>
      </c>
      <c r="AB105" s="48">
        <v>0.91027027027027</v>
      </c>
      <c r="AC105" s="48">
        <v>0.900376952073236</v>
      </c>
      <c r="AD105" s="371">
        <v>0.147549811523963</v>
      </c>
      <c r="AE105" s="391">
        <v>419</v>
      </c>
      <c r="AF105" s="48">
        <v>0.225632740980075</v>
      </c>
    </row>
    <row r="106" ht="14.25" customHeight="1" spans="1:32">
      <c r="A106" s="12">
        <v>127</v>
      </c>
      <c r="B106" s="13" t="s">
        <v>130</v>
      </c>
      <c r="C106" s="13" t="s">
        <v>39</v>
      </c>
      <c r="D106" s="398">
        <v>0.045</v>
      </c>
      <c r="E106" s="15">
        <v>43743</v>
      </c>
      <c r="F106" s="362">
        <v>0.2748</v>
      </c>
      <c r="G106" s="362">
        <v>0.306077981651376</v>
      </c>
      <c r="H106" s="25">
        <v>2.49853873762659</v>
      </c>
      <c r="I106" s="26">
        <v>12.8580682352941</v>
      </c>
      <c r="J106" s="27">
        <v>4.62465753424657</v>
      </c>
      <c r="K106" s="372">
        <v>0.3</v>
      </c>
      <c r="L106" s="363">
        <v>0.1604</v>
      </c>
      <c r="M106" s="363">
        <v>0.1147</v>
      </c>
      <c r="N106" s="32">
        <v>9082.48</v>
      </c>
      <c r="O106" s="48">
        <v>0</v>
      </c>
      <c r="P106" s="48">
        <v>1.03448275862069</v>
      </c>
      <c r="Q106" s="48">
        <v>0.734094342789995</v>
      </c>
      <c r="R106" s="397">
        <v>14.947138169887</v>
      </c>
      <c r="S106" s="48">
        <v>2.05215013202565</v>
      </c>
      <c r="T106" s="48">
        <v>0</v>
      </c>
      <c r="U106" s="48">
        <v>5.27859308671922</v>
      </c>
      <c r="V106" s="48">
        <v>669.569230769231</v>
      </c>
      <c r="W106" s="48">
        <v>3.30547698637182</v>
      </c>
      <c r="X106" s="48">
        <v>0.273507278992897</v>
      </c>
      <c r="Y106" s="48">
        <v>1.1235999213991</v>
      </c>
      <c r="Z106" s="48">
        <v>0.00406582768635044</v>
      </c>
      <c r="AA106" s="48">
        <v>0</v>
      </c>
      <c r="AB106" s="48">
        <v>5.37152330079204</v>
      </c>
      <c r="AC106" s="48">
        <v>0.317540554202472</v>
      </c>
      <c r="AD106" s="371">
        <v>0.255273195165663</v>
      </c>
      <c r="AE106" s="391">
        <v>198</v>
      </c>
      <c r="AF106" s="48">
        <v>0.00909884656036028</v>
      </c>
    </row>
    <row r="107" ht="14.25" customHeight="1" spans="1:32">
      <c r="A107" s="12">
        <v>128</v>
      </c>
      <c r="B107" s="13" t="s">
        <v>131</v>
      </c>
      <c r="C107" s="13" t="s">
        <v>41</v>
      </c>
      <c r="D107" s="398">
        <v>0.035</v>
      </c>
      <c r="E107" s="15">
        <v>5344</v>
      </c>
      <c r="F107" s="362">
        <v>0.271484891263044</v>
      </c>
      <c r="G107" s="362">
        <v>0.295555555555556</v>
      </c>
      <c r="H107" s="25">
        <v>16.4251497005988</v>
      </c>
      <c r="I107" s="26">
        <v>13.504</v>
      </c>
      <c r="J107" s="27">
        <v>3.82739726027397</v>
      </c>
      <c r="K107" s="363">
        <v>0.435</v>
      </c>
      <c r="L107" s="363">
        <v>0.4225</v>
      </c>
      <c r="M107" s="363">
        <v>0.0568</v>
      </c>
      <c r="N107" s="32">
        <v>9039.18</v>
      </c>
      <c r="O107" s="48">
        <v>0</v>
      </c>
      <c r="P107" s="48">
        <v>1.08112067386925</v>
      </c>
      <c r="Q107" s="48">
        <v>1.38409738409738</v>
      </c>
      <c r="R107" s="397">
        <v>6.08753315649867</v>
      </c>
      <c r="S107" s="48">
        <v>2.10032093189112</v>
      </c>
      <c r="T107" s="48">
        <v>0</v>
      </c>
      <c r="U107" s="48">
        <v>8.86603110888108</v>
      </c>
      <c r="V107" s="48">
        <v>436.296296296296</v>
      </c>
      <c r="W107" s="48">
        <v>5.03796296296296</v>
      </c>
      <c r="X107" s="48">
        <v>0.190057193136824</v>
      </c>
      <c r="Y107" s="48">
        <v>1.02557127312296</v>
      </c>
      <c r="Z107" s="48">
        <v>0.00630092341118957</v>
      </c>
      <c r="AA107" s="48">
        <v>0</v>
      </c>
      <c r="AB107" s="48">
        <v>0.818000918414205</v>
      </c>
      <c r="AC107" s="48">
        <v>0.433672891907187</v>
      </c>
      <c r="AD107" s="371">
        <v>0.228522920203735</v>
      </c>
      <c r="AE107" s="391">
        <v>198</v>
      </c>
      <c r="AF107" s="48">
        <v>0.0112054329371817</v>
      </c>
    </row>
    <row r="108" ht="14.25" customHeight="1" spans="1:32">
      <c r="A108" s="12">
        <v>130</v>
      </c>
      <c r="B108" s="13" t="s">
        <v>132</v>
      </c>
      <c r="C108" s="13" t="s">
        <v>39</v>
      </c>
      <c r="D108" s="398">
        <v>0.04</v>
      </c>
      <c r="E108" s="15">
        <v>18047</v>
      </c>
      <c r="F108" s="362">
        <v>0.29027413378632</v>
      </c>
      <c r="G108" s="362">
        <v>0.274605882352941</v>
      </c>
      <c r="H108" s="25">
        <v>18.8507785227462</v>
      </c>
      <c r="I108" s="26">
        <v>14.2941176470588</v>
      </c>
      <c r="J108" s="27">
        <v>7.65753424657534</v>
      </c>
      <c r="K108" s="363">
        <v>0.221112</v>
      </c>
      <c r="L108" s="363">
        <v>0.2382</v>
      </c>
      <c r="M108" s="363">
        <v>0.1762</v>
      </c>
      <c r="N108" s="41">
        <v>81575</v>
      </c>
      <c r="O108" s="48">
        <v>0.022</v>
      </c>
      <c r="P108" s="48">
        <v>0.453630119323909</v>
      </c>
      <c r="Q108" s="48">
        <v>0.682704623393794</v>
      </c>
      <c r="R108" s="397">
        <v>0.295828247289438</v>
      </c>
      <c r="S108" s="48">
        <v>0.972946892212737</v>
      </c>
      <c r="T108" s="48">
        <v>16.2750519418252</v>
      </c>
      <c r="U108" s="48">
        <v>2.24921038100497</v>
      </c>
      <c r="V108" s="48">
        <v>7.21401246812128</v>
      </c>
      <c r="W108" s="48">
        <v>2.55628250688381</v>
      </c>
      <c r="X108" s="48">
        <v>0.343490706769342</v>
      </c>
      <c r="Y108" s="48">
        <v>1.11241664020324</v>
      </c>
      <c r="Z108" s="48">
        <v>0.171166194001449</v>
      </c>
      <c r="AA108" s="48">
        <v>0.000564742857844401</v>
      </c>
      <c r="AB108" s="48">
        <v>0.277947620111044</v>
      </c>
      <c r="AC108" s="48">
        <v>0.313807901171526</v>
      </c>
      <c r="AD108" s="371">
        <v>0.247621105142734</v>
      </c>
      <c r="AE108" s="391">
        <v>3880</v>
      </c>
      <c r="AF108" s="48">
        <v>0.0381015977139041</v>
      </c>
    </row>
    <row r="109" ht="14.25" customHeight="1" spans="1:32">
      <c r="A109" s="12">
        <v>133</v>
      </c>
      <c r="B109" s="13" t="s">
        <v>133</v>
      </c>
      <c r="C109" s="13" t="s">
        <v>39</v>
      </c>
      <c r="D109" s="398">
        <v>0.03</v>
      </c>
      <c r="E109" s="15">
        <v>2745</v>
      </c>
      <c r="F109" s="362">
        <v>0.375903253727361</v>
      </c>
      <c r="G109" s="362">
        <v>0.20875</v>
      </c>
      <c r="H109" s="25">
        <v>29.2006375227687</v>
      </c>
      <c r="I109" s="26">
        <v>19.5501829268293</v>
      </c>
      <c r="J109" s="27">
        <v>10.3616438356164</v>
      </c>
      <c r="K109" s="363">
        <v>0.2955</v>
      </c>
      <c r="L109" s="363">
        <v>0.1789</v>
      </c>
      <c r="M109" s="363">
        <v>0.1358</v>
      </c>
      <c r="N109" s="32">
        <v>14367.79</v>
      </c>
      <c r="O109" s="48">
        <v>0.0435</v>
      </c>
      <c r="P109" s="48">
        <v>0.308755987950022</v>
      </c>
      <c r="Q109" s="48">
        <v>0.206320317670417</v>
      </c>
      <c r="R109" s="397">
        <v>0.415678184631253</v>
      </c>
      <c r="S109" s="48">
        <v>0.403893048128342</v>
      </c>
      <c r="T109" s="48">
        <v>7.63834951456311</v>
      </c>
      <c r="U109" s="48">
        <v>-88.6478873239437</v>
      </c>
      <c r="V109" s="48">
        <v>7.12797281993205</v>
      </c>
      <c r="W109" s="48">
        <v>1.20496510292429</v>
      </c>
      <c r="X109" s="48">
        <v>0.427115957888382</v>
      </c>
      <c r="Y109" s="48">
        <v>1.05681818181818</v>
      </c>
      <c r="Z109" s="48">
        <v>0.178782060074064</v>
      </c>
      <c r="AA109" s="48">
        <v>0.283774516527225</v>
      </c>
      <c r="AB109" s="48">
        <v>0.205849268841395</v>
      </c>
      <c r="AC109" s="48">
        <v>0.588708823217879</v>
      </c>
      <c r="AD109" s="371">
        <v>0.166825548141087</v>
      </c>
      <c r="AE109" s="391">
        <v>943</v>
      </c>
      <c r="AF109" s="48">
        <v>0.0998834869187586</v>
      </c>
    </row>
    <row r="110" ht="14.25" customHeight="1" spans="1:32">
      <c r="A110" s="12">
        <v>135</v>
      </c>
      <c r="B110" s="13" t="s">
        <v>134</v>
      </c>
      <c r="C110" s="13" t="s">
        <v>39</v>
      </c>
      <c r="D110" s="398">
        <v>0.02</v>
      </c>
      <c r="E110" s="15">
        <v>5105</v>
      </c>
      <c r="F110" s="362">
        <v>0.131325973731811</v>
      </c>
      <c r="G110" s="362">
        <v>0.278687795298943</v>
      </c>
      <c r="H110" s="25">
        <v>14.9270205680705</v>
      </c>
      <c r="I110" s="26">
        <v>11.3745510778609</v>
      </c>
      <c r="J110" s="27">
        <v>12.3890410958904</v>
      </c>
      <c r="K110" s="372">
        <v>1</v>
      </c>
      <c r="L110" s="363">
        <v>0.4134</v>
      </c>
      <c r="M110" s="363">
        <v>0.2742</v>
      </c>
      <c r="N110" s="32">
        <v>3770.83</v>
      </c>
      <c r="O110" s="48">
        <v>0.013</v>
      </c>
      <c r="P110" s="48">
        <v>0.0238733252131547</v>
      </c>
      <c r="Q110" s="48">
        <v>3.82683658170915</v>
      </c>
      <c r="R110" s="397">
        <v>2.53776853776854</v>
      </c>
      <c r="S110" s="48">
        <v>1.16542653302403</v>
      </c>
      <c r="T110" s="48">
        <v>14.2884357392004</v>
      </c>
      <c r="U110" s="48">
        <v>1.78270621317622</v>
      </c>
      <c r="V110" s="48">
        <v>251.787234042553</v>
      </c>
      <c r="W110" s="48">
        <v>1.06617525846031</v>
      </c>
      <c r="X110" s="48">
        <v>0.918456513745593</v>
      </c>
      <c r="Y110" s="48">
        <v>1.01853674540682</v>
      </c>
      <c r="Z110" s="48">
        <v>0.0485282418456643</v>
      </c>
      <c r="AA110" s="48">
        <v>0.0167064439140811</v>
      </c>
      <c r="AB110" s="48">
        <v>4.18957734919984</v>
      </c>
      <c r="AC110" s="48">
        <v>0.0077742099036674</v>
      </c>
      <c r="AD110" s="371">
        <v>0.0942857679379566</v>
      </c>
      <c r="AE110" s="391">
        <v>1404</v>
      </c>
      <c r="AF110" s="48">
        <v>0.0263647118472199</v>
      </c>
    </row>
    <row r="111" ht="14.25" customHeight="1" spans="1:32">
      <c r="A111" s="12">
        <v>136</v>
      </c>
      <c r="B111" s="13" t="s">
        <v>135</v>
      </c>
      <c r="C111" s="13" t="s">
        <v>39</v>
      </c>
      <c r="D111" s="398">
        <v>0.02</v>
      </c>
      <c r="E111" s="15">
        <v>15980</v>
      </c>
      <c r="F111" s="362">
        <v>0.174647782152714</v>
      </c>
      <c r="G111" s="362">
        <v>0.3275</v>
      </c>
      <c r="H111" s="25">
        <v>12.5839968710889</v>
      </c>
      <c r="I111" s="26">
        <v>11.1717927777778</v>
      </c>
      <c r="J111" s="27">
        <v>7.92876712328767</v>
      </c>
      <c r="K111" s="372">
        <v>0.7</v>
      </c>
      <c r="L111" s="363">
        <v>0.7236</v>
      </c>
      <c r="M111" s="363">
        <v>0.1369</v>
      </c>
      <c r="N111" s="32">
        <v>25968.42</v>
      </c>
      <c r="O111" s="48">
        <v>0.023342123254224</v>
      </c>
      <c r="P111" s="48">
        <v>0.232933729324286</v>
      </c>
      <c r="Q111" s="48">
        <v>1.03516255476136</v>
      </c>
      <c r="R111" s="397">
        <v>0.283018867924528</v>
      </c>
      <c r="S111" s="48">
        <v>0.590765964745363</v>
      </c>
      <c r="T111" s="48">
        <v>2.22855398889092</v>
      </c>
      <c r="U111" s="48">
        <v>2.07664918607164</v>
      </c>
      <c r="V111" s="48">
        <v>222.353227771011</v>
      </c>
      <c r="W111" s="48">
        <v>1.25083755500499</v>
      </c>
      <c r="X111" s="48">
        <v>0.79248279823235</v>
      </c>
      <c r="Y111" s="48">
        <v>1.03734089101034</v>
      </c>
      <c r="Z111" s="48">
        <v>0.0103381861439982</v>
      </c>
      <c r="AA111" s="48">
        <v>0</v>
      </c>
      <c r="AB111" s="48">
        <v>0.606981425912561</v>
      </c>
      <c r="AC111" s="48">
        <v>0.315252640343573</v>
      </c>
      <c r="AD111" s="371">
        <v>0.136289933827074</v>
      </c>
      <c r="AE111" s="391">
        <v>728</v>
      </c>
      <c r="AF111" s="48">
        <v>0.00797580963232394</v>
      </c>
    </row>
    <row r="112" ht="14.25" customHeight="1" spans="1:32">
      <c r="A112" s="12">
        <v>137</v>
      </c>
      <c r="B112" s="13" t="s">
        <v>136</v>
      </c>
      <c r="C112" s="13" t="s">
        <v>41</v>
      </c>
      <c r="D112" s="398">
        <v>0.02</v>
      </c>
      <c r="E112" s="15">
        <v>13224</v>
      </c>
      <c r="F112" s="362">
        <v>0.312498782532655</v>
      </c>
      <c r="G112" s="362">
        <v>0.392033428571429</v>
      </c>
      <c r="H112" s="25">
        <v>17.0420311554749</v>
      </c>
      <c r="I112" s="26">
        <v>9.54867917685137</v>
      </c>
      <c r="J112" s="27">
        <v>6.92602739726027</v>
      </c>
      <c r="K112" s="363">
        <v>0.672</v>
      </c>
      <c r="L112" s="363">
        <v>0.4377</v>
      </c>
      <c r="M112" s="363">
        <v>0.3555</v>
      </c>
      <c r="N112" s="32">
        <v>88695.49</v>
      </c>
      <c r="O112" s="48">
        <v>0.0501</v>
      </c>
      <c r="P112" s="48">
        <v>-0.00248487820827203</v>
      </c>
      <c r="Q112" s="48">
        <v>0.175298593528375</v>
      </c>
      <c r="R112" s="397">
        <v>0.265575653172552</v>
      </c>
      <c r="S112" s="48">
        <v>0.649065374668544</v>
      </c>
      <c r="T112" s="48">
        <v>2.00253944435226</v>
      </c>
      <c r="U112" s="48">
        <v>6.07937098929017</v>
      </c>
      <c r="V112" s="48">
        <v>231.122398001665</v>
      </c>
      <c r="W112" s="48">
        <v>1.69366137981281</v>
      </c>
      <c r="X112" s="48">
        <v>0.584843816578714</v>
      </c>
      <c r="Y112" s="48">
        <v>1.01103440778388</v>
      </c>
      <c r="Z112" s="48">
        <v>0.0059778256505115</v>
      </c>
      <c r="AA112" s="48">
        <v>0.00340623272915938</v>
      </c>
      <c r="AB112" s="48">
        <v>0.161171982595766</v>
      </c>
      <c r="AC112" s="48">
        <v>0.146423707930744</v>
      </c>
      <c r="AD112" s="371">
        <v>-0.090187262679319</v>
      </c>
      <c r="AE112" s="391">
        <v>0</v>
      </c>
      <c r="AF112" s="48">
        <v>0</v>
      </c>
    </row>
    <row r="113" ht="14.25" customHeight="1" spans="1:32">
      <c r="A113" s="12">
        <v>140</v>
      </c>
      <c r="B113" s="13" t="s">
        <v>137</v>
      </c>
      <c r="C113" s="13" t="s">
        <v>39</v>
      </c>
      <c r="D113" s="398">
        <v>0.035</v>
      </c>
      <c r="E113" s="15">
        <v>3255</v>
      </c>
      <c r="F113" s="362">
        <v>0.403558457561402</v>
      </c>
      <c r="G113" s="362">
        <v>0.321428571428571</v>
      </c>
      <c r="H113" s="25">
        <v>21.8125960061444</v>
      </c>
      <c r="I113" s="26">
        <v>11.8333333333333</v>
      </c>
      <c r="J113" s="27">
        <v>6.37534246575343</v>
      </c>
      <c r="K113" s="363">
        <v>0.41473</v>
      </c>
      <c r="L113" s="363">
        <v>0.3324</v>
      </c>
      <c r="M113" s="363">
        <v>0.4259</v>
      </c>
      <c r="N113" s="32">
        <v>27734.57</v>
      </c>
      <c r="O113" s="48">
        <v>0.157630630857374</v>
      </c>
      <c r="P113" s="48">
        <v>1.95570035422224</v>
      </c>
      <c r="Q113" s="48">
        <v>1.36491826140854</v>
      </c>
      <c r="R113" s="397">
        <v>2.01668211306765</v>
      </c>
      <c r="S113" s="48">
        <v>1.3190868387596</v>
      </c>
      <c r="T113" s="48">
        <v>16.5512553752254</v>
      </c>
      <c r="U113" s="48">
        <v>4.15250226212849</v>
      </c>
      <c r="V113" s="48">
        <v>750.427672955975</v>
      </c>
      <c r="W113" s="48">
        <v>1.31281166091293</v>
      </c>
      <c r="X113" s="48">
        <v>0.5400071018524</v>
      </c>
      <c r="Y113" s="48">
        <v>1.02149901380671</v>
      </c>
      <c r="Z113" s="48">
        <v>0.00245708295112043</v>
      </c>
      <c r="AA113" s="48">
        <v>0</v>
      </c>
      <c r="AB113" s="48">
        <v>0.149892933618844</v>
      </c>
      <c r="AC113" s="48">
        <v>0.164333964699375</v>
      </c>
      <c r="AD113" s="371">
        <v>-0.383261536398532</v>
      </c>
      <c r="AE113" s="391">
        <v>0</v>
      </c>
      <c r="AF113" s="48">
        <v>0</v>
      </c>
    </row>
    <row r="114" ht="14.25" customHeight="1" spans="1:32">
      <c r="A114" s="12">
        <v>143</v>
      </c>
      <c r="B114" s="13" t="s">
        <v>138</v>
      </c>
      <c r="C114" s="13" t="s">
        <v>39</v>
      </c>
      <c r="D114" s="398">
        <v>0.022</v>
      </c>
      <c r="E114" s="15">
        <v>6602</v>
      </c>
      <c r="F114" s="362">
        <v>0.185511364967748</v>
      </c>
      <c r="G114" s="362">
        <v>0.228</v>
      </c>
      <c r="H114" s="25">
        <v>18.9488033929112</v>
      </c>
      <c r="I114" s="26">
        <v>16.68</v>
      </c>
      <c r="J114" s="27">
        <v>37.5890410958904</v>
      </c>
      <c r="K114" s="372">
        <v>0.5</v>
      </c>
      <c r="L114" s="363">
        <v>0.2367</v>
      </c>
      <c r="M114" s="363">
        <v>0.0625</v>
      </c>
      <c r="N114" s="32">
        <v>22374.13</v>
      </c>
      <c r="O114" s="48">
        <v>0.167219968031477</v>
      </c>
      <c r="P114" s="48">
        <v>0.0265531246548953</v>
      </c>
      <c r="Q114" s="48">
        <v>0.443265744595139</v>
      </c>
      <c r="R114" s="397">
        <v>0.372557172557173</v>
      </c>
      <c r="S114" s="48">
        <v>1.10822364039284</v>
      </c>
      <c r="T114" s="48">
        <v>4.26409467896748</v>
      </c>
      <c r="U114" s="48">
        <v>4.7500064879454</v>
      </c>
      <c r="V114" s="48">
        <v>3.72318958502848</v>
      </c>
      <c r="W114" s="48">
        <v>0.844285369580954</v>
      </c>
      <c r="X114" s="48">
        <v>0.743058294784906</v>
      </c>
      <c r="Y114" s="48">
        <v>1.35023183925811</v>
      </c>
      <c r="Z114" s="48">
        <v>1.34755303312244</v>
      </c>
      <c r="AA114" s="48">
        <v>0</v>
      </c>
      <c r="AB114" s="48">
        <v>0.362846935971421</v>
      </c>
      <c r="AC114" s="48">
        <v>0.253726124393549</v>
      </c>
      <c r="AD114" s="371">
        <v>0.046188644608593</v>
      </c>
      <c r="AE114" s="391">
        <v>2023</v>
      </c>
      <c r="AF114" s="48">
        <v>0.0221054241881201</v>
      </c>
    </row>
    <row r="115" ht="14.25" customHeight="1" spans="1:32">
      <c r="A115" s="12">
        <v>144</v>
      </c>
      <c r="B115" s="13" t="s">
        <v>139</v>
      </c>
      <c r="C115" s="13" t="s">
        <v>41</v>
      </c>
      <c r="D115" s="398">
        <v>0.015</v>
      </c>
      <c r="E115" s="15">
        <v>58585</v>
      </c>
      <c r="F115" s="362">
        <v>0.142492256723517</v>
      </c>
      <c r="G115" s="362">
        <v>0.309609822000256</v>
      </c>
      <c r="H115" s="25">
        <v>13.3293505163438</v>
      </c>
      <c r="I115" s="26">
        <v>10.6121061177997</v>
      </c>
      <c r="J115" s="27">
        <v>14.8821917808219</v>
      </c>
      <c r="K115" s="363">
        <v>0.4826</v>
      </c>
      <c r="L115" s="363">
        <v>0.0193</v>
      </c>
      <c r="M115" s="363">
        <v>0.0537</v>
      </c>
      <c r="N115" s="32">
        <v>246789.43</v>
      </c>
      <c r="O115" s="48">
        <v>0.0877192982456139</v>
      </c>
      <c r="P115" s="48">
        <v>0.101078768605237</v>
      </c>
      <c r="Q115" s="48">
        <v>0.0384458816191195</v>
      </c>
      <c r="R115" s="397">
        <v>0.0416036981064984</v>
      </c>
      <c r="S115" s="48">
        <v>0.647340747740544</v>
      </c>
      <c r="T115" s="48">
        <v>6.90055015540383</v>
      </c>
      <c r="U115" s="48">
        <v>3.30041260716668</v>
      </c>
      <c r="V115" s="48">
        <v>1.80466628539005</v>
      </c>
      <c r="W115" s="48">
        <v>1.34959609328648</v>
      </c>
      <c r="X115" s="48">
        <v>0.512487535582348</v>
      </c>
      <c r="Y115" s="48">
        <v>1.24422387188256</v>
      </c>
      <c r="Z115" s="48">
        <v>0.823347169489221</v>
      </c>
      <c r="AA115" s="48">
        <v>0.0537239070437941</v>
      </c>
      <c r="AB115" s="48">
        <v>0.188700515838314</v>
      </c>
      <c r="AC115" s="48">
        <v>0.354536289819487</v>
      </c>
      <c r="AD115" s="371">
        <v>0.158312247658118</v>
      </c>
      <c r="AE115" s="391">
        <v>14199</v>
      </c>
      <c r="AF115" s="48">
        <v>0.0354314204009522</v>
      </c>
    </row>
    <row r="116" ht="14.25" customHeight="1" spans="1:32">
      <c r="A116" s="12">
        <v>145</v>
      </c>
      <c r="B116" s="13" t="s">
        <v>140</v>
      </c>
      <c r="C116" s="13" t="s">
        <v>39</v>
      </c>
      <c r="D116" s="398">
        <v>0.03</v>
      </c>
      <c r="E116" s="15">
        <v>2162</v>
      </c>
      <c r="F116" s="362">
        <v>0.257585695050751</v>
      </c>
      <c r="G116" s="362">
        <v>0.315479528960535</v>
      </c>
      <c r="H116" s="25">
        <v>15.9954949121184</v>
      </c>
      <c r="I116" s="26">
        <v>11.52742</v>
      </c>
      <c r="J116" s="27">
        <v>12.1315068493151</v>
      </c>
      <c r="K116" s="363">
        <v>0.2742</v>
      </c>
      <c r="L116" s="363">
        <v>0.2711</v>
      </c>
      <c r="M116" s="363">
        <v>0.5442</v>
      </c>
      <c r="N116" s="32">
        <v>7731.41</v>
      </c>
      <c r="O116" s="48">
        <v>0.2443</v>
      </c>
      <c r="P116" s="48">
        <v>0.483632286995516</v>
      </c>
      <c r="Q116" s="48">
        <v>0.405199374511337</v>
      </c>
      <c r="R116" s="397">
        <v>0.868625756266206</v>
      </c>
      <c r="S116" s="48">
        <v>2.54635731696308</v>
      </c>
      <c r="T116" s="48">
        <v>10.6638941398866</v>
      </c>
      <c r="U116" s="48">
        <v>4.39551192145863</v>
      </c>
      <c r="V116" s="48">
        <v>21.8820791311094</v>
      </c>
      <c r="W116" s="48">
        <v>1.98635380262939</v>
      </c>
      <c r="X116" s="48">
        <v>0.456777996070727</v>
      </c>
      <c r="Y116" s="48">
        <v>1.08383233532934</v>
      </c>
      <c r="Z116" s="48">
        <v>0.171372930866602</v>
      </c>
      <c r="AA116" s="48">
        <v>0</v>
      </c>
      <c r="AB116" s="48">
        <v>0.351401869158878</v>
      </c>
      <c r="AC116" s="48">
        <v>0.222328582571084</v>
      </c>
      <c r="AD116" s="371">
        <v>-3.54534496206481e-5</v>
      </c>
      <c r="AE116" s="391">
        <v>380</v>
      </c>
      <c r="AF116" s="48">
        <v>0.0134723108558463</v>
      </c>
    </row>
    <row r="117" ht="14.25" customHeight="1" spans="1:32">
      <c r="A117" s="12">
        <v>147</v>
      </c>
      <c r="B117" s="13" t="s">
        <v>141</v>
      </c>
      <c r="C117" s="13" t="s">
        <v>41</v>
      </c>
      <c r="D117" s="398">
        <v>0.02</v>
      </c>
      <c r="E117" s="15">
        <v>2670</v>
      </c>
      <c r="F117" s="362">
        <v>0.221558627676763</v>
      </c>
      <c r="G117" s="362">
        <v>0.241179441117764</v>
      </c>
      <c r="H117" s="25">
        <v>18.7640449438202</v>
      </c>
      <c r="I117" s="26">
        <v>15.7174005113645</v>
      </c>
      <c r="J117" s="27">
        <v>6.61643835616438</v>
      </c>
      <c r="K117" s="372">
        <v>0.3</v>
      </c>
      <c r="L117" s="363">
        <v>0.2121</v>
      </c>
      <c r="M117" s="363">
        <v>0.0881</v>
      </c>
      <c r="N117" s="32">
        <v>8882.43</v>
      </c>
      <c r="O117" s="48">
        <v>0.346</v>
      </c>
      <c r="P117" s="48">
        <v>0.229536137086001</v>
      </c>
      <c r="Q117" s="48">
        <v>0.535571142284569</v>
      </c>
      <c r="R117" s="397">
        <v>0.655300681959083</v>
      </c>
      <c r="S117" s="48">
        <v>0.70353918307473</v>
      </c>
      <c r="T117" s="48">
        <v>6.18452597166727</v>
      </c>
      <c r="U117" s="48">
        <v>1.89493600445186</v>
      </c>
      <c r="V117" s="48">
        <v>2.20715582058595</v>
      </c>
      <c r="W117" s="48">
        <v>1.33804356311968</v>
      </c>
      <c r="X117" s="48">
        <v>0.655552225385883</v>
      </c>
      <c r="Y117" s="48">
        <v>1.17563571850976</v>
      </c>
      <c r="Z117" s="48">
        <v>0.984883088635128</v>
      </c>
      <c r="AA117" s="48">
        <v>0</v>
      </c>
      <c r="AB117" s="48">
        <v>0.351709148389646</v>
      </c>
      <c r="AC117" s="48">
        <v>0.425290731821919</v>
      </c>
      <c r="AD117" s="371">
        <v>0.0557382826265711</v>
      </c>
      <c r="AE117" s="391">
        <v>1018</v>
      </c>
      <c r="AF117" s="48">
        <v>0.0597909080230236</v>
      </c>
    </row>
    <row r="118" ht="14.25" customHeight="1" spans="1:32">
      <c r="A118" s="12">
        <v>148</v>
      </c>
      <c r="B118" s="13" t="s">
        <v>142</v>
      </c>
      <c r="C118" s="13" t="s">
        <v>41</v>
      </c>
      <c r="D118" s="398">
        <v>0.03</v>
      </c>
      <c r="E118" s="15">
        <v>6396</v>
      </c>
      <c r="F118" s="362">
        <v>0.0667868861399747</v>
      </c>
      <c r="G118" s="362">
        <v>0.26480198019802</v>
      </c>
      <c r="H118" s="25">
        <v>12.6486069418387</v>
      </c>
      <c r="I118" s="26">
        <v>12.4042456301748</v>
      </c>
      <c r="J118" s="27">
        <v>4.62465753424657</v>
      </c>
      <c r="K118" s="372">
        <v>0.99</v>
      </c>
      <c r="L118" s="363">
        <v>0.1276</v>
      </c>
      <c r="M118" s="363">
        <v>0.1052</v>
      </c>
      <c r="N118" s="32">
        <v>5511.45</v>
      </c>
      <c r="O118" s="48">
        <v>0</v>
      </c>
      <c r="P118" s="48">
        <v>0.534413260501036</v>
      </c>
      <c r="Q118" s="48">
        <v>-0.185004436557232</v>
      </c>
      <c r="R118" s="397">
        <v>0.820147979510529</v>
      </c>
      <c r="S118" s="48">
        <v>0.932338426779238</v>
      </c>
      <c r="T118" s="48">
        <v>2.14353085913471</v>
      </c>
      <c r="U118" s="48">
        <v>-4.6676588778092</v>
      </c>
      <c r="V118" s="48">
        <v>228.919708029197</v>
      </c>
      <c r="W118" s="48">
        <v>1.09716898088991</v>
      </c>
      <c r="X118" s="48">
        <v>0.864623996464609</v>
      </c>
      <c r="Y118" s="48">
        <v>1.01828310241394</v>
      </c>
      <c r="Z118" s="48">
        <v>0.791689348575576</v>
      </c>
      <c r="AA118" s="48">
        <v>0</v>
      </c>
      <c r="AB118" s="48">
        <v>1.04228794915669</v>
      </c>
      <c r="AC118" s="48">
        <v>0.383712773420062</v>
      </c>
      <c r="AD118" s="371">
        <v>0.395287290351381</v>
      </c>
      <c r="AE118" s="391">
        <v>1348</v>
      </c>
      <c r="AF118" s="48">
        <v>0.0429819526815892</v>
      </c>
    </row>
    <row r="119" ht="14.25" customHeight="1" spans="1:32">
      <c r="A119" s="12">
        <v>149</v>
      </c>
      <c r="B119" s="13" t="s">
        <v>143</v>
      </c>
      <c r="C119" s="13" t="s">
        <v>41</v>
      </c>
      <c r="D119" s="398">
        <v>0.01</v>
      </c>
      <c r="E119" s="15">
        <v>94597</v>
      </c>
      <c r="F119" s="362">
        <v>0.253003117141477</v>
      </c>
      <c r="G119" s="362">
        <v>0.217078871201158</v>
      </c>
      <c r="H119" s="25">
        <v>21.917185534425</v>
      </c>
      <c r="I119" s="26">
        <v>18.0739953711812</v>
      </c>
      <c r="J119" s="27">
        <v>6.0986301369863</v>
      </c>
      <c r="K119" s="363">
        <v>0.9345</v>
      </c>
      <c r="L119" s="363">
        <v>0.3837</v>
      </c>
      <c r="M119" s="363">
        <v>0.0829</v>
      </c>
      <c r="N119" s="32">
        <v>272757.23</v>
      </c>
      <c r="O119" s="48">
        <v>0.01</v>
      </c>
      <c r="P119" s="48">
        <v>0.229571229945817</v>
      </c>
      <c r="Q119" s="48">
        <v>-0.0686407297859255</v>
      </c>
      <c r="R119" s="397">
        <v>-0.203501001970261</v>
      </c>
      <c r="S119" s="48">
        <v>1.04246170145268</v>
      </c>
      <c r="T119" s="48">
        <v>8.28627540319096</v>
      </c>
      <c r="U119" s="48">
        <v>2.71031845955404</v>
      </c>
      <c r="V119" s="48">
        <v>4.41327977908874</v>
      </c>
      <c r="W119" s="48">
        <v>1.22855226316299</v>
      </c>
      <c r="X119" s="48">
        <v>0.543252930002509</v>
      </c>
      <c r="Y119" s="48">
        <v>1.1556909896494</v>
      </c>
      <c r="Z119" s="48">
        <v>0.636702368084897</v>
      </c>
      <c r="AA119" s="48">
        <v>0.0128525105630343</v>
      </c>
      <c r="AB119" s="48">
        <v>0.358592951870827</v>
      </c>
      <c r="AC119" s="48">
        <v>0.312713662451722</v>
      </c>
      <c r="AD119" s="371">
        <v>0.052323718404502</v>
      </c>
      <c r="AE119" s="391">
        <v>22450</v>
      </c>
      <c r="AF119" s="48">
        <v>0.0425665849464078</v>
      </c>
    </row>
    <row r="120" ht="14.25" customHeight="1" spans="1:32">
      <c r="A120" s="12">
        <v>150</v>
      </c>
      <c r="B120" s="13" t="s">
        <v>144</v>
      </c>
      <c r="C120" s="13" t="s">
        <v>39</v>
      </c>
      <c r="D120" s="398">
        <v>0.02</v>
      </c>
      <c r="E120" s="15">
        <v>3582</v>
      </c>
      <c r="F120" s="362">
        <v>0.146628483982801</v>
      </c>
      <c r="G120" s="362">
        <v>0.168</v>
      </c>
      <c r="H120" s="25">
        <v>20.9544946957007</v>
      </c>
      <c r="I120" s="26">
        <v>23.4559375</v>
      </c>
      <c r="J120" s="27">
        <v>6.16164383561644</v>
      </c>
      <c r="K120" s="363">
        <v>0.50432</v>
      </c>
      <c r="L120" s="363">
        <v>0.7433</v>
      </c>
      <c r="M120" s="363">
        <v>0.1218</v>
      </c>
      <c r="N120" s="32">
        <v>13127.96</v>
      </c>
      <c r="O120" s="363">
        <v>0.0452</v>
      </c>
      <c r="P120" s="48">
        <v>0.517787931306129</v>
      </c>
      <c r="Q120" s="48">
        <v>1.76215036699068</v>
      </c>
      <c r="R120" s="397">
        <v>1.56406585540444</v>
      </c>
      <c r="S120" s="48">
        <v>1.14853195164076</v>
      </c>
      <c r="T120" s="48">
        <v>6.50851063829787</v>
      </c>
      <c r="U120" s="48">
        <v>2.58172508861757</v>
      </c>
      <c r="V120" s="48">
        <v>8.19082470546233</v>
      </c>
      <c r="W120" s="48">
        <v>1.22570364854803</v>
      </c>
      <c r="X120" s="48">
        <v>0.6970539996263</v>
      </c>
      <c r="Y120" s="48">
        <v>1.31535756154748</v>
      </c>
      <c r="Z120" s="48">
        <v>0.45496983625395</v>
      </c>
      <c r="AA120" s="48">
        <v>0</v>
      </c>
      <c r="AB120" s="48">
        <v>0.377748484049565</v>
      </c>
      <c r="AC120" s="48">
        <v>0.165108423231993</v>
      </c>
      <c r="AD120" s="371">
        <v>1.0570338890705</v>
      </c>
      <c r="AE120" s="391">
        <v>624</v>
      </c>
      <c r="AF120" s="48">
        <v>0.013599215429879</v>
      </c>
    </row>
    <row r="121" ht="14.25" customHeight="1" spans="1:32">
      <c r="A121" s="12">
        <v>155</v>
      </c>
      <c r="B121" s="13" t="s">
        <v>145</v>
      </c>
      <c r="C121" s="13" t="s">
        <v>39</v>
      </c>
      <c r="D121" s="398">
        <v>0.02</v>
      </c>
      <c r="E121" s="15">
        <v>2006</v>
      </c>
      <c r="F121" s="362">
        <v>0.502193901998218</v>
      </c>
      <c r="G121" s="362">
        <v>0.252307692307692</v>
      </c>
      <c r="H121" s="25">
        <v>32.4526420737787</v>
      </c>
      <c r="I121" s="26">
        <v>15.5</v>
      </c>
      <c r="J121" s="27">
        <v>21.5232876712329</v>
      </c>
      <c r="K121" s="363">
        <v>0.4371</v>
      </c>
      <c r="L121" s="363">
        <v>0.2254</v>
      </c>
      <c r="M121" s="363">
        <v>0.2258</v>
      </c>
      <c r="N121" s="32">
        <v>23676.94</v>
      </c>
      <c r="O121" s="363">
        <v>0.086</v>
      </c>
      <c r="P121" s="48">
        <v>0.169922357944711</v>
      </c>
      <c r="Q121" s="48">
        <v>0.0927911275415896</v>
      </c>
      <c r="R121" s="397">
        <v>-0.286628733997155</v>
      </c>
      <c r="S121" s="48">
        <v>0.610921190573864</v>
      </c>
      <c r="T121" s="48">
        <v>16.5367057371993</v>
      </c>
      <c r="U121" s="48">
        <v>1.99679690118813</v>
      </c>
      <c r="V121" s="48">
        <v>3.17512585134735</v>
      </c>
      <c r="W121" s="48">
        <v>1.58342857142857</v>
      </c>
      <c r="X121" s="48">
        <v>0.500570655619901</v>
      </c>
      <c r="Y121" s="48">
        <v>1.7905616224649</v>
      </c>
      <c r="Z121" s="48">
        <v>0.321549391069012</v>
      </c>
      <c r="AA121" s="48">
        <v>0.481140054127199</v>
      </c>
      <c r="AB121" s="48">
        <v>0.0885885885885886</v>
      </c>
      <c r="AC121" s="48">
        <v>0.289412818025815</v>
      </c>
      <c r="AD121" s="371">
        <v>-0.0956875326419458</v>
      </c>
      <c r="AE121" s="391">
        <v>1084</v>
      </c>
      <c r="AF121" s="48">
        <v>0.0404387077519958</v>
      </c>
    </row>
    <row r="122" ht="14.25" customHeight="1" spans="1:32">
      <c r="A122" s="12">
        <v>156</v>
      </c>
      <c r="B122" s="13" t="s">
        <v>146</v>
      </c>
      <c r="C122" s="13" t="s">
        <v>39</v>
      </c>
      <c r="D122" s="398">
        <v>0.01</v>
      </c>
      <c r="E122" s="15">
        <v>4604</v>
      </c>
      <c r="F122" s="362">
        <v>0.25036189926747</v>
      </c>
      <c r="G122" s="362">
        <v>0.294117647058824</v>
      </c>
      <c r="H122" s="25">
        <v>16.6811468288445</v>
      </c>
      <c r="I122" s="26">
        <v>12.8</v>
      </c>
      <c r="J122" s="27">
        <v>14.7698630136986</v>
      </c>
      <c r="K122" s="34">
        <v>45.5</v>
      </c>
      <c r="L122" s="363">
        <v>0.3276</v>
      </c>
      <c r="M122" s="363">
        <v>0.4664</v>
      </c>
      <c r="N122" s="32">
        <v>15122.29</v>
      </c>
      <c r="O122" s="363">
        <v>0.1012</v>
      </c>
      <c r="P122" s="48">
        <v>0.40641103364656</v>
      </c>
      <c r="Q122" s="48">
        <v>0.389859228362878</v>
      </c>
      <c r="R122" s="397">
        <v>1.77516576250753</v>
      </c>
      <c r="S122" s="48">
        <v>3.03227838135727</v>
      </c>
      <c r="T122" s="48">
        <v>0</v>
      </c>
      <c r="U122" s="48">
        <v>5.19279512484496</v>
      </c>
      <c r="V122" s="48">
        <v>435.701357466063</v>
      </c>
      <c r="W122" s="48">
        <v>2.31066362715299</v>
      </c>
      <c r="X122" s="48">
        <v>0.42545395764858</v>
      </c>
      <c r="Y122" s="48">
        <v>1.00247383444339</v>
      </c>
      <c r="Z122" s="48">
        <v>0.0180061896276845</v>
      </c>
      <c r="AA122" s="48">
        <v>0</v>
      </c>
      <c r="AB122" s="48">
        <v>0.5022088901009</v>
      </c>
      <c r="AC122" s="48">
        <v>0.155904039879531</v>
      </c>
      <c r="AD122" s="371">
        <v>0.00475646484577838</v>
      </c>
      <c r="AE122" s="391">
        <v>0</v>
      </c>
      <c r="AF122" s="48">
        <v>0</v>
      </c>
    </row>
    <row r="123" ht="14.25" customHeight="1" spans="1:32">
      <c r="A123" s="12">
        <v>159</v>
      </c>
      <c r="B123" s="13" t="s">
        <v>147</v>
      </c>
      <c r="C123" s="13" t="s">
        <v>39</v>
      </c>
      <c r="D123" s="398">
        <v>0.03</v>
      </c>
      <c r="E123" s="15">
        <v>11023</v>
      </c>
      <c r="F123" s="362">
        <v>0.250119266493578</v>
      </c>
      <c r="G123" s="362">
        <v>0.220158244822326</v>
      </c>
      <c r="H123" s="25">
        <v>22.4138531746648</v>
      </c>
      <c r="I123" s="26">
        <v>17.6216525240773</v>
      </c>
      <c r="J123" s="27">
        <v>17.3013698630137</v>
      </c>
      <c r="K123" s="363">
        <v>0.411878</v>
      </c>
      <c r="L123" s="363">
        <v>0.0426</v>
      </c>
      <c r="M123" s="363">
        <v>0.2544</v>
      </c>
      <c r="N123" s="32">
        <v>133403.36</v>
      </c>
      <c r="O123" s="363">
        <v>0</v>
      </c>
      <c r="P123" s="48">
        <v>0.488045852868259</v>
      </c>
      <c r="Q123" s="48">
        <v>0.525127419182379</v>
      </c>
      <c r="R123" s="397">
        <v>0.495455162121829</v>
      </c>
      <c r="S123" s="48">
        <v>0.590664016061484</v>
      </c>
      <c r="T123" s="48">
        <v>0</v>
      </c>
      <c r="U123" s="48">
        <v>2.10869258946182</v>
      </c>
      <c r="V123" s="48">
        <v>44.745889387145</v>
      </c>
      <c r="W123" s="48">
        <v>1.96811374726569</v>
      </c>
      <c r="X123" s="48">
        <v>0.29410357711373</v>
      </c>
      <c r="Y123" s="48">
        <v>1.32097236704901</v>
      </c>
      <c r="Z123" s="48">
        <v>0.0168729040324371</v>
      </c>
      <c r="AA123" s="48">
        <v>0</v>
      </c>
      <c r="AB123" s="48">
        <v>0.155587705988214</v>
      </c>
      <c r="AC123" s="48">
        <v>0.369266744613329</v>
      </c>
      <c r="AD123" s="371">
        <v>-0.185451812259896</v>
      </c>
      <c r="AE123" s="391">
        <v>0</v>
      </c>
      <c r="AF123" s="48">
        <v>0</v>
      </c>
    </row>
    <row r="124" ht="14.25" customHeight="1" spans="1:32">
      <c r="A124" s="12">
        <v>160</v>
      </c>
      <c r="B124" s="13" t="s">
        <v>148</v>
      </c>
      <c r="C124" s="13" t="s">
        <v>39</v>
      </c>
      <c r="D124" s="398">
        <v>0.02</v>
      </c>
      <c r="E124" s="15">
        <v>1302</v>
      </c>
      <c r="F124" s="362">
        <v>0.792600141575081</v>
      </c>
      <c r="G124" s="362">
        <v>0.333720930232558</v>
      </c>
      <c r="H124" s="25">
        <v>33.0504070660522</v>
      </c>
      <c r="I124" s="26">
        <v>13.6608349206349</v>
      </c>
      <c r="J124" s="27">
        <v>18.1260273972603</v>
      </c>
      <c r="K124" s="372">
        <v>0.45</v>
      </c>
      <c r="L124" s="34">
        <v>0</v>
      </c>
      <c r="M124" s="34">
        <v>0</v>
      </c>
      <c r="N124" s="32">
        <v>8616.53</v>
      </c>
      <c r="O124" s="363">
        <v>0.051</v>
      </c>
      <c r="P124" s="48">
        <v>0.124590561688706</v>
      </c>
      <c r="Q124" s="48">
        <v>0.262924071082391</v>
      </c>
      <c r="R124" s="397">
        <v>0.615384615384615</v>
      </c>
      <c r="S124" s="48">
        <v>0.476560269514075</v>
      </c>
      <c r="T124" s="48">
        <v>1.96237949682577</v>
      </c>
      <c r="U124" s="48">
        <v>1.24418604651163</v>
      </c>
      <c r="V124" s="48">
        <v>2.53986609860012</v>
      </c>
      <c r="W124" s="48">
        <v>2.50699677072121</v>
      </c>
      <c r="X124" s="48">
        <v>0.325350593311758</v>
      </c>
      <c r="Y124" s="48">
        <v>1.11829268292683</v>
      </c>
      <c r="Z124" s="48">
        <v>0.356251998720819</v>
      </c>
      <c r="AA124" s="48">
        <v>0</v>
      </c>
      <c r="AB124" s="48">
        <v>0.232375513117973</v>
      </c>
      <c r="AC124" s="48">
        <v>0.705487658758687</v>
      </c>
      <c r="AD124" s="371">
        <v>0.124610591900312</v>
      </c>
      <c r="AE124" s="391">
        <v>537</v>
      </c>
      <c r="AF124" s="48">
        <v>0.128684399712437</v>
      </c>
    </row>
    <row r="125" ht="14.25" customHeight="1" spans="1:32">
      <c r="A125" s="12">
        <v>161</v>
      </c>
      <c r="B125" s="13" t="s">
        <v>149</v>
      </c>
      <c r="C125" s="13" t="s">
        <v>39</v>
      </c>
      <c r="D125" s="398">
        <v>0.015</v>
      </c>
      <c r="E125" s="15">
        <v>6276</v>
      </c>
      <c r="F125" s="362">
        <v>0.366089067890004</v>
      </c>
      <c r="G125" s="362">
        <v>0.235802790837601</v>
      </c>
      <c r="H125" s="25">
        <v>26.3015551306565</v>
      </c>
      <c r="I125" s="26">
        <v>17.1946416666667</v>
      </c>
      <c r="J125" s="27">
        <v>12.5671232876712</v>
      </c>
      <c r="K125" s="34">
        <v>44.03</v>
      </c>
      <c r="L125" s="363">
        <v>0.1953</v>
      </c>
      <c r="M125" s="363">
        <v>0.1554</v>
      </c>
      <c r="N125" s="32">
        <v>55127.87</v>
      </c>
      <c r="O125" s="363">
        <v>0.0673</v>
      </c>
      <c r="P125" s="48">
        <v>0.271855818844301</v>
      </c>
      <c r="Q125" s="48">
        <v>0.306200767521713</v>
      </c>
      <c r="R125" s="397">
        <v>0.346203346203346</v>
      </c>
      <c r="S125" s="48">
        <v>0.623876516366533</v>
      </c>
      <c r="T125" s="48">
        <v>19.3587174348697</v>
      </c>
      <c r="U125" s="48">
        <v>1.34559130798161</v>
      </c>
      <c r="V125" s="48">
        <v>3.15137016093954</v>
      </c>
      <c r="W125" s="48">
        <v>2.88802241066021</v>
      </c>
      <c r="X125" s="48">
        <v>0.253951163237839</v>
      </c>
      <c r="Y125" s="48">
        <v>1.07207207207207</v>
      </c>
      <c r="Z125" s="48">
        <v>0.232513787949075</v>
      </c>
      <c r="AA125" s="48">
        <v>0.0978042368950054</v>
      </c>
      <c r="AB125" s="48">
        <v>0.183219478017166</v>
      </c>
      <c r="AC125" s="48">
        <v>0.438474810213941</v>
      </c>
      <c r="AD125" s="371">
        <v>0.164837819185645</v>
      </c>
      <c r="AE125" s="391">
        <v>1042</v>
      </c>
      <c r="AF125" s="48">
        <v>0.0359558316080055</v>
      </c>
    </row>
    <row r="126" ht="14.25" customHeight="1" spans="1:32">
      <c r="A126" s="12">
        <v>162</v>
      </c>
      <c r="B126" s="13" t="s">
        <v>150</v>
      </c>
      <c r="C126" s="13" t="s">
        <v>41</v>
      </c>
      <c r="D126" s="398">
        <v>0.01</v>
      </c>
      <c r="E126" s="15">
        <v>7418</v>
      </c>
      <c r="F126" s="362">
        <v>0.233665798829179</v>
      </c>
      <c r="G126" s="362">
        <v>0.271318322497332</v>
      </c>
      <c r="H126" s="25">
        <v>16.3172356488669</v>
      </c>
      <c r="I126" s="26">
        <v>15.4667519446063</v>
      </c>
      <c r="J126" s="27">
        <v>27.8630136986301</v>
      </c>
      <c r="K126" s="363">
        <v>0.51</v>
      </c>
      <c r="L126" s="363">
        <v>0.1855</v>
      </c>
      <c r="M126" s="363">
        <v>0.0683</v>
      </c>
      <c r="N126" s="32">
        <v>62436.15</v>
      </c>
      <c r="O126" s="363">
        <v>0</v>
      </c>
      <c r="P126" s="48">
        <v>-0.00906353373978308</v>
      </c>
      <c r="Q126" s="48">
        <v>0.0840318561246363</v>
      </c>
      <c r="R126" s="397">
        <v>-0.0631472594089416</v>
      </c>
      <c r="S126" s="48">
        <v>0.527236150951831</v>
      </c>
      <c r="T126" s="48">
        <v>2.40078032230704</v>
      </c>
      <c r="U126" s="48">
        <v>6.0507054296708</v>
      </c>
      <c r="V126" s="48">
        <v>4.70389204639878</v>
      </c>
      <c r="W126" s="48">
        <v>1.69878291657446</v>
      </c>
      <c r="X126" s="48">
        <v>0.528097961138888</v>
      </c>
      <c r="Y126" s="48">
        <v>1.2162296879673</v>
      </c>
      <c r="Z126" s="48">
        <v>0.273257776706053</v>
      </c>
      <c r="AA126" s="48">
        <v>0.000192910537738124</v>
      </c>
      <c r="AB126" s="48">
        <v>0.124059270160886</v>
      </c>
      <c r="AC126" s="48">
        <v>0.400562440823594</v>
      </c>
      <c r="AD126" s="371">
        <v>0.265491853087065</v>
      </c>
      <c r="AE126" s="391">
        <v>1783</v>
      </c>
      <c r="AF126" s="48">
        <v>0.0251967836298631</v>
      </c>
    </row>
    <row r="127" ht="14.25" customHeight="1" spans="1:32">
      <c r="A127" s="12">
        <v>165</v>
      </c>
      <c r="B127" s="13" t="s">
        <v>151</v>
      </c>
      <c r="C127" s="13" t="s">
        <v>39</v>
      </c>
      <c r="D127" s="398">
        <v>0.035</v>
      </c>
      <c r="E127" s="15">
        <v>1993</v>
      </c>
      <c r="F127" s="362">
        <v>0.32154973209852</v>
      </c>
      <c r="G127" s="362">
        <v>0.265957446808511</v>
      </c>
      <c r="H127" s="25">
        <v>20.7764224786754</v>
      </c>
      <c r="I127" s="26">
        <v>14.7883607142857</v>
      </c>
      <c r="J127" s="27">
        <v>15.027397260274</v>
      </c>
      <c r="K127" s="372">
        <v>0.6</v>
      </c>
      <c r="L127" s="363">
        <v>0.5076</v>
      </c>
      <c r="M127" s="363">
        <v>0.0617</v>
      </c>
      <c r="N127" s="32">
        <v>2831.17</v>
      </c>
      <c r="O127" s="363">
        <v>0</v>
      </c>
      <c r="P127" s="48">
        <v>-0.145233075661747</v>
      </c>
      <c r="Q127" s="48">
        <v>0.201436130007559</v>
      </c>
      <c r="R127" s="397">
        <v>0.736062717770035</v>
      </c>
      <c r="S127" s="48">
        <v>1.89719626168224</v>
      </c>
      <c r="T127" s="48">
        <v>1502.2</v>
      </c>
      <c r="U127" s="48">
        <v>5.91883372734437</v>
      </c>
      <c r="V127" s="48">
        <v>205.780821917808</v>
      </c>
      <c r="W127" s="48">
        <v>6.65744680851064</v>
      </c>
      <c r="X127" s="48">
        <v>0.128802411619622</v>
      </c>
      <c r="Y127" s="48">
        <v>1.03748384317105</v>
      </c>
      <c r="Z127" s="48">
        <v>0.0110097514941806</v>
      </c>
      <c r="AA127" s="48">
        <v>0</v>
      </c>
      <c r="AB127" s="48">
        <v>0.684291845493562</v>
      </c>
      <c r="AC127" s="48">
        <v>0.44694448142724</v>
      </c>
      <c r="AD127" s="371">
        <v>0.2211423245906</v>
      </c>
      <c r="AE127" s="391">
        <v>461</v>
      </c>
      <c r="AF127" s="48">
        <v>0.0613766475835441</v>
      </c>
    </row>
    <row r="128" ht="14.25" customHeight="1" spans="1:32">
      <c r="A128" s="12">
        <v>166</v>
      </c>
      <c r="B128" s="13" t="s">
        <v>57</v>
      </c>
      <c r="C128" s="13" t="s">
        <v>41</v>
      </c>
      <c r="D128" s="398">
        <v>0.025</v>
      </c>
      <c r="E128" s="15">
        <v>2383</v>
      </c>
      <c r="F128" s="362">
        <v>0.921266251410417</v>
      </c>
      <c r="G128" s="362">
        <v>0.236410126455032</v>
      </c>
      <c r="H128" s="25">
        <v>62.1065883340327</v>
      </c>
      <c r="I128" s="26">
        <v>29.6</v>
      </c>
      <c r="J128" s="27">
        <v>13.4054794520548</v>
      </c>
      <c r="K128" s="363">
        <v>0.7665</v>
      </c>
      <c r="L128" s="363">
        <v>0.3806</v>
      </c>
      <c r="M128" s="363">
        <v>0.2974</v>
      </c>
      <c r="N128" s="32">
        <v>119183.63</v>
      </c>
      <c r="O128" s="363">
        <v>0.143</v>
      </c>
      <c r="P128" s="48">
        <v>0.579157317377213</v>
      </c>
      <c r="Q128" s="48">
        <v>0.442449272759921</v>
      </c>
      <c r="R128" s="397">
        <v>6.22121212121212</v>
      </c>
      <c r="S128" s="48">
        <v>0.344610923151281</v>
      </c>
      <c r="T128" s="48">
        <v>9.09438775510204</v>
      </c>
      <c r="U128" s="48">
        <v>2.26877386508273</v>
      </c>
      <c r="V128" s="48">
        <v>0.629988513533414</v>
      </c>
      <c r="W128" s="48">
        <v>0.587550515712648</v>
      </c>
      <c r="X128" s="48">
        <v>0.788601199873697</v>
      </c>
      <c r="Y128" s="48">
        <v>1.32084119708816</v>
      </c>
      <c r="Z128" s="48">
        <v>2.37034731731607</v>
      </c>
      <c r="AA128" s="48">
        <v>1.12560687165443</v>
      </c>
      <c r="AB128" s="48">
        <v>0.350389648581091</v>
      </c>
      <c r="AC128" s="48">
        <v>0.511079943899018</v>
      </c>
      <c r="AD128" s="371">
        <v>0.137821411874708</v>
      </c>
      <c r="AE128" s="391">
        <v>446</v>
      </c>
      <c r="AF128" s="48">
        <v>0.0417017297802712</v>
      </c>
    </row>
    <row r="129" ht="14.25" customHeight="1" spans="1:32">
      <c r="A129" s="12">
        <v>168</v>
      </c>
      <c r="B129" s="13" t="s">
        <v>152</v>
      </c>
      <c r="C129" s="13" t="s">
        <v>39</v>
      </c>
      <c r="D129" s="398">
        <v>0.005</v>
      </c>
      <c r="E129" s="15">
        <v>2700</v>
      </c>
      <c r="F129" s="362">
        <v>0.855165966683634</v>
      </c>
      <c r="G129" s="362">
        <v>0.172092837134854</v>
      </c>
      <c r="H129" s="25">
        <v>92.5555555555556</v>
      </c>
      <c r="I129" s="26">
        <v>23.4164167916042</v>
      </c>
      <c r="J129" s="27">
        <v>7.30684931506849</v>
      </c>
      <c r="K129" s="363">
        <v>0.5831</v>
      </c>
      <c r="L129" s="363">
        <v>0.5141</v>
      </c>
      <c r="M129" s="363">
        <v>0.3041</v>
      </c>
      <c r="N129" s="32">
        <v>187368.88</v>
      </c>
      <c r="O129" s="363">
        <v>0</v>
      </c>
      <c r="P129" s="48">
        <v>0.113348944646607</v>
      </c>
      <c r="Q129" s="48">
        <v>0.0146207538893912</v>
      </c>
      <c r="R129" s="397">
        <v>3.73003033367037</v>
      </c>
      <c r="S129" s="48">
        <v>0.0648927831546261</v>
      </c>
      <c r="T129" s="48">
        <v>571.298013245033</v>
      </c>
      <c r="U129" s="48">
        <v>1.45813190899564</v>
      </c>
      <c r="V129" s="48">
        <v>0.121251561922405</v>
      </c>
      <c r="W129" s="48">
        <v>1.78553686815453</v>
      </c>
      <c r="X129" s="48">
        <v>0.719479788842704</v>
      </c>
      <c r="Y129" s="48">
        <v>2.20063291139241</v>
      </c>
      <c r="Z129" s="48">
        <v>2.28995725013209</v>
      </c>
      <c r="AA129" s="48">
        <v>0</v>
      </c>
      <c r="AB129" s="48">
        <v>0.0145146463533295</v>
      </c>
      <c r="AC129" s="48">
        <v>0.430969327429115</v>
      </c>
      <c r="AD129" s="371">
        <v>0.495119745902209</v>
      </c>
      <c r="AE129" s="391">
        <v>0</v>
      </c>
      <c r="AF129" s="48">
        <v>0</v>
      </c>
    </row>
    <row r="130" ht="14.25" customHeight="1" spans="1:32">
      <c r="A130" s="12">
        <v>170</v>
      </c>
      <c r="B130" s="13" t="s">
        <v>153</v>
      </c>
      <c r="C130" s="13" t="s">
        <v>39</v>
      </c>
      <c r="D130" s="398">
        <v>0.03</v>
      </c>
      <c r="E130" s="15">
        <v>416</v>
      </c>
      <c r="F130" s="362">
        <v>1.58070028864092</v>
      </c>
      <c r="G130" s="362">
        <v>0.421666666666667</v>
      </c>
      <c r="H130" s="25">
        <v>72.8005528846154</v>
      </c>
      <c r="I130" s="26">
        <v>13.7659227272727</v>
      </c>
      <c r="J130" s="27">
        <v>5.15068493150685</v>
      </c>
      <c r="K130" s="372">
        <v>0.47</v>
      </c>
      <c r="L130" s="363">
        <v>0.5216</v>
      </c>
      <c r="M130" s="363">
        <v>0.0801</v>
      </c>
      <c r="N130" s="32">
        <v>2465.73</v>
      </c>
      <c r="O130" s="363">
        <v>0</v>
      </c>
      <c r="P130" s="48">
        <v>2.52708058124174</v>
      </c>
      <c r="Q130" s="48">
        <v>2.57553956834532</v>
      </c>
      <c r="R130" s="397">
        <v>3.03883495145631</v>
      </c>
      <c r="S130" s="48">
        <v>1.01604902246863</v>
      </c>
      <c r="T130" s="48">
        <v>1.9355197331851</v>
      </c>
      <c r="U130" s="48">
        <v>12.2390158172232</v>
      </c>
      <c r="V130" s="48">
        <v>435.25</v>
      </c>
      <c r="W130" s="48">
        <v>1.21882190520018</v>
      </c>
      <c r="X130" s="48">
        <v>0.813857677902622</v>
      </c>
      <c r="Y130" s="48">
        <v>1.0043956043956</v>
      </c>
      <c r="Z130" s="48">
        <v>0.0120724346076459</v>
      </c>
      <c r="AA130" s="48">
        <v>0</v>
      </c>
      <c r="AB130" s="48">
        <v>0.654088050314465</v>
      </c>
      <c r="AC130" s="48">
        <v>0.393164847788627</v>
      </c>
      <c r="AD130" s="371">
        <v>-0.155370476737507</v>
      </c>
      <c r="AE130" s="391">
        <v>451</v>
      </c>
      <c r="AF130" s="48">
        <v>0.12952326249282</v>
      </c>
    </row>
    <row r="131" ht="14.25" customHeight="1" spans="1:32">
      <c r="A131" s="12">
        <v>172</v>
      </c>
      <c r="B131" s="13" t="s">
        <v>154</v>
      </c>
      <c r="C131" s="13" t="s">
        <v>39</v>
      </c>
      <c r="D131" s="398">
        <v>0.015</v>
      </c>
      <c r="E131" s="15">
        <v>2405</v>
      </c>
      <c r="F131" s="362">
        <v>0.174852040309114</v>
      </c>
      <c r="G131" s="362">
        <v>0.250496130553333</v>
      </c>
      <c r="H131" s="25">
        <v>16.6721787941788</v>
      </c>
      <c r="I131" s="26">
        <v>14.3202107142857</v>
      </c>
      <c r="J131" s="27">
        <v>10.4246575342466</v>
      </c>
      <c r="K131" s="363">
        <v>0.268899</v>
      </c>
      <c r="L131" s="363">
        <v>0.3081</v>
      </c>
      <c r="M131" s="363">
        <v>0.2246</v>
      </c>
      <c r="N131" s="32">
        <v>13563.56</v>
      </c>
      <c r="O131" s="363">
        <v>0.1507</v>
      </c>
      <c r="P131" s="48">
        <v>0.0593311758360302</v>
      </c>
      <c r="Q131" s="48">
        <v>0.0683606345930607</v>
      </c>
      <c r="R131" s="397">
        <v>-0.0645663166083236</v>
      </c>
      <c r="S131" s="48">
        <v>1.68929132679787</v>
      </c>
      <c r="T131" s="48">
        <v>8.2117133503092</v>
      </c>
      <c r="U131" s="48">
        <v>3.72323932046841</v>
      </c>
      <c r="V131" s="48">
        <v>8.96267866596083</v>
      </c>
      <c r="W131" s="48">
        <v>4.49115164715491</v>
      </c>
      <c r="X131" s="48">
        <v>0.180583842498303</v>
      </c>
      <c r="Y131" s="48">
        <v>1.24512718863561</v>
      </c>
      <c r="Z131" s="48">
        <v>0.233490281299046</v>
      </c>
      <c r="AA131" s="48">
        <v>0.00482916817578172</v>
      </c>
      <c r="AB131" s="48">
        <v>0.149975056123722</v>
      </c>
      <c r="AC131" s="48">
        <v>0.204542098579487</v>
      </c>
      <c r="AD131" s="371">
        <v>-0.00921414016124745</v>
      </c>
      <c r="AE131" s="391">
        <v>1113</v>
      </c>
      <c r="AF131" s="48">
        <v>0.0328696730752193</v>
      </c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31">
      <c r="B145" s="1"/>
      <c r="D145" s="40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2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394"/>
    </row>
    <row r="146" spans="2:31">
      <c r="B146" s="1"/>
      <c r="D146" s="40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2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394"/>
    </row>
    <row r="147" spans="2:31">
      <c r="B147" s="1"/>
      <c r="D147" s="40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2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394"/>
    </row>
    <row r="148" spans="2:31">
      <c r="B148" s="1"/>
      <c r="D148" s="40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2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394"/>
    </row>
    <row r="149" spans="2:31">
      <c r="B149" s="1"/>
      <c r="D149" s="40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2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394"/>
    </row>
    <row r="150" spans="2:31">
      <c r="B150" s="1"/>
      <c r="D150" s="40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2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394"/>
    </row>
    <row r="151" spans="2:31">
      <c r="B151" s="1"/>
      <c r="D151" s="40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2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394"/>
    </row>
    <row r="152" spans="2:31">
      <c r="B152" s="1"/>
      <c r="D152" s="40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2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394"/>
    </row>
    <row r="153" spans="2:31">
      <c r="B153" s="1"/>
      <c r="D153" s="40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2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394"/>
    </row>
    <row r="154" spans="2:31">
      <c r="B154" s="1"/>
      <c r="D154" s="40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2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394"/>
    </row>
    <row r="155" spans="2:31">
      <c r="B155" s="1"/>
      <c r="D155" s="40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2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394"/>
    </row>
    <row r="156" spans="2:31">
      <c r="B156" s="1"/>
      <c r="D156" s="40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2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394"/>
    </row>
    <row r="157" spans="2:31">
      <c r="B157" s="1"/>
      <c r="D157" s="40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2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394"/>
    </row>
    <row r="158" spans="2:31">
      <c r="B158" s="1"/>
      <c r="D158" s="40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2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394"/>
    </row>
    <row r="159" spans="2:31">
      <c r="B159" s="1"/>
      <c r="D159" s="40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2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394"/>
    </row>
    <row r="160" spans="2:31">
      <c r="B160" s="1"/>
      <c r="D160" s="40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2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394"/>
    </row>
    <row r="161" spans="2:31">
      <c r="B161" s="1"/>
      <c r="D161" s="40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2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394"/>
    </row>
    <row r="162" spans="2:31">
      <c r="B162" s="1"/>
      <c r="D162" s="40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2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394"/>
    </row>
    <row r="163" spans="2:31">
      <c r="B163" s="1"/>
      <c r="D163" s="40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2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394"/>
    </row>
    <row r="164" spans="2:31">
      <c r="B164" s="1"/>
      <c r="D164" s="40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2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394"/>
    </row>
    <row r="165" spans="2:31">
      <c r="B165" s="1"/>
      <c r="D165" s="40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2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394"/>
    </row>
    <row r="166" spans="2:31">
      <c r="B166" s="1"/>
      <c r="D166" s="40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2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394"/>
    </row>
    <row r="167" spans="2:31">
      <c r="B167" s="1"/>
      <c r="D167" s="40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2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394"/>
    </row>
    <row r="168" spans="2:31">
      <c r="B168" s="1"/>
      <c r="D168" s="40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2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394"/>
    </row>
    <row r="169" spans="2:31">
      <c r="B169" s="1"/>
      <c r="D169" s="40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2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394"/>
    </row>
    <row r="170" spans="2:31">
      <c r="B170" s="1"/>
      <c r="D170" s="40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2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394"/>
    </row>
    <row r="171" spans="2:31">
      <c r="B171" s="1"/>
      <c r="D171" s="40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2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394"/>
    </row>
    <row r="172" spans="2:31">
      <c r="B172" s="1"/>
      <c r="D172" s="40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2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394"/>
    </row>
    <row r="173" spans="2:31">
      <c r="B173" s="1"/>
      <c r="D173" s="40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2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394"/>
    </row>
    <row r="174" spans="2:31">
      <c r="B174" s="1"/>
      <c r="D174" s="40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2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394"/>
    </row>
    <row r="175" spans="2:31">
      <c r="B175" s="1"/>
      <c r="D175" s="40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2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394"/>
    </row>
    <row r="176" spans="2:31">
      <c r="B176" s="1"/>
      <c r="D176" s="40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2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394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31">
      <c r="B190" s="1"/>
      <c r="D190" s="40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2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394"/>
    </row>
    <row r="191" spans="2:31">
      <c r="B191" s="1"/>
      <c r="D191" s="40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2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394"/>
    </row>
    <row r="192" spans="2:31">
      <c r="B192" s="1"/>
      <c r="D192" s="40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2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394"/>
    </row>
    <row r="193" spans="2:31">
      <c r="B193" s="1"/>
      <c r="D193" s="40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2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394"/>
    </row>
    <row r="194" spans="2:31">
      <c r="B194" s="1"/>
      <c r="D194" s="40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2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394"/>
    </row>
    <row r="195" spans="2:31">
      <c r="B195" s="1"/>
      <c r="D195" s="40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2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394"/>
    </row>
    <row r="196" spans="2:31">
      <c r="B196" s="1"/>
      <c r="D196" s="40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2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394"/>
    </row>
    <row r="197" spans="2:31">
      <c r="B197" s="1"/>
      <c r="D197" s="40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2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394"/>
    </row>
    <row r="198" spans="2:31">
      <c r="B198" s="1"/>
      <c r="D198" s="40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2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394"/>
    </row>
    <row r="199" spans="2:31">
      <c r="B199" s="1"/>
      <c r="D199" s="40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2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394"/>
    </row>
    <row r="200" spans="2:31">
      <c r="B200" s="1"/>
      <c r="D200" s="40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2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394"/>
    </row>
    <row r="201" spans="2:31">
      <c r="B201" s="1"/>
      <c r="D201" s="40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2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394"/>
    </row>
    <row r="202" spans="2:31">
      <c r="B202" s="1"/>
      <c r="D202" s="40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2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394"/>
    </row>
    <row r="203" spans="2:31">
      <c r="B203" s="1"/>
      <c r="D203" s="40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2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394"/>
    </row>
    <row r="204" spans="2:31">
      <c r="B204" s="1"/>
      <c r="D204" s="40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2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394"/>
    </row>
    <row r="205" spans="2:31">
      <c r="B205" s="1"/>
      <c r="D205" s="40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2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394"/>
    </row>
    <row r="206" spans="2:31">
      <c r="B206" s="1"/>
      <c r="D206" s="40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2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394"/>
    </row>
    <row r="207" spans="2:31">
      <c r="B207" s="1"/>
      <c r="D207" s="40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2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394"/>
    </row>
    <row r="208" spans="2:31">
      <c r="B208" s="1"/>
      <c r="D208" s="40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2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394"/>
    </row>
    <row r="209" spans="2:31">
      <c r="B209" s="1"/>
      <c r="D209" s="40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2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394"/>
    </row>
    <row r="210" spans="2:31">
      <c r="B210" s="1"/>
      <c r="D210" s="40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2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394"/>
    </row>
    <row r="211" spans="2:31">
      <c r="B211" s="1"/>
      <c r="D211" s="40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2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394"/>
    </row>
    <row r="212" spans="2:31">
      <c r="B212" s="1"/>
      <c r="D212" s="40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2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394"/>
    </row>
    <row r="213" spans="2:31">
      <c r="B213" s="1"/>
      <c r="D213" s="40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2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394"/>
    </row>
    <row r="214" spans="2:31">
      <c r="B214" s="1"/>
      <c r="D214" s="40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2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394"/>
    </row>
    <row r="215" spans="2:31">
      <c r="B215" s="1"/>
      <c r="D215" s="40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2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394"/>
    </row>
    <row r="216" spans="2:31">
      <c r="B216" s="1"/>
      <c r="D216" s="40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2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394"/>
    </row>
    <row r="217" spans="2:31">
      <c r="B217" s="1"/>
      <c r="D217" s="40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2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394"/>
    </row>
    <row r="218" spans="2:31">
      <c r="B218" s="1"/>
      <c r="D218" s="40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2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394"/>
    </row>
    <row r="219" spans="2:31">
      <c r="B219" s="1"/>
      <c r="D219" s="40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2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394"/>
    </row>
    <row r="220" spans="2:31">
      <c r="B220" s="1"/>
      <c r="D220" s="40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2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394"/>
    </row>
    <row r="221" spans="2:31">
      <c r="B221" s="1"/>
      <c r="D221" s="40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2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394"/>
    </row>
    <row r="222" spans="2:31">
      <c r="B222" s="1"/>
      <c r="D222" s="40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2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394"/>
    </row>
    <row r="223" spans="2:31">
      <c r="B223" s="1"/>
      <c r="D223" s="40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2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394"/>
    </row>
    <row r="224" spans="2:31">
      <c r="B224" s="1"/>
      <c r="D224" s="40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2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394"/>
    </row>
    <row r="225" spans="2:31">
      <c r="B225" s="1"/>
      <c r="D225" s="40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2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394"/>
    </row>
    <row r="226" spans="2:31">
      <c r="B226" s="1"/>
      <c r="D226" s="40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2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394"/>
    </row>
    <row r="227" spans="2:31">
      <c r="B227" s="1"/>
      <c r="D227" s="40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2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394"/>
    </row>
    <row r="228" spans="2:31">
      <c r="B228" s="1"/>
      <c r="D228" s="40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2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394"/>
    </row>
    <row r="229" spans="2:31">
      <c r="B229" s="1"/>
      <c r="D229" s="40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2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394"/>
    </row>
    <row r="230" spans="2:31">
      <c r="B230" s="1"/>
      <c r="D230" s="40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2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394"/>
    </row>
    <row r="231" spans="2:31">
      <c r="B231" s="1"/>
      <c r="D231" s="40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2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394"/>
    </row>
    <row r="232" spans="2:31">
      <c r="B232" s="1"/>
      <c r="D232" s="40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2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394"/>
    </row>
    <row r="233" spans="2:31">
      <c r="B233" s="1"/>
      <c r="D233" s="40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2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394"/>
    </row>
    <row r="234" spans="2:31">
      <c r="B234" s="1"/>
      <c r="D234" s="40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2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394"/>
    </row>
    <row r="235" spans="2:31">
      <c r="B235" s="1"/>
      <c r="D235" s="40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2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394"/>
    </row>
    <row r="236" spans="2:31">
      <c r="B236" s="1"/>
      <c r="D236" s="40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2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394"/>
    </row>
    <row r="237" spans="2:31">
      <c r="B237" s="1"/>
      <c r="D237" s="40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2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394"/>
    </row>
    <row r="238" spans="2:31">
      <c r="B238" s="1"/>
      <c r="D238" s="40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2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394"/>
    </row>
    <row r="239" spans="2:31">
      <c r="B239" s="1"/>
      <c r="D239" s="40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2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394"/>
    </row>
    <row r="240" spans="2:31">
      <c r="B240" s="1"/>
      <c r="D240" s="40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2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394"/>
    </row>
    <row r="241" spans="2:31">
      <c r="B241" s="1"/>
      <c r="D241" s="40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2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394"/>
    </row>
    <row r="242" spans="2:31">
      <c r="B242" s="1"/>
      <c r="D242" s="40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2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394"/>
    </row>
    <row r="243" spans="2:31">
      <c r="B243" s="1"/>
      <c r="D243" s="40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2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394"/>
    </row>
    <row r="244" spans="2:31">
      <c r="B244" s="1"/>
      <c r="D244" s="40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2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394"/>
    </row>
    <row r="245" spans="2:31">
      <c r="B245" s="1"/>
      <c r="D245" s="40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2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394"/>
    </row>
    <row r="246" spans="2:31">
      <c r="B246" s="1"/>
      <c r="D246" s="40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2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394"/>
    </row>
    <row r="247" spans="2:31">
      <c r="B247" s="1"/>
      <c r="D247" s="40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2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394"/>
    </row>
    <row r="248" spans="2:31">
      <c r="B248" s="1"/>
      <c r="D248" s="40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2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394"/>
    </row>
    <row r="249" spans="2:31">
      <c r="B249" s="1"/>
      <c r="D249" s="40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2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394"/>
    </row>
    <row r="250" spans="2:31">
      <c r="B250" s="1"/>
      <c r="D250" s="40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2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394"/>
    </row>
    <row r="251" spans="2:31">
      <c r="B251" s="1"/>
      <c r="D251" s="40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2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394"/>
    </row>
    <row r="252" spans="2:31">
      <c r="B252" s="1"/>
      <c r="D252" s="40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2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394"/>
    </row>
    <row r="253" spans="2:31">
      <c r="B253" s="1"/>
      <c r="D253" s="40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2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394"/>
    </row>
    <row r="254" spans="2:31">
      <c r="B254" s="1"/>
      <c r="D254" s="40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2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394"/>
    </row>
    <row r="255" spans="2:31">
      <c r="B255" s="1"/>
      <c r="D255" s="40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2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394"/>
    </row>
    <row r="256" spans="2:31">
      <c r="B256" s="1"/>
      <c r="D256" s="40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2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394"/>
    </row>
    <row r="257" spans="2:31">
      <c r="B257" s="1"/>
      <c r="D257" s="40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2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394"/>
    </row>
    <row r="258" spans="2:31">
      <c r="B258" s="1"/>
      <c r="D258" s="40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2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394"/>
    </row>
    <row r="259" spans="2:31">
      <c r="B259" s="1"/>
      <c r="D259" s="40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2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394"/>
    </row>
    <row r="260" spans="2:31">
      <c r="B260" s="1"/>
      <c r="D260" s="40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2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394"/>
    </row>
    <row r="261" spans="2:31">
      <c r="B261" s="1"/>
      <c r="D261" s="40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2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394"/>
    </row>
    <row r="262" spans="2:31">
      <c r="B262" s="1"/>
      <c r="D262" s="40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2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394"/>
    </row>
    <row r="263" spans="2:31">
      <c r="B263" s="1"/>
      <c r="D263" s="40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2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394"/>
    </row>
    <row r="264" spans="2:31">
      <c r="B264" s="1"/>
      <c r="D264" s="40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2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394"/>
    </row>
    <row r="265" spans="2:31">
      <c r="B265" s="1"/>
      <c r="D265" s="40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2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394"/>
    </row>
    <row r="266" spans="2:31">
      <c r="B266" s="1"/>
      <c r="D266" s="40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2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394"/>
    </row>
    <row r="267" spans="2:31">
      <c r="B267" s="1"/>
      <c r="D267" s="40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2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394"/>
    </row>
    <row r="268" spans="2:31">
      <c r="B268" s="1"/>
      <c r="D268" s="40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2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394"/>
    </row>
    <row r="269" spans="2:31">
      <c r="B269" s="1"/>
      <c r="D269" s="40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2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394"/>
    </row>
    <row r="270" spans="2:31">
      <c r="B270" s="1"/>
      <c r="D270" s="40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2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394"/>
    </row>
    <row r="271" spans="2:31">
      <c r="B271" s="1"/>
      <c r="D271" s="40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2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394"/>
    </row>
    <row r="272" spans="2:31">
      <c r="B272" s="1"/>
      <c r="D272" s="40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2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394"/>
    </row>
    <row r="273" spans="2:31">
      <c r="B273" s="1"/>
      <c r="D273" s="40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2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394"/>
    </row>
    <row r="274" spans="2:31">
      <c r="B274" s="1"/>
      <c r="D274" s="40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2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394"/>
    </row>
    <row r="275" spans="2:31">
      <c r="B275" s="1"/>
      <c r="D275" s="40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2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394"/>
    </row>
    <row r="276" spans="2:31">
      <c r="B276" s="1"/>
      <c r="D276" s="40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2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394"/>
    </row>
    <row r="277" spans="2:31">
      <c r="B277" s="1"/>
      <c r="D277" s="40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2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394"/>
    </row>
    <row r="278" spans="2:31">
      <c r="B278" s="1"/>
      <c r="D278" s="40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2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394"/>
    </row>
    <row r="279" spans="2:31">
      <c r="B279" s="1"/>
      <c r="D279" s="40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2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394"/>
    </row>
    <row r="280" spans="2:31">
      <c r="B280" s="1"/>
      <c r="D280" s="40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2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394"/>
    </row>
    <row r="281" spans="2:31">
      <c r="B281" s="1"/>
      <c r="D281" s="40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2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394"/>
    </row>
    <row r="282" spans="2:31">
      <c r="B282" s="1"/>
      <c r="D282" s="40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2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394"/>
    </row>
    <row r="283" spans="2:31">
      <c r="B283" s="1"/>
      <c r="D283" s="40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2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394"/>
    </row>
    <row r="284" spans="2:31">
      <c r="B284" s="1"/>
      <c r="D284" s="40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2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394"/>
    </row>
    <row r="285" spans="2:31">
      <c r="B285" s="1"/>
      <c r="D285" s="40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2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394"/>
    </row>
    <row r="286" spans="2:31">
      <c r="B286" s="1"/>
      <c r="D286" s="40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2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394"/>
    </row>
    <row r="287" spans="2:31">
      <c r="B287" s="1"/>
      <c r="D287" s="40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2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394"/>
    </row>
    <row r="288" spans="2:31">
      <c r="B288" s="1"/>
      <c r="D288" s="40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2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394"/>
    </row>
    <row r="289" spans="2:31">
      <c r="B289" s="1"/>
      <c r="D289" s="40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2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394"/>
    </row>
    <row r="290" spans="2:31">
      <c r="B290" s="1"/>
      <c r="D290" s="40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2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394"/>
    </row>
    <row r="291" spans="2:31">
      <c r="B291" s="1"/>
      <c r="D291" s="40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2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394"/>
    </row>
    <row r="292" spans="2:31">
      <c r="B292" s="1"/>
      <c r="D292" s="40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2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394"/>
    </row>
    <row r="293" spans="2:31">
      <c r="B293" s="1"/>
      <c r="D293" s="40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2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394"/>
    </row>
    <row r="294" spans="2:31">
      <c r="B294" s="1"/>
      <c r="D294" s="40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2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394"/>
    </row>
    <row r="295" spans="2:31">
      <c r="B295" s="1"/>
      <c r="D295" s="40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2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394"/>
    </row>
    <row r="296" spans="2:31">
      <c r="B296" s="1"/>
      <c r="D296" s="40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2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394"/>
    </row>
    <row r="297" spans="2:31">
      <c r="B297" s="1"/>
      <c r="D297" s="40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2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394"/>
    </row>
    <row r="298" spans="2:31">
      <c r="B298" s="1"/>
      <c r="D298" s="40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2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394"/>
    </row>
    <row r="299" spans="2:31">
      <c r="B299" s="1"/>
      <c r="D299" s="40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2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394"/>
    </row>
    <row r="300" spans="2:31">
      <c r="B300" s="1"/>
      <c r="D300" s="40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2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394"/>
    </row>
    <row r="301" spans="2:31">
      <c r="B301" s="1"/>
      <c r="D301" s="40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2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394"/>
    </row>
    <row r="302" spans="2:31">
      <c r="B302" s="1"/>
      <c r="D302" s="40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2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394"/>
    </row>
    <row r="303" spans="2:31">
      <c r="B303" s="1"/>
      <c r="D303" s="40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2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394"/>
    </row>
    <row r="304" spans="2:31">
      <c r="B304" s="1"/>
      <c r="D304" s="40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2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394"/>
    </row>
    <row r="305" spans="2:31">
      <c r="B305" s="1"/>
      <c r="D305" s="40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2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394"/>
    </row>
    <row r="306" spans="2:31">
      <c r="B306" s="1"/>
      <c r="D306" s="40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2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394"/>
    </row>
    <row r="307" spans="2:31">
      <c r="B307" s="1"/>
      <c r="D307" s="40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2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394"/>
    </row>
    <row r="308" spans="2:31">
      <c r="B308" s="1"/>
      <c r="D308" s="40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2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394"/>
    </row>
    <row r="309" spans="2:31">
      <c r="B309" s="1"/>
      <c r="D309" s="40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2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394"/>
    </row>
    <row r="310" spans="2:31">
      <c r="B310" s="1"/>
      <c r="D310" s="40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2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394"/>
    </row>
    <row r="311" spans="2:31">
      <c r="B311" s="1"/>
      <c r="D311" s="40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2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394"/>
    </row>
    <row r="312" spans="2:31">
      <c r="B312" s="1"/>
      <c r="D312" s="40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2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394"/>
    </row>
    <row r="313" spans="2:31">
      <c r="B313" s="1"/>
      <c r="D313" s="40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2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394"/>
    </row>
    <row r="314" spans="2:31">
      <c r="B314" s="1"/>
      <c r="D314" s="40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2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394"/>
    </row>
    <row r="315" spans="2:31">
      <c r="B315" s="1"/>
      <c r="D315" s="40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2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394"/>
    </row>
    <row r="316" spans="2:31">
      <c r="B316" s="1"/>
      <c r="D316" s="40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2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394"/>
    </row>
    <row r="317" spans="2:31">
      <c r="B317" s="1"/>
      <c r="D317" s="40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2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394"/>
    </row>
    <row r="318" spans="2:31">
      <c r="B318" s="1"/>
      <c r="D318" s="40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2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394"/>
    </row>
    <row r="319" spans="2:31">
      <c r="B319" s="1"/>
      <c r="D319" s="40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2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394"/>
    </row>
    <row r="320" spans="2:31">
      <c r="B320" s="1"/>
      <c r="D320" s="40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2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394"/>
    </row>
    <row r="321" spans="2:31">
      <c r="B321" s="1"/>
      <c r="D321" s="40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2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394"/>
    </row>
    <row r="322" spans="2:31">
      <c r="B322" s="1"/>
      <c r="D322" s="40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2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394"/>
    </row>
    <row r="323" spans="2:31">
      <c r="B323" s="1"/>
      <c r="D323" s="40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2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394"/>
    </row>
    <row r="324" spans="2:31">
      <c r="B324" s="1"/>
      <c r="D324" s="40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2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394"/>
    </row>
    <row r="325" spans="2:31">
      <c r="B325" s="1"/>
      <c r="D325" s="40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2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394"/>
    </row>
    <row r="326" spans="2:31">
      <c r="B326" s="1"/>
      <c r="D326" s="40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2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394"/>
    </row>
    <row r="327" spans="2:31">
      <c r="B327" s="1"/>
      <c r="D327" s="40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2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394"/>
    </row>
    <row r="328" spans="2:31">
      <c r="B328" s="1"/>
      <c r="D328" s="40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2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394"/>
    </row>
    <row r="329" spans="2:31">
      <c r="B329" s="1"/>
      <c r="D329" s="40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2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394"/>
    </row>
  </sheetData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9"/>
  <sheetViews>
    <sheetView workbookViewId="0">
      <pane xSplit="4" ySplit="1" topLeftCell="V2" activePane="bottomRight" state="frozen"/>
      <selection/>
      <selection pane="topRight"/>
      <selection pane="bottomLeft"/>
      <selection pane="bottomRight" activeCell="B23" sqref="B23"/>
    </sheetView>
  </sheetViews>
  <sheetFormatPr defaultColWidth="9" defaultRowHeight="13.5"/>
  <cols>
    <col min="1" max="1" width="3.875" style="1" customWidth="1"/>
    <col min="2" max="2" width="25.25" style="2" customWidth="1"/>
    <col min="3" max="3" width="22.75" style="1" customWidth="1"/>
    <col min="4" max="4" width="9" style="4" customWidth="1"/>
    <col min="5" max="9" width="9" style="4"/>
    <col min="10" max="10" width="8.875" style="4" customWidth="1"/>
    <col min="11" max="11" width="7.375" style="4" customWidth="1"/>
    <col min="12" max="15" width="9" style="4" customWidth="1"/>
    <col min="16" max="17" width="8" style="4" customWidth="1"/>
    <col min="18" max="28" width="9" style="4" customWidth="1"/>
    <col min="29" max="29" width="8.75" style="4" customWidth="1"/>
    <col min="30" max="30" width="9" style="4" customWidth="1"/>
    <col min="31" max="31" width="9" style="376" customWidth="1"/>
    <col min="32" max="16384" width="9" style="1"/>
  </cols>
  <sheetData>
    <row r="1" ht="56.25" customHeight="1" spans="1:32">
      <c r="A1" s="7" t="s">
        <v>0</v>
      </c>
      <c r="B1" s="8" t="s">
        <v>1</v>
      </c>
      <c r="C1" s="8" t="s">
        <v>2</v>
      </c>
      <c r="D1" s="24" t="s">
        <v>21</v>
      </c>
      <c r="E1" s="10" t="s">
        <v>3</v>
      </c>
      <c r="F1" s="10" t="s">
        <v>4</v>
      </c>
      <c r="G1" s="10" t="s">
        <v>5</v>
      </c>
      <c r="H1" s="10" t="s">
        <v>6</v>
      </c>
      <c r="I1" s="21" t="s">
        <v>7</v>
      </c>
      <c r="J1" s="22" t="s">
        <v>9</v>
      </c>
      <c r="K1" s="365" t="s">
        <v>10</v>
      </c>
      <c r="L1" s="365" t="s">
        <v>13</v>
      </c>
      <c r="M1" s="365" t="s">
        <v>14</v>
      </c>
      <c r="N1" s="24" t="s">
        <v>18</v>
      </c>
      <c r="O1" s="24" t="s">
        <v>20</v>
      </c>
      <c r="P1" s="366" t="s">
        <v>22</v>
      </c>
      <c r="Q1" s="366" t="s">
        <v>23</v>
      </c>
      <c r="R1" s="10" t="s">
        <v>24</v>
      </c>
      <c r="S1" s="10" t="s">
        <v>25</v>
      </c>
      <c r="T1" s="374" t="s">
        <v>26</v>
      </c>
      <c r="U1" s="10" t="s">
        <v>27</v>
      </c>
      <c r="V1" s="10" t="s">
        <v>28</v>
      </c>
      <c r="W1" s="10" t="s">
        <v>29</v>
      </c>
      <c r="X1" s="10" t="s">
        <v>30</v>
      </c>
      <c r="Y1" s="10" t="s">
        <v>31</v>
      </c>
      <c r="Z1" s="10" t="s">
        <v>32</v>
      </c>
      <c r="AA1" s="10" t="s">
        <v>33</v>
      </c>
      <c r="AB1" s="10" t="s">
        <v>34</v>
      </c>
      <c r="AC1" s="10" t="s">
        <v>35</v>
      </c>
      <c r="AD1" s="10" t="s">
        <v>36</v>
      </c>
      <c r="AE1" s="389" t="s">
        <v>37</v>
      </c>
      <c r="AF1" s="10" t="s">
        <v>182</v>
      </c>
    </row>
    <row r="2" ht="14.25" customHeight="1" spans="1:32">
      <c r="A2" s="12">
        <v>2</v>
      </c>
      <c r="B2" s="13" t="s">
        <v>38</v>
      </c>
      <c r="C2" s="13" t="s">
        <v>39</v>
      </c>
      <c r="D2" s="48">
        <v>0.02</v>
      </c>
      <c r="E2" s="15">
        <v>15972</v>
      </c>
      <c r="F2" s="362">
        <v>0.199788133561902</v>
      </c>
      <c r="G2" s="362">
        <v>0.273250950570342</v>
      </c>
      <c r="H2" s="25">
        <v>16.4742048585024</v>
      </c>
      <c r="I2" s="26">
        <v>12.8354146341463</v>
      </c>
      <c r="J2" s="27">
        <v>17.9424657534247</v>
      </c>
      <c r="K2" s="367">
        <v>1</v>
      </c>
      <c r="L2" s="368">
        <v>0.39</v>
      </c>
      <c r="M2" s="368">
        <v>0.41</v>
      </c>
      <c r="N2" s="29">
        <v>45447.13</v>
      </c>
      <c r="O2" s="48">
        <v>0.0884</v>
      </c>
      <c r="P2" s="48">
        <v>0.298964949961157</v>
      </c>
      <c r="Q2" s="48">
        <v>0.516854604731852</v>
      </c>
      <c r="R2" s="48">
        <v>0.162022553655875</v>
      </c>
      <c r="S2" s="48">
        <v>3.32825133054718</v>
      </c>
      <c r="T2" s="48">
        <v>12.8687481986742</v>
      </c>
      <c r="U2" s="48">
        <v>5.25462105758669</v>
      </c>
      <c r="V2" s="48">
        <v>928.923717059639</v>
      </c>
      <c r="W2" s="48">
        <v>1.78441583183832</v>
      </c>
      <c r="X2" s="48">
        <v>0.553970501578702</v>
      </c>
      <c r="Y2" s="48">
        <v>1.00380782248966</v>
      </c>
      <c r="Z2" s="48">
        <v>0.00644805079565397</v>
      </c>
      <c r="AA2" s="48">
        <v>0</v>
      </c>
      <c r="AB2" s="48">
        <v>0.379625888336938</v>
      </c>
      <c r="AC2" s="48">
        <v>0.0858374865995574</v>
      </c>
      <c r="AD2" s="362">
        <v>0.0224261445247061</v>
      </c>
      <c r="AE2" s="390">
        <v>0</v>
      </c>
      <c r="AF2" s="48">
        <v>0</v>
      </c>
    </row>
    <row r="3" ht="14.25" customHeight="1" spans="1:32">
      <c r="A3" s="12">
        <v>4</v>
      </c>
      <c r="B3" s="13" t="s">
        <v>40</v>
      </c>
      <c r="C3" s="13" t="s">
        <v>41</v>
      </c>
      <c r="D3" s="363">
        <v>0.02</v>
      </c>
      <c r="E3" s="15">
        <v>4443</v>
      </c>
      <c r="F3" s="362">
        <v>0.271859481426942</v>
      </c>
      <c r="G3" s="362">
        <v>0.327023460410557</v>
      </c>
      <c r="H3" s="25">
        <v>15.3724960612199</v>
      </c>
      <c r="I3" s="26">
        <v>11.6752136752137</v>
      </c>
      <c r="J3" s="27">
        <v>9.04109589041096</v>
      </c>
      <c r="K3" s="369">
        <v>0.34762</v>
      </c>
      <c r="L3" s="363">
        <v>0.2287</v>
      </c>
      <c r="M3" s="370">
        <v>0.1276</v>
      </c>
      <c r="N3" s="32">
        <v>8618.22</v>
      </c>
      <c r="O3" s="363">
        <v>0.0627</v>
      </c>
      <c r="P3" s="48">
        <v>0.0464022238853843</v>
      </c>
      <c r="Q3" s="48">
        <v>1.06419161676647</v>
      </c>
      <c r="R3" s="48">
        <v>1.85356454720617</v>
      </c>
      <c r="S3" s="48">
        <v>0.906165099268547</v>
      </c>
      <c r="T3" s="48">
        <v>2.76068444090728</v>
      </c>
      <c r="U3" s="48">
        <v>5.36218890091204</v>
      </c>
      <c r="V3" s="48">
        <v>17.9266149870801</v>
      </c>
      <c r="W3" s="48">
        <v>1.6423962245979</v>
      </c>
      <c r="X3" s="48">
        <v>0.559722080310616</v>
      </c>
      <c r="Y3" s="48">
        <v>1.03478260869565</v>
      </c>
      <c r="Z3" s="48">
        <v>0.227546994662335</v>
      </c>
      <c r="AA3" s="48">
        <v>0</v>
      </c>
      <c r="AB3" s="48">
        <v>0.694598608614086</v>
      </c>
      <c r="AC3" s="48">
        <v>0.447705258302583</v>
      </c>
      <c r="AD3" s="371">
        <v>0.107433118081181</v>
      </c>
      <c r="AE3" s="391">
        <v>762</v>
      </c>
      <c r="AF3" s="48">
        <v>0.0439345018450185</v>
      </c>
    </row>
    <row r="4" ht="15" customHeight="1" spans="1:32">
      <c r="A4" s="12">
        <v>7</v>
      </c>
      <c r="B4" s="13" t="s">
        <v>42</v>
      </c>
      <c r="C4" s="13" t="s">
        <v>41</v>
      </c>
      <c r="D4" s="363">
        <v>0.045</v>
      </c>
      <c r="E4" s="15">
        <v>1417</v>
      </c>
      <c r="F4" s="362">
        <v>0.631179501531961</v>
      </c>
      <c r="G4" s="362">
        <v>0.285714285714286</v>
      </c>
      <c r="H4" s="25">
        <v>34.6506704304869</v>
      </c>
      <c r="I4" s="26">
        <v>14.8787878787879</v>
      </c>
      <c r="J4" s="27">
        <v>6.2</v>
      </c>
      <c r="K4" s="363">
        <v>0.2887</v>
      </c>
      <c r="L4" s="363">
        <v>0.4045</v>
      </c>
      <c r="M4" s="363">
        <v>0.3071</v>
      </c>
      <c r="N4" s="32">
        <v>4365.33</v>
      </c>
      <c r="O4" s="371">
        <v>0.016674840608141</v>
      </c>
      <c r="P4" s="48">
        <v>1.14136546184739</v>
      </c>
      <c r="Q4" s="48">
        <v>1.21356783919598</v>
      </c>
      <c r="R4" s="48">
        <v>0.795944233206591</v>
      </c>
      <c r="S4" s="48">
        <v>1.03093837893122</v>
      </c>
      <c r="T4" s="48">
        <v>0</v>
      </c>
      <c r="U4" s="48">
        <v>16.3238866396761</v>
      </c>
      <c r="V4" s="48">
        <v>44.8</v>
      </c>
      <c r="W4" s="48">
        <v>113.260869565217</v>
      </c>
      <c r="X4" s="48">
        <v>0.0086271567891973</v>
      </c>
      <c r="Y4" s="48">
        <v>1.01201583262652</v>
      </c>
      <c r="Z4" s="48">
        <v>0.021566401816118</v>
      </c>
      <c r="AA4" s="48">
        <v>0</v>
      </c>
      <c r="AB4" s="48">
        <v>0.738597862913735</v>
      </c>
      <c r="AC4" s="48">
        <v>0.925099206349206</v>
      </c>
      <c r="AD4" s="371">
        <v>0.510416666666667</v>
      </c>
      <c r="AE4" s="391">
        <v>569</v>
      </c>
      <c r="AF4" s="48">
        <v>0.282242063492063</v>
      </c>
    </row>
    <row r="5" spans="1:32">
      <c r="A5" s="18">
        <v>8</v>
      </c>
      <c r="B5" s="19" t="s">
        <v>43</v>
      </c>
      <c r="C5" s="19" t="s">
        <v>39</v>
      </c>
      <c r="D5" s="363">
        <v>0.003</v>
      </c>
      <c r="E5" s="15">
        <v>23155</v>
      </c>
      <c r="F5" s="362">
        <v>0.144926343005549</v>
      </c>
      <c r="G5" s="362">
        <v>0.334286255894167</v>
      </c>
      <c r="H5" s="25">
        <v>12.0063873893328</v>
      </c>
      <c r="I5" s="26">
        <v>10.0532481555707</v>
      </c>
      <c r="J5" s="27">
        <v>14.7945205479452</v>
      </c>
      <c r="K5" s="363">
        <v>0.96</v>
      </c>
      <c r="L5" s="363">
        <v>0.0311</v>
      </c>
      <c r="M5" s="363">
        <v>0.1501</v>
      </c>
      <c r="N5" s="32">
        <v>106356.46</v>
      </c>
      <c r="O5" s="371">
        <v>0.167111111111111</v>
      </c>
      <c r="P5" s="48">
        <v>0.0734628477554786</v>
      </c>
      <c r="Q5" s="48">
        <v>0.278301943486256</v>
      </c>
      <c r="R5" s="48">
        <v>0.217786893867676</v>
      </c>
      <c r="S5" s="48">
        <v>2.48413041598201</v>
      </c>
      <c r="T5" s="48">
        <v>18.7394827114506</v>
      </c>
      <c r="U5" s="48">
        <v>3.53342380736967</v>
      </c>
      <c r="V5" s="48">
        <v>1627.86837294333</v>
      </c>
      <c r="W5" s="48">
        <v>1.40734423906892</v>
      </c>
      <c r="X5" s="48">
        <v>0.713444320805705</v>
      </c>
      <c r="Y5" s="48">
        <v>1.00703018845631</v>
      </c>
      <c r="Z5" s="48">
        <v>0.00589059385460153</v>
      </c>
      <c r="AA5" s="48">
        <v>0</v>
      </c>
      <c r="AB5" s="48">
        <v>0.244306461908555</v>
      </c>
      <c r="AC5" s="48">
        <v>0.0584416313659253</v>
      </c>
      <c r="AD5" s="371">
        <v>0.0254468557259075</v>
      </c>
      <c r="AE5" s="391">
        <v>0</v>
      </c>
      <c r="AF5" s="48">
        <v>0</v>
      </c>
    </row>
    <row r="6" spans="1:32">
      <c r="A6" s="18">
        <v>8</v>
      </c>
      <c r="B6" s="19" t="s">
        <v>43</v>
      </c>
      <c r="C6" s="19" t="s">
        <v>39</v>
      </c>
      <c r="D6" s="363">
        <v>0.01</v>
      </c>
      <c r="E6" s="15">
        <v>5349</v>
      </c>
      <c r="F6" s="362">
        <v>0.237080260149651</v>
      </c>
      <c r="G6" s="362">
        <v>0.254741925219889</v>
      </c>
      <c r="H6" s="25">
        <v>19.2248569826136</v>
      </c>
      <c r="I6" s="26">
        <v>13.8837335522319</v>
      </c>
      <c r="J6" s="27">
        <v>13.5643835616438</v>
      </c>
      <c r="K6" s="363">
        <v>0.51</v>
      </c>
      <c r="L6" s="363">
        <v>0.1364</v>
      </c>
      <c r="M6" s="363">
        <v>0.0681</v>
      </c>
      <c r="N6" s="32">
        <v>26041.63</v>
      </c>
      <c r="O6" s="371">
        <v>0.0921014281550569</v>
      </c>
      <c r="P6" s="48">
        <v>0.215640048154093</v>
      </c>
      <c r="Q6" s="48">
        <v>0.259647589922819</v>
      </c>
      <c r="R6" s="48">
        <v>0.232488479262673</v>
      </c>
      <c r="S6" s="48">
        <v>2.57961105702837</v>
      </c>
      <c r="T6" s="48">
        <v>16.1308087064236</v>
      </c>
      <c r="U6" s="48">
        <v>5.27030527289547</v>
      </c>
      <c r="V6" s="48">
        <v>1087.77088305489</v>
      </c>
      <c r="W6" s="48">
        <v>1.36838647950076</v>
      </c>
      <c r="X6" s="48">
        <v>0.732339591499897</v>
      </c>
      <c r="Y6" s="48">
        <v>1.01782969566554</v>
      </c>
      <c r="Z6" s="48">
        <v>0.00967244701348748</v>
      </c>
      <c r="AA6" s="48">
        <v>0</v>
      </c>
      <c r="AB6" s="48">
        <v>0.229812463749436</v>
      </c>
      <c r="AC6" s="48">
        <v>0.0595555711577617</v>
      </c>
      <c r="AD6" s="371">
        <v>0.00217211963771677</v>
      </c>
      <c r="AE6" s="391">
        <v>0</v>
      </c>
      <c r="AF6" s="48">
        <v>0</v>
      </c>
    </row>
    <row r="7" ht="15" customHeight="1" spans="1:32">
      <c r="A7" s="18">
        <v>8</v>
      </c>
      <c r="B7" s="19" t="s">
        <v>43</v>
      </c>
      <c r="C7" s="19" t="s">
        <v>39</v>
      </c>
      <c r="D7" s="363">
        <v>0.005</v>
      </c>
      <c r="E7" s="15">
        <v>14478</v>
      </c>
      <c r="F7" s="362">
        <v>0.179616802605167</v>
      </c>
      <c r="G7" s="362">
        <v>0.298591110162124</v>
      </c>
      <c r="H7" s="25">
        <v>15.0120470138601</v>
      </c>
      <c r="I7" s="26">
        <v>11.9399999816881</v>
      </c>
      <c r="J7" s="27">
        <v>20.3232876712329</v>
      </c>
      <c r="K7" s="363">
        <v>0.51</v>
      </c>
      <c r="L7" s="363">
        <v>0.0836</v>
      </c>
      <c r="M7" s="363">
        <v>0.1395</v>
      </c>
      <c r="N7" s="32">
        <v>67302.66</v>
      </c>
      <c r="O7" s="371">
        <v>0.0903744970597338</v>
      </c>
      <c r="P7" s="48">
        <v>-0.00366140290786254</v>
      </c>
      <c r="Q7" s="48">
        <v>0.151226437686018</v>
      </c>
      <c r="R7" s="48">
        <v>0.155559102881315</v>
      </c>
      <c r="S7" s="48">
        <v>2.2896511737978</v>
      </c>
      <c r="T7" s="48">
        <v>17.7066776473818</v>
      </c>
      <c r="U7" s="48">
        <v>3.70555201815405</v>
      </c>
      <c r="V7" s="48">
        <v>147.85329512894</v>
      </c>
      <c r="W7" s="48">
        <v>1.61121574582639</v>
      </c>
      <c r="X7" s="48">
        <v>0.6010823049658</v>
      </c>
      <c r="Y7" s="48">
        <v>1.02924348378894</v>
      </c>
      <c r="Z7" s="48">
        <v>0.0486753933702807</v>
      </c>
      <c r="AA7" s="48">
        <v>0.00860288545830052</v>
      </c>
      <c r="AB7" s="48">
        <v>0.230238937701268</v>
      </c>
      <c r="AC7" s="48">
        <v>0.0875076872193196</v>
      </c>
      <c r="AD7" s="371">
        <v>0.0442706314630781</v>
      </c>
      <c r="AE7" s="391">
        <v>0</v>
      </c>
      <c r="AF7" s="48">
        <v>0</v>
      </c>
    </row>
    <row r="8" ht="15" customHeight="1" spans="1:32">
      <c r="A8" s="18">
        <v>8</v>
      </c>
      <c r="B8" s="19" t="s">
        <v>43</v>
      </c>
      <c r="C8" s="19" t="s">
        <v>39</v>
      </c>
      <c r="D8" s="363">
        <v>0.005</v>
      </c>
      <c r="E8" s="15">
        <v>14798</v>
      </c>
      <c r="F8" s="362">
        <v>0.201555157342808</v>
      </c>
      <c r="G8" s="362">
        <v>0.321289380893089</v>
      </c>
      <c r="H8" s="25">
        <v>14.19293677736</v>
      </c>
      <c r="I8" s="26">
        <v>10.7676652011562</v>
      </c>
      <c r="J8" s="27">
        <v>16.0712328767123</v>
      </c>
      <c r="K8" s="372">
        <v>0.51</v>
      </c>
      <c r="L8" s="363">
        <v>0.0528</v>
      </c>
      <c r="M8" s="363">
        <v>0.0667</v>
      </c>
      <c r="N8" s="32">
        <v>38524.88</v>
      </c>
      <c r="O8" s="371">
        <v>0.0903744970597338</v>
      </c>
      <c r="P8" s="48">
        <v>0.00049973034352746</v>
      </c>
      <c r="Q8" s="48">
        <v>0.283011955906351</v>
      </c>
      <c r="R8" s="48">
        <v>0.174351241964923</v>
      </c>
      <c r="S8" s="48">
        <v>2.27943777067118</v>
      </c>
      <c r="T8" s="48">
        <v>16.2145709811925</v>
      </c>
      <c r="U8" s="48">
        <v>3.23767367515062</v>
      </c>
      <c r="V8" s="48">
        <v>620.619528619529</v>
      </c>
      <c r="W8" s="48">
        <v>1.22901676450562</v>
      </c>
      <c r="X8" s="48">
        <v>0.809480243311409</v>
      </c>
      <c r="Y8" s="48">
        <v>1.02266383368746</v>
      </c>
      <c r="Z8" s="48">
        <v>0.0182738481505516</v>
      </c>
      <c r="AA8" s="48">
        <v>0</v>
      </c>
      <c r="AB8" s="48">
        <v>0.431730657019489</v>
      </c>
      <c r="AC8" s="48">
        <v>0.0722727371367809</v>
      </c>
      <c r="AD8" s="371">
        <v>0.0438684056335583</v>
      </c>
      <c r="AE8" s="391">
        <v>0</v>
      </c>
      <c r="AF8" s="48">
        <v>0</v>
      </c>
    </row>
    <row r="9" ht="15" customHeight="1" spans="1:32">
      <c r="A9" s="12">
        <v>9</v>
      </c>
      <c r="B9" s="13" t="s">
        <v>44</v>
      </c>
      <c r="C9" s="13" t="s">
        <v>39</v>
      </c>
      <c r="D9" s="363">
        <v>0.025</v>
      </c>
      <c r="E9" s="15">
        <v>9598</v>
      </c>
      <c r="F9" s="362">
        <v>0.666659850403926</v>
      </c>
      <c r="G9" s="362">
        <v>0.405435857142857</v>
      </c>
      <c r="H9" s="25">
        <v>22.5474817670348</v>
      </c>
      <c r="I9" s="26">
        <v>17.0943110520616</v>
      </c>
      <c r="J9" s="27">
        <v>27.0328767123288</v>
      </c>
      <c r="K9" s="363">
        <v>0.2222</v>
      </c>
      <c r="L9" s="363">
        <v>0.1463</v>
      </c>
      <c r="M9" s="363">
        <v>0.059</v>
      </c>
      <c r="N9" s="32">
        <v>59208.55</v>
      </c>
      <c r="O9" s="371">
        <v>0.0710131445330529</v>
      </c>
      <c r="P9" s="48">
        <v>-0.0825234630976842</v>
      </c>
      <c r="Q9" s="48">
        <v>0.0814313774310456</v>
      </c>
      <c r="R9" s="48">
        <v>-0.137800934243622</v>
      </c>
      <c r="S9" s="48">
        <v>0.455420238646895</v>
      </c>
      <c r="T9" s="48">
        <v>13.4932961493082</v>
      </c>
      <c r="U9" s="48">
        <v>8.09771483746379</v>
      </c>
      <c r="V9" s="48">
        <v>3.68153350892596</v>
      </c>
      <c r="W9" s="48">
        <v>0.882226757747418</v>
      </c>
      <c r="X9" s="48">
        <v>0.393521881242056</v>
      </c>
      <c r="Y9" s="48">
        <v>1.25121264277891</v>
      </c>
      <c r="Z9" s="48">
        <v>0.271984241695553</v>
      </c>
      <c r="AA9" s="48">
        <v>0.155894654711503</v>
      </c>
      <c r="AB9" s="48">
        <v>0.127569363681675</v>
      </c>
      <c r="AC9" s="48">
        <v>0.717865148889489</v>
      </c>
      <c r="AD9" s="371">
        <v>0.154756037456875</v>
      </c>
      <c r="AE9" s="391">
        <v>1216</v>
      </c>
      <c r="AF9" s="48">
        <v>0.0193325808041463</v>
      </c>
    </row>
    <row r="10" ht="15" customHeight="1" spans="1:32">
      <c r="A10" s="18">
        <v>10</v>
      </c>
      <c r="B10" s="19" t="s">
        <v>45</v>
      </c>
      <c r="C10" s="19" t="s">
        <v>41</v>
      </c>
      <c r="D10" s="363">
        <v>0.03</v>
      </c>
      <c r="E10" s="15">
        <v>500</v>
      </c>
      <c r="F10" s="362">
        <v>1.00332779315862</v>
      </c>
      <c r="G10" s="362">
        <v>0.343740944653724</v>
      </c>
      <c r="H10" s="25">
        <v>55.31012</v>
      </c>
      <c r="I10" s="26">
        <v>11.6197731092437</v>
      </c>
      <c r="J10" s="27">
        <v>6.42739726027397</v>
      </c>
      <c r="K10" s="363">
        <v>0.9965</v>
      </c>
      <c r="L10" s="363">
        <v>0.1857</v>
      </c>
      <c r="M10" s="363">
        <v>0.4173</v>
      </c>
      <c r="N10" s="32">
        <v>1562.5</v>
      </c>
      <c r="O10" s="371">
        <v>0.0383124287343216</v>
      </c>
      <c r="P10" s="48">
        <v>0.42890625</v>
      </c>
      <c r="Q10" s="48">
        <v>0.448741007194245</v>
      </c>
      <c r="R10" s="48">
        <v>7.92857142857143</v>
      </c>
      <c r="S10" s="48">
        <v>1.71566420070762</v>
      </c>
      <c r="T10" s="48">
        <v>0</v>
      </c>
      <c r="U10" s="48">
        <v>6.68421052631579</v>
      </c>
      <c r="V10" s="48">
        <v>18.9148936170213</v>
      </c>
      <c r="W10" s="48">
        <v>7.59174311926605</v>
      </c>
      <c r="X10" s="48">
        <v>0.119190814652816</v>
      </c>
      <c r="Y10" s="48">
        <v>1.13241106719368</v>
      </c>
      <c r="Z10" s="48">
        <v>0.0769708255741775</v>
      </c>
      <c r="AA10" s="48">
        <v>0</v>
      </c>
      <c r="AB10" s="48">
        <v>0.367242012486228</v>
      </c>
      <c r="AC10" s="48">
        <v>0.326959130108736</v>
      </c>
      <c r="AD10" s="371">
        <v>0.0779902512185977</v>
      </c>
      <c r="AE10" s="391">
        <v>127</v>
      </c>
      <c r="AF10" s="48">
        <v>0.0476190476190476</v>
      </c>
    </row>
    <row r="11" ht="15" customHeight="1" spans="1:32">
      <c r="A11" s="18">
        <v>10</v>
      </c>
      <c r="B11" s="19" t="s">
        <v>45</v>
      </c>
      <c r="C11" s="19" t="s">
        <v>41</v>
      </c>
      <c r="D11" s="363">
        <v>0.03</v>
      </c>
      <c r="E11" s="15">
        <v>385</v>
      </c>
      <c r="F11" s="362">
        <v>1.33477544330079</v>
      </c>
      <c r="G11" s="362">
        <v>0.343935790725327</v>
      </c>
      <c r="H11" s="25">
        <v>87.8565194805195</v>
      </c>
      <c r="I11" s="26">
        <v>11.6637103448276</v>
      </c>
      <c r="J11" s="27">
        <v>8.17260273972603</v>
      </c>
      <c r="K11" s="372">
        <v>0.4</v>
      </c>
      <c r="L11" s="363">
        <v>0.382</v>
      </c>
      <c r="M11" s="363">
        <v>0.1962</v>
      </c>
      <c r="N11" s="32">
        <v>1619.1</v>
      </c>
      <c r="O11" s="371">
        <v>0.0387068396745108</v>
      </c>
      <c r="P11" s="48">
        <v>4.34848484848485</v>
      </c>
      <c r="Q11" s="48">
        <v>5.46579804560261</v>
      </c>
      <c r="R11" s="48">
        <v>1.91666666666667</v>
      </c>
      <c r="S11" s="48">
        <v>2.67048528241846</v>
      </c>
      <c r="T11" s="48">
        <v>34.3934426229508</v>
      </c>
      <c r="U11" s="48">
        <v>59.5177304964539</v>
      </c>
      <c r="V11" s="48">
        <v>145.947826086957</v>
      </c>
      <c r="W11" s="48">
        <v>1.1045996592845</v>
      </c>
      <c r="X11" s="48">
        <v>0.576770538243626</v>
      </c>
      <c r="Y11" s="48">
        <v>1.3215859030837</v>
      </c>
      <c r="Z11" s="48">
        <v>0.0498740554156171</v>
      </c>
      <c r="AA11" s="48">
        <v>0</v>
      </c>
      <c r="AB11" s="48">
        <v>0.335951134380454</v>
      </c>
      <c r="AC11" s="48">
        <v>0.241897044804576</v>
      </c>
      <c r="AD11" s="371">
        <v>0.0742373689227836</v>
      </c>
      <c r="AE11" s="391">
        <v>147</v>
      </c>
      <c r="AF11" s="48">
        <v>0.0175166825548141</v>
      </c>
    </row>
    <row r="12" ht="15" customHeight="1" spans="1:32">
      <c r="A12" s="12">
        <v>12</v>
      </c>
      <c r="B12" s="13" t="s">
        <v>46</v>
      </c>
      <c r="C12" s="13" t="s">
        <v>41</v>
      </c>
      <c r="D12" s="363">
        <v>0.016</v>
      </c>
      <c r="E12" s="15">
        <v>164</v>
      </c>
      <c r="F12" s="362">
        <v>2.7574378124912</v>
      </c>
      <c r="G12" s="362">
        <v>0.198</v>
      </c>
      <c r="H12" s="25">
        <v>609.820182926829</v>
      </c>
      <c r="I12" s="26">
        <v>21.7414152173913</v>
      </c>
      <c r="J12" s="27">
        <v>24.1287671232877</v>
      </c>
      <c r="K12" s="363">
        <v>0.375501</v>
      </c>
      <c r="L12" s="363">
        <v>0.1474</v>
      </c>
      <c r="M12" s="363">
        <v>0.1106</v>
      </c>
      <c r="N12" s="32">
        <v>21015.02</v>
      </c>
      <c r="O12" s="371">
        <v>0.00137849163861952</v>
      </c>
      <c r="P12" s="48">
        <v>0.572956653008411</v>
      </c>
      <c r="Q12" s="48">
        <v>0.783194115446952</v>
      </c>
      <c r="R12" s="48">
        <v>3.07594936708861</v>
      </c>
      <c r="S12" s="48">
        <v>0.593086800549837</v>
      </c>
      <c r="T12" s="48">
        <v>5.41144080758642</v>
      </c>
      <c r="U12" s="48">
        <v>4.84524787729389</v>
      </c>
      <c r="V12" s="48">
        <v>2.04840203798055</v>
      </c>
      <c r="W12" s="48">
        <v>1.18684590400577</v>
      </c>
      <c r="X12" s="48">
        <v>0.607858729331761</v>
      </c>
      <c r="Y12" s="48">
        <v>1.78328474246842</v>
      </c>
      <c r="Z12" s="48">
        <v>0.697965461791233</v>
      </c>
      <c r="AA12" s="48">
        <v>0</v>
      </c>
      <c r="AB12" s="48">
        <v>0.0146927074001075</v>
      </c>
      <c r="AC12" s="48">
        <v>0.280497456189938</v>
      </c>
      <c r="AD12" s="371">
        <v>0.107235726399096</v>
      </c>
      <c r="AE12" s="391">
        <v>1121</v>
      </c>
      <c r="AF12" s="48">
        <v>0.0633691351045789</v>
      </c>
    </row>
    <row r="13" ht="15" customHeight="1" spans="1:32">
      <c r="A13" s="12">
        <v>13</v>
      </c>
      <c r="B13" s="13" t="s">
        <v>47</v>
      </c>
      <c r="C13" s="13" t="s">
        <v>39</v>
      </c>
      <c r="D13" s="363">
        <v>0.02</v>
      </c>
      <c r="E13" s="15">
        <v>732.14</v>
      </c>
      <c r="F13" s="362">
        <v>0.747347842220188</v>
      </c>
      <c r="G13" s="362">
        <v>0.238275</v>
      </c>
      <c r="H13" s="25">
        <v>54.6614445324665</v>
      </c>
      <c r="I13" s="26">
        <v>16.007932</v>
      </c>
      <c r="J13" s="27">
        <v>9.10958904109589</v>
      </c>
      <c r="K13" s="371">
        <v>0.50002</v>
      </c>
      <c r="L13" s="363">
        <v>0.1759</v>
      </c>
      <c r="M13" s="363">
        <v>0.1682</v>
      </c>
      <c r="N13" s="32">
        <v>1870.39</v>
      </c>
      <c r="O13" s="371">
        <v>0</v>
      </c>
      <c r="P13" s="48">
        <v>0.223933807310742</v>
      </c>
      <c r="Q13" s="48">
        <v>0.643226764362211</v>
      </c>
      <c r="R13" s="48">
        <v>0.594242661789043</v>
      </c>
      <c r="S13" s="48">
        <v>1.70185777628108</v>
      </c>
      <c r="T13" s="48">
        <v>3.92857066793507</v>
      </c>
      <c r="U13" s="48">
        <v>33.0709675491544</v>
      </c>
      <c r="V13" s="48">
        <v>64.7015872087925</v>
      </c>
      <c r="W13" s="48">
        <v>1.29029854415753</v>
      </c>
      <c r="X13" s="48">
        <v>0.738703246563649</v>
      </c>
      <c r="Y13" s="48">
        <v>1.032417537888</v>
      </c>
      <c r="Z13" s="48">
        <v>0.15386795126098</v>
      </c>
      <c r="AA13" s="48">
        <v>0</v>
      </c>
      <c r="AB13" s="48">
        <v>0.486698132021538</v>
      </c>
      <c r="AC13" s="48">
        <v>0.203984990327562</v>
      </c>
      <c r="AD13" s="371">
        <v>0.0376777835704986</v>
      </c>
      <c r="AE13" s="391">
        <v>725</v>
      </c>
      <c r="AF13" s="48">
        <v>0.0655069378623776</v>
      </c>
    </row>
    <row r="14" ht="15" customHeight="1" spans="1:32">
      <c r="A14" s="12">
        <v>14</v>
      </c>
      <c r="B14" s="13" t="s">
        <v>48</v>
      </c>
      <c r="C14" s="13" t="s">
        <v>39</v>
      </c>
      <c r="D14" s="363">
        <v>0.02</v>
      </c>
      <c r="E14" s="15">
        <v>1671</v>
      </c>
      <c r="F14" s="362">
        <v>0.43792106417342</v>
      </c>
      <c r="G14" s="362">
        <v>0.31395</v>
      </c>
      <c r="H14" s="25">
        <v>23.9976062238181</v>
      </c>
      <c r="I14" s="26">
        <v>11.6231884057971</v>
      </c>
      <c r="J14" s="27">
        <v>6.42739726027397</v>
      </c>
      <c r="K14" s="372">
        <v>0.65</v>
      </c>
      <c r="L14" s="363">
        <v>0.2461</v>
      </c>
      <c r="M14" s="363">
        <v>0.2592</v>
      </c>
      <c r="N14" s="32">
        <v>2967.63</v>
      </c>
      <c r="O14" s="371">
        <v>0.0867404562909419</v>
      </c>
      <c r="P14" s="48">
        <v>1.40647619047619</v>
      </c>
      <c r="Q14" s="48">
        <v>1.28835774865073</v>
      </c>
      <c r="R14" s="48">
        <v>6.02100840336134</v>
      </c>
      <c r="S14" s="48">
        <v>1.47237754417356</v>
      </c>
      <c r="T14" s="48">
        <v>4.67708703374778</v>
      </c>
      <c r="U14" s="48">
        <v>8.34204540414505</v>
      </c>
      <c r="V14" s="48">
        <v>149.613636363636</v>
      </c>
      <c r="W14" s="48">
        <v>1.86113919784294</v>
      </c>
      <c r="X14" s="48">
        <v>0.530156719962007</v>
      </c>
      <c r="Y14" s="48">
        <v>1.00606060606061</v>
      </c>
      <c r="Z14" s="48">
        <v>0.0198787061994609</v>
      </c>
      <c r="AA14" s="48">
        <v>0</v>
      </c>
      <c r="AB14" s="48">
        <v>0.78358733880422</v>
      </c>
      <c r="AC14" s="48">
        <v>0.465745101017773</v>
      </c>
      <c r="AD14" s="371">
        <v>0.12456326902628</v>
      </c>
      <c r="AE14" s="391">
        <v>335</v>
      </c>
      <c r="AF14" s="48">
        <v>0.0508886525900046</v>
      </c>
    </row>
    <row r="15" ht="15" customHeight="1" spans="1:32">
      <c r="A15" s="18">
        <v>15</v>
      </c>
      <c r="B15" s="19" t="s">
        <v>49</v>
      </c>
      <c r="C15" s="19" t="s">
        <v>41</v>
      </c>
      <c r="D15" s="363">
        <v>0.05</v>
      </c>
      <c r="E15" s="15">
        <v>-3315</v>
      </c>
      <c r="F15" s="362">
        <v>0.2771</v>
      </c>
      <c r="G15" s="362">
        <v>0.28711511414327</v>
      </c>
      <c r="H15" s="25">
        <v>-42.0258069381599</v>
      </c>
      <c r="I15" s="26">
        <v>13.5257815533981</v>
      </c>
      <c r="J15" s="27">
        <v>5.27945205479452</v>
      </c>
      <c r="K15" s="372">
        <v>0.3157</v>
      </c>
      <c r="L15" s="363">
        <v>0</v>
      </c>
      <c r="M15" s="363">
        <v>0</v>
      </c>
      <c r="N15" s="32">
        <v>11969.15</v>
      </c>
      <c r="O15" s="48">
        <v>0</v>
      </c>
      <c r="P15" s="48">
        <v>3.92831541218638</v>
      </c>
      <c r="Q15" s="48">
        <v>0.892956959195081</v>
      </c>
      <c r="R15" s="48">
        <v>0.118043844856661</v>
      </c>
      <c r="S15" s="48">
        <v>1.58162031438936</v>
      </c>
      <c r="T15" s="48">
        <v>0</v>
      </c>
      <c r="U15" s="48">
        <v>2.31914893617021</v>
      </c>
      <c r="V15" s="48">
        <v>6.8125</v>
      </c>
      <c r="W15" s="48">
        <v>0.165855693034895</v>
      </c>
      <c r="X15" s="48">
        <v>5.92581818181818</v>
      </c>
      <c r="Y15" s="48">
        <v>0.963762435936087</v>
      </c>
      <c r="Z15" s="48">
        <v>0.0258378857227226</v>
      </c>
      <c r="AA15" s="48">
        <v>0</v>
      </c>
      <c r="AB15" s="48">
        <v>-0.640517824364796</v>
      </c>
      <c r="AC15" s="48">
        <v>0.84480122324159</v>
      </c>
      <c r="AD15" s="371">
        <v>-2.30428134556575</v>
      </c>
      <c r="AE15" s="391">
        <v>3904</v>
      </c>
      <c r="AF15" s="48">
        <v>2.98470948012232</v>
      </c>
    </row>
    <row r="16" ht="15" customHeight="1" spans="1:32">
      <c r="A16" s="18">
        <v>15</v>
      </c>
      <c r="B16" s="19" t="s">
        <v>49</v>
      </c>
      <c r="C16" s="19" t="s">
        <v>41</v>
      </c>
      <c r="D16" s="363">
        <v>0.035</v>
      </c>
      <c r="E16" s="15">
        <v>100</v>
      </c>
      <c r="F16" s="362">
        <v>2.9685026299205</v>
      </c>
      <c r="G16" s="362">
        <v>0.293269230769231</v>
      </c>
      <c r="H16" s="25">
        <v>521.6679</v>
      </c>
      <c r="I16" s="26">
        <v>13.0416975</v>
      </c>
      <c r="J16" s="27">
        <v>3.70684931506849</v>
      </c>
      <c r="K16" s="372">
        <v>0.51</v>
      </c>
      <c r="L16" s="363">
        <v>0.9803</v>
      </c>
      <c r="M16" s="34">
        <v>0</v>
      </c>
      <c r="N16" s="32">
        <v>2141.58</v>
      </c>
      <c r="O16" s="48">
        <v>0</v>
      </c>
      <c r="P16" s="48">
        <v>839.034482758621</v>
      </c>
      <c r="Q16" s="48">
        <v>0</v>
      </c>
      <c r="R16" s="48">
        <v>26</v>
      </c>
      <c r="S16" s="48">
        <v>2.25756457564576</v>
      </c>
      <c r="T16" s="48">
        <v>0</v>
      </c>
      <c r="U16" s="48">
        <v>6.07145219980152</v>
      </c>
      <c r="V16" s="48">
        <v>0</v>
      </c>
      <c r="W16" s="48">
        <v>1.04706438579902</v>
      </c>
      <c r="X16" s="48">
        <v>0.955051106276425</v>
      </c>
      <c r="Y16" s="48">
        <v>1</v>
      </c>
      <c r="Z16" s="48">
        <v>0</v>
      </c>
      <c r="AA16" s="48">
        <v>0</v>
      </c>
      <c r="AB16" s="48">
        <v>0</v>
      </c>
      <c r="AC16" s="48">
        <v>0.0759144237405107</v>
      </c>
      <c r="AD16" s="371">
        <v>-0.0242272347535505</v>
      </c>
      <c r="AE16" s="391">
        <v>0</v>
      </c>
      <c r="AF16" s="48">
        <v>0</v>
      </c>
    </row>
    <row r="17" ht="15" customHeight="1" spans="1:32">
      <c r="A17" s="12">
        <v>16</v>
      </c>
      <c r="B17" s="13" t="s">
        <v>50</v>
      </c>
      <c r="C17" s="13" t="s">
        <v>39</v>
      </c>
      <c r="D17" s="363">
        <v>0.014</v>
      </c>
      <c r="E17" s="15">
        <v>6847</v>
      </c>
      <c r="F17" s="362">
        <v>0.150910320795571</v>
      </c>
      <c r="G17" s="362">
        <v>0.146584331628066</v>
      </c>
      <c r="H17" s="25">
        <v>27.3104938824161</v>
      </c>
      <c r="I17" s="26">
        <v>23.7090819155558</v>
      </c>
      <c r="J17" s="27">
        <v>7.74794520547945</v>
      </c>
      <c r="K17" s="372">
        <v>0.5</v>
      </c>
      <c r="L17" s="363">
        <v>0.1445</v>
      </c>
      <c r="M17" s="363">
        <v>0.1659</v>
      </c>
      <c r="N17" s="32">
        <v>90113.38</v>
      </c>
      <c r="O17" s="48">
        <v>0.0247521076419657</v>
      </c>
      <c r="P17" s="48">
        <v>0.339755292730221</v>
      </c>
      <c r="Q17" s="48">
        <v>0.668143120110446</v>
      </c>
      <c r="R17" s="48">
        <v>0.0892459433662107</v>
      </c>
      <c r="S17" s="48">
        <v>0.482639965880893</v>
      </c>
      <c r="T17" s="48">
        <v>6.85901232867277</v>
      </c>
      <c r="U17" s="48">
        <v>6.51357184904179</v>
      </c>
      <c r="V17" s="48">
        <v>1.15698120222134</v>
      </c>
      <c r="W17" s="48">
        <v>1.15990702688136</v>
      </c>
      <c r="X17" s="48">
        <v>0.263658600580623</v>
      </c>
      <c r="Y17" s="48">
        <v>1.27302140368342</v>
      </c>
      <c r="Z17" s="48">
        <v>0.546087796130901</v>
      </c>
      <c r="AA17" s="48">
        <v>0.186765060864168</v>
      </c>
      <c r="AB17" s="48">
        <v>0.0984124930829542</v>
      </c>
      <c r="AC17" s="48">
        <v>0.535517040547868</v>
      </c>
      <c r="AD17" s="371">
        <v>-0.0634024862932541</v>
      </c>
      <c r="AE17" s="391">
        <v>3176</v>
      </c>
      <c r="AF17" s="48">
        <v>0.0637840660333782</v>
      </c>
    </row>
    <row r="18" ht="14.25" customHeight="1" spans="1:32">
      <c r="A18" s="12">
        <v>18</v>
      </c>
      <c r="B18" s="20" t="s">
        <v>51</v>
      </c>
      <c r="C18" s="13" t="s">
        <v>41</v>
      </c>
      <c r="D18" s="363">
        <v>0.045</v>
      </c>
      <c r="E18" s="15">
        <v>90937</v>
      </c>
      <c r="F18" s="362">
        <v>0.209748478071615</v>
      </c>
      <c r="G18" s="362">
        <v>0.364655172413793</v>
      </c>
      <c r="H18" s="25">
        <v>12.7574874913402</v>
      </c>
      <c r="I18" s="26">
        <v>9.58783173553719</v>
      </c>
      <c r="J18" s="27">
        <v>2.70684931506849</v>
      </c>
      <c r="K18" s="363">
        <v>0.5683</v>
      </c>
      <c r="L18" s="363">
        <v>0.0134</v>
      </c>
      <c r="M18" s="363">
        <v>0.2467</v>
      </c>
      <c r="N18" s="32">
        <v>219505.42</v>
      </c>
      <c r="O18" s="48">
        <v>0.130221838087007</v>
      </c>
      <c r="P18" s="48">
        <v>0.872011186067624</v>
      </c>
      <c r="Q18" s="48">
        <v>4.6653761775713</v>
      </c>
      <c r="R18" s="48">
        <v>4.01140747272126</v>
      </c>
      <c r="S18" s="48">
        <v>1.39704247140351</v>
      </c>
      <c r="T18" s="48">
        <v>25.1502154561174</v>
      </c>
      <c r="U18" s="48">
        <v>15.7253407927328</v>
      </c>
      <c r="V18" s="48">
        <v>13.5102297579555</v>
      </c>
      <c r="W18" s="48">
        <v>0.893406932748641</v>
      </c>
      <c r="X18" s="48">
        <v>0.824775882474937</v>
      </c>
      <c r="Y18" s="48">
        <v>1.08287627576113</v>
      </c>
      <c r="Z18" s="48">
        <v>1.22899706157035</v>
      </c>
      <c r="AA18" s="48">
        <v>0.0679392268968816</v>
      </c>
      <c r="AB18" s="48">
        <v>0.704255566311713</v>
      </c>
      <c r="AC18" s="48">
        <v>0.0856073167129503</v>
      </c>
      <c r="AD18" s="371">
        <v>0.110169029106648</v>
      </c>
      <c r="AE18" s="391">
        <v>14690</v>
      </c>
      <c r="AF18" s="48">
        <v>0.010687546062305</v>
      </c>
    </row>
    <row r="19" ht="14.25" customHeight="1" spans="1:32">
      <c r="A19" s="18">
        <v>19</v>
      </c>
      <c r="B19" s="19" t="s">
        <v>52</v>
      </c>
      <c r="C19" s="19" t="s">
        <v>41</v>
      </c>
      <c r="D19" s="363">
        <v>0.03</v>
      </c>
      <c r="E19" s="15">
        <v>15843</v>
      </c>
      <c r="F19" s="362">
        <v>0.113</v>
      </c>
      <c r="G19" s="362">
        <v>0.1</v>
      </c>
      <c r="H19" s="25">
        <v>11.8444754781291</v>
      </c>
      <c r="I19" s="26">
        <v>10.4251125</v>
      </c>
      <c r="J19" s="27">
        <v>18.5342465753425</v>
      </c>
      <c r="K19" s="372">
        <v>0.6</v>
      </c>
      <c r="L19" s="363">
        <v>0.1305</v>
      </c>
      <c r="M19" s="363">
        <v>0.1695</v>
      </c>
      <c r="N19" s="32">
        <v>58572.68</v>
      </c>
      <c r="O19" s="48">
        <v>0</v>
      </c>
      <c r="P19" s="48">
        <v>0.147282585851793</v>
      </c>
      <c r="Q19" s="48">
        <v>0.134492830589485</v>
      </c>
      <c r="R19" s="48">
        <v>0.0639312336310522</v>
      </c>
      <c r="S19" s="48">
        <v>0.991122812512234</v>
      </c>
      <c r="T19" s="48">
        <v>15.1503590664273</v>
      </c>
      <c r="U19" s="48">
        <v>10.4284022449925</v>
      </c>
      <c r="V19" s="48">
        <v>12.3290923479637</v>
      </c>
      <c r="W19" s="48">
        <v>2.04221411192214</v>
      </c>
      <c r="X19" s="48">
        <v>0.451731086279538</v>
      </c>
      <c r="Y19" s="48">
        <v>1.05904638198842</v>
      </c>
      <c r="Z19" s="48">
        <v>0.137055922427485</v>
      </c>
      <c r="AA19" s="48">
        <v>0</v>
      </c>
      <c r="AB19" s="48">
        <v>0.281555727347853</v>
      </c>
      <c r="AC19" s="48">
        <v>0.251518293586135</v>
      </c>
      <c r="AD19" s="371">
        <v>0.240339702760085</v>
      </c>
      <c r="AE19" s="391">
        <v>3727</v>
      </c>
      <c r="AF19" s="48">
        <v>0.0368044240359453</v>
      </c>
    </row>
    <row r="20" ht="14.25" customHeight="1" spans="1:32">
      <c r="A20" s="18">
        <v>19</v>
      </c>
      <c r="B20" s="19" t="s">
        <v>52</v>
      </c>
      <c r="C20" s="19" t="s">
        <v>41</v>
      </c>
      <c r="D20" s="363">
        <v>0.02</v>
      </c>
      <c r="E20" s="15">
        <v>1857</v>
      </c>
      <c r="F20" s="362">
        <v>0.1043</v>
      </c>
      <c r="G20" s="362">
        <v>0.1</v>
      </c>
      <c r="H20" s="25">
        <v>11.9708131394723</v>
      </c>
      <c r="I20" s="26">
        <v>11.1149</v>
      </c>
      <c r="J20" s="27">
        <v>16.1397260273973</v>
      </c>
      <c r="K20" s="372">
        <v>0.9</v>
      </c>
      <c r="L20" s="363">
        <v>0.4062</v>
      </c>
      <c r="M20" s="363">
        <v>0.188</v>
      </c>
      <c r="N20" s="32">
        <v>5666.54</v>
      </c>
      <c r="O20" s="48">
        <v>0</v>
      </c>
      <c r="P20" s="48">
        <v>-0.0218127115456939</v>
      </c>
      <c r="Q20" s="48">
        <v>0.405849582172702</v>
      </c>
      <c r="R20" s="48">
        <v>0.267576791808874</v>
      </c>
      <c r="S20" s="48">
        <v>0.723479087452471</v>
      </c>
      <c r="T20" s="48">
        <v>4.10296495956873</v>
      </c>
      <c r="U20" s="48">
        <v>3.70004861448712</v>
      </c>
      <c r="V20" s="48">
        <v>1.95153846153846</v>
      </c>
      <c r="W20" s="48">
        <v>1.15553809897879</v>
      </c>
      <c r="X20" s="48">
        <v>0.514994232987313</v>
      </c>
      <c r="Y20" s="48">
        <v>1.14223194748359</v>
      </c>
      <c r="Z20" s="48">
        <v>0.834158906280959</v>
      </c>
      <c r="AA20" s="48">
        <v>0</v>
      </c>
      <c r="AB20" s="48">
        <v>0.430010420284821</v>
      </c>
      <c r="AC20" s="48">
        <v>0.471554329260281</v>
      </c>
      <c r="AD20" s="371">
        <v>0.187097621863093</v>
      </c>
      <c r="AE20" s="391">
        <v>766</v>
      </c>
      <c r="AF20" s="48">
        <v>0.100643805019051</v>
      </c>
    </row>
    <row r="21" ht="14.25" customHeight="1" spans="1:32">
      <c r="A21" s="18">
        <v>19</v>
      </c>
      <c r="B21" s="19" t="s">
        <v>52</v>
      </c>
      <c r="C21" s="19" t="s">
        <v>41</v>
      </c>
      <c r="D21" s="363">
        <v>0.02</v>
      </c>
      <c r="E21" s="15">
        <v>665</v>
      </c>
      <c r="F21" s="362">
        <v>0.855762644020053</v>
      </c>
      <c r="G21" s="362">
        <v>0.285714285714286</v>
      </c>
      <c r="H21" s="25">
        <v>52.7697125165856</v>
      </c>
      <c r="I21" s="26">
        <v>14.0367435294118</v>
      </c>
      <c r="J21" s="27">
        <v>8.51506849315068</v>
      </c>
      <c r="K21" s="363">
        <v>0.3125</v>
      </c>
      <c r="L21" s="363">
        <v>0.7677</v>
      </c>
      <c r="M21" s="363">
        <v>0.1546</v>
      </c>
      <c r="N21" s="32">
        <v>6165.56</v>
      </c>
      <c r="O21" s="371">
        <v>0.0255</v>
      </c>
      <c r="P21" s="48">
        <v>0.396052987293863</v>
      </c>
      <c r="Q21" s="48">
        <v>1.25690235690236</v>
      </c>
      <c r="R21" s="48">
        <v>-0.430650684931507</v>
      </c>
      <c r="S21" s="48">
        <v>0.496445898679905</v>
      </c>
      <c r="T21" s="48">
        <v>2.64264264264264</v>
      </c>
      <c r="U21" s="48">
        <v>1.25184932286332</v>
      </c>
      <c r="V21" s="48">
        <v>2.13006293367759</v>
      </c>
      <c r="W21" s="48">
        <v>2.71537141456239</v>
      </c>
      <c r="X21" s="48">
        <v>0.567325071004389</v>
      </c>
      <c r="Y21" s="48">
        <v>1.26083262531861</v>
      </c>
      <c r="Z21" s="48">
        <v>0.532746531403849</v>
      </c>
      <c r="AA21" s="48">
        <v>0.000298373862449649</v>
      </c>
      <c r="AB21" s="48">
        <v>0.137496123229608</v>
      </c>
      <c r="AC21" s="48">
        <v>0.364545454545455</v>
      </c>
      <c r="AD21" s="371">
        <v>-0.377272727272727</v>
      </c>
      <c r="AE21" s="391">
        <v>245</v>
      </c>
      <c r="AF21" s="48">
        <v>0.0371212121212121</v>
      </c>
    </row>
    <row r="22" ht="14.25" customHeight="1" spans="1:32">
      <c r="A22" s="18">
        <v>21</v>
      </c>
      <c r="B22" s="19" t="s">
        <v>53</v>
      </c>
      <c r="C22" s="19" t="s">
        <v>39</v>
      </c>
      <c r="D22" s="363">
        <v>0.01</v>
      </c>
      <c r="E22" s="15">
        <v>3165</v>
      </c>
      <c r="F22" s="362">
        <v>0.106379100025935</v>
      </c>
      <c r="G22" s="362">
        <v>0.399740523632588</v>
      </c>
      <c r="H22" s="25">
        <v>9.39795260663507</v>
      </c>
      <c r="I22" s="26">
        <v>8.1582582269593</v>
      </c>
      <c r="J22" s="27">
        <v>27.6794520547945</v>
      </c>
      <c r="K22" s="372">
        <v>1</v>
      </c>
      <c r="L22" s="363">
        <v>0.067</v>
      </c>
      <c r="M22" s="363">
        <v>0.1619</v>
      </c>
      <c r="N22" s="32">
        <v>16682.94</v>
      </c>
      <c r="O22" s="371">
        <v>0.1439</v>
      </c>
      <c r="P22" s="48">
        <v>0.0241809141066684</v>
      </c>
      <c r="Q22" s="48">
        <v>0.248735703726756</v>
      </c>
      <c r="R22" s="48">
        <v>0.15764447695684</v>
      </c>
      <c r="S22" s="48">
        <v>0.991486354611838</v>
      </c>
      <c r="T22" s="48">
        <v>5.54459917199849</v>
      </c>
      <c r="U22" s="48">
        <v>0.724705766605586</v>
      </c>
      <c r="V22" s="48">
        <v>3.91782461272522</v>
      </c>
      <c r="W22" s="48">
        <v>1.43593314763231</v>
      </c>
      <c r="X22" s="48">
        <v>0.466280925778132</v>
      </c>
      <c r="Y22" s="48">
        <v>1.21789152383189</v>
      </c>
      <c r="Z22" s="48">
        <v>0.643302180685358</v>
      </c>
      <c r="AA22" s="48">
        <v>0.0300311526479751</v>
      </c>
      <c r="AB22" s="48">
        <v>0.219008407431754</v>
      </c>
      <c r="AC22" s="48">
        <v>0.344488188976378</v>
      </c>
      <c r="AD22" s="371">
        <v>0.134978278577247</v>
      </c>
      <c r="AE22" s="391">
        <v>2985</v>
      </c>
      <c r="AF22" s="48">
        <v>0.101310073309802</v>
      </c>
    </row>
    <row r="23" ht="14.25" customHeight="1" spans="1:32">
      <c r="A23" s="18">
        <v>21</v>
      </c>
      <c r="B23" s="19" t="s">
        <v>53</v>
      </c>
      <c r="C23" s="19" t="s">
        <v>39</v>
      </c>
      <c r="D23" s="363">
        <v>0.03</v>
      </c>
      <c r="E23" s="15">
        <v>1042</v>
      </c>
      <c r="F23" s="362">
        <v>-0.0803300301965943</v>
      </c>
      <c r="G23" s="362">
        <v>0.387948568030423</v>
      </c>
      <c r="H23" s="25">
        <v>5.76129558541267</v>
      </c>
      <c r="I23" s="26">
        <v>8.07086391869001</v>
      </c>
      <c r="J23" s="27">
        <v>19.8301369863014</v>
      </c>
      <c r="K23" s="372">
        <v>1</v>
      </c>
      <c r="L23" s="363">
        <v>0.6925</v>
      </c>
      <c r="M23" s="363">
        <v>0.3232</v>
      </c>
      <c r="N23" s="32">
        <v>3180.44</v>
      </c>
      <c r="O23" s="371">
        <v>0.3469</v>
      </c>
      <c r="P23" s="48">
        <v>0.248332888770339</v>
      </c>
      <c r="Q23" s="48">
        <v>0.618421052631579</v>
      </c>
      <c r="R23" s="48">
        <v>0.453277545327754</v>
      </c>
      <c r="S23" s="48">
        <v>1.05706489500534</v>
      </c>
      <c r="T23" s="48">
        <v>5.8695652173913</v>
      </c>
      <c r="U23" s="48">
        <v>10.9459459459459</v>
      </c>
      <c r="V23" s="48">
        <v>18.7974683544304</v>
      </c>
      <c r="W23" s="48">
        <v>1.94756756756757</v>
      </c>
      <c r="X23" s="48">
        <v>0.395299145299145</v>
      </c>
      <c r="Y23" s="48">
        <v>1.04083147735709</v>
      </c>
      <c r="Z23" s="48">
        <v>0.40084835630965</v>
      </c>
      <c r="AA23" s="48">
        <v>0</v>
      </c>
      <c r="AB23" s="48">
        <v>0.45532007865414</v>
      </c>
      <c r="AC23" s="48">
        <v>0.371268237934905</v>
      </c>
      <c r="AD23" s="371">
        <v>0.00606060606060606</v>
      </c>
      <c r="AE23" s="391">
        <v>0</v>
      </c>
      <c r="AF23" s="48">
        <v>0</v>
      </c>
    </row>
    <row r="24" ht="14.25" customHeight="1" spans="1:32">
      <c r="A24" s="12">
        <v>22</v>
      </c>
      <c r="B24" s="13" t="s">
        <v>54</v>
      </c>
      <c r="C24" s="13" t="s">
        <v>41</v>
      </c>
      <c r="D24" s="364">
        <v>0.05</v>
      </c>
      <c r="E24" s="15">
        <v>11129</v>
      </c>
      <c r="F24" s="362">
        <v>0.358467815335063</v>
      </c>
      <c r="G24" s="362">
        <v>0.238571428571429</v>
      </c>
      <c r="H24" s="25">
        <v>25.3211186988948</v>
      </c>
      <c r="I24" s="26">
        <v>16.2889439306358</v>
      </c>
      <c r="J24" s="27">
        <v>10.3287671232877</v>
      </c>
      <c r="K24" s="363">
        <v>0.157522</v>
      </c>
      <c r="L24" s="363">
        <v>0.2274</v>
      </c>
      <c r="M24" s="363">
        <v>0.0779</v>
      </c>
      <c r="N24" s="32">
        <v>71946.49</v>
      </c>
      <c r="O24" s="371">
        <v>0.2325</v>
      </c>
      <c r="P24" s="48">
        <v>0.500757441866337</v>
      </c>
      <c r="Q24" s="48">
        <v>0.650312744331509</v>
      </c>
      <c r="R24" s="48">
        <v>0.563061797752809</v>
      </c>
      <c r="S24" s="48">
        <v>1.17583987480754</v>
      </c>
      <c r="T24" s="48">
        <v>3.78978881259966</v>
      </c>
      <c r="U24" s="48">
        <v>5.52040574489264</v>
      </c>
      <c r="V24" s="48">
        <v>7.65153406477892</v>
      </c>
      <c r="W24" s="48">
        <v>1.57795151660308</v>
      </c>
      <c r="X24" s="48">
        <v>0.502855796973444</v>
      </c>
      <c r="Y24" s="48">
        <v>1.31151909979272</v>
      </c>
      <c r="Z24" s="48">
        <v>0.328996125277068</v>
      </c>
      <c r="AA24" s="48">
        <v>0.018612206223245</v>
      </c>
      <c r="AB24" s="48">
        <v>0.23450949817201</v>
      </c>
      <c r="AC24" s="48">
        <v>0.285796469295233</v>
      </c>
      <c r="AD24" s="371">
        <v>0.00796812749003984</v>
      </c>
      <c r="AE24" s="391">
        <v>10255</v>
      </c>
      <c r="AF24" s="48">
        <v>0.0880529605715071</v>
      </c>
    </row>
    <row r="25" ht="14.25" customHeight="1" spans="1:32">
      <c r="A25" s="12">
        <v>24</v>
      </c>
      <c r="B25" s="13" t="s">
        <v>55</v>
      </c>
      <c r="C25" s="13" t="s">
        <v>39</v>
      </c>
      <c r="D25" s="363">
        <v>0.03</v>
      </c>
      <c r="E25" s="15">
        <v>383</v>
      </c>
      <c r="F25" s="362">
        <v>0.963660517244407</v>
      </c>
      <c r="G25" s="362">
        <v>0.264</v>
      </c>
      <c r="H25" s="25">
        <v>65.3121409921671</v>
      </c>
      <c r="I25" s="26">
        <v>15.63409375</v>
      </c>
      <c r="J25" s="27">
        <v>18.7232876712329</v>
      </c>
      <c r="K25" s="372">
        <v>0.18</v>
      </c>
      <c r="L25" s="363">
        <v>0.0607</v>
      </c>
      <c r="M25" s="363">
        <v>0.0385</v>
      </c>
      <c r="N25" s="32">
        <v>7385.8</v>
      </c>
      <c r="O25" s="371">
        <v>0.0585</v>
      </c>
      <c r="P25" s="48">
        <v>0.258123005512039</v>
      </c>
      <c r="Q25" s="48">
        <v>0.19012547735952</v>
      </c>
      <c r="R25" s="48">
        <v>-0.0681265206812652</v>
      </c>
      <c r="S25" s="48">
        <v>0.804239601734383</v>
      </c>
      <c r="T25" s="48">
        <v>5.20907010609528</v>
      </c>
      <c r="U25" s="48">
        <v>1.75978635181671</v>
      </c>
      <c r="V25" s="48">
        <v>96.6795366795367</v>
      </c>
      <c r="W25" s="48">
        <v>2.00687611144043</v>
      </c>
      <c r="X25" s="48">
        <v>0.50072058569205</v>
      </c>
      <c r="Y25" s="48">
        <v>1.13455149501661</v>
      </c>
      <c r="Z25" s="48">
        <v>0.0142104056841623</v>
      </c>
      <c r="AA25" s="48">
        <v>0</v>
      </c>
      <c r="AB25" s="48">
        <v>0.0477020799601445</v>
      </c>
      <c r="AC25" s="48">
        <v>0.403115015974441</v>
      </c>
      <c r="AD25" s="371">
        <v>-0.0728434504792332</v>
      </c>
      <c r="AE25" s="391">
        <v>1095</v>
      </c>
      <c r="AF25" s="48">
        <v>0.0874600638977636</v>
      </c>
    </row>
    <row r="26" ht="14.25" customHeight="1" spans="1:32">
      <c r="A26" s="12">
        <v>25</v>
      </c>
      <c r="B26" s="13" t="s">
        <v>56</v>
      </c>
      <c r="C26" s="13" t="s">
        <v>41</v>
      </c>
      <c r="D26" s="363">
        <v>0.0294</v>
      </c>
      <c r="E26" s="15">
        <v>7432</v>
      </c>
      <c r="F26" s="362">
        <v>0.103989051288041</v>
      </c>
      <c r="G26" s="362">
        <v>0.296703296703297</v>
      </c>
      <c r="H26" s="25">
        <v>12.2572524219591</v>
      </c>
      <c r="I26" s="26">
        <v>11.3869875</v>
      </c>
      <c r="J26" s="27">
        <v>21.9479452054795</v>
      </c>
      <c r="K26" s="369">
        <v>0.20718</v>
      </c>
      <c r="L26" s="363">
        <v>0.2469</v>
      </c>
      <c r="M26" s="363">
        <v>0.1094</v>
      </c>
      <c r="N26" s="32">
        <v>13141.66</v>
      </c>
      <c r="O26" s="48">
        <v>0</v>
      </c>
      <c r="P26" s="48">
        <v>-0.727631618003542</v>
      </c>
      <c r="Q26" s="48">
        <v>-0.838229642597891</v>
      </c>
      <c r="R26" s="48">
        <v>0.388121031004856</v>
      </c>
      <c r="S26" s="48">
        <v>0.300022551070398</v>
      </c>
      <c r="T26" s="48">
        <v>6.20688545688546</v>
      </c>
      <c r="U26" s="48">
        <v>4.80952380952381</v>
      </c>
      <c r="V26" s="48">
        <v>2.64659075318974</v>
      </c>
      <c r="W26" s="48">
        <v>0.982056037291364</v>
      </c>
      <c r="X26" s="48">
        <v>0.724752978785237</v>
      </c>
      <c r="Y26" s="48">
        <v>1.04136253041363</v>
      </c>
      <c r="Z26" s="48">
        <v>1.04025339844266</v>
      </c>
      <c r="AA26" s="48">
        <v>0</v>
      </c>
      <c r="AB26" s="48">
        <v>0.2731599742718</v>
      </c>
      <c r="AC26" s="48">
        <v>0.485822404229952</v>
      </c>
      <c r="AD26" s="371">
        <v>0.32061583121663</v>
      </c>
      <c r="AE26" s="391">
        <v>221</v>
      </c>
      <c r="AF26" s="48">
        <v>0.0114561194339329</v>
      </c>
    </row>
    <row r="27" ht="14.25" customHeight="1" spans="1:32">
      <c r="A27" s="12">
        <v>26</v>
      </c>
      <c r="B27" s="13" t="s">
        <v>57</v>
      </c>
      <c r="C27" s="13" t="s">
        <v>39</v>
      </c>
      <c r="D27" s="363">
        <v>0.01</v>
      </c>
      <c r="E27" s="15">
        <v>4244</v>
      </c>
      <c r="F27" s="362">
        <v>0.330683815920812</v>
      </c>
      <c r="G27" s="362">
        <v>0.179521276595745</v>
      </c>
      <c r="H27" s="25">
        <v>30.6324222431668</v>
      </c>
      <c r="I27" s="26">
        <v>16.2505</v>
      </c>
      <c r="J27" s="27">
        <v>13.372602739726</v>
      </c>
      <c r="K27" s="363">
        <v>0.8177725</v>
      </c>
      <c r="L27" s="363">
        <v>0.1092</v>
      </c>
      <c r="M27" s="363">
        <v>0.2916</v>
      </c>
      <c r="N27" s="32">
        <v>21485.87</v>
      </c>
      <c r="O27" s="48">
        <v>0</v>
      </c>
      <c r="P27" s="48">
        <v>0.702787520767953</v>
      </c>
      <c r="Q27" s="48">
        <v>0.503441727984809</v>
      </c>
      <c r="R27" s="48">
        <v>0.0515361744301288</v>
      </c>
      <c r="S27" s="48">
        <v>0.72467727614234</v>
      </c>
      <c r="T27" s="48">
        <v>6.0553600304385</v>
      </c>
      <c r="U27" s="48">
        <v>1.82026134446573</v>
      </c>
      <c r="V27" s="48">
        <v>6.64509394572025</v>
      </c>
      <c r="W27" s="48">
        <v>1.30662186471167</v>
      </c>
      <c r="X27" s="48">
        <v>0.547539028620989</v>
      </c>
      <c r="Y27" s="48">
        <v>1.0983927871423</v>
      </c>
      <c r="Z27" s="48">
        <v>0.193676981370382</v>
      </c>
      <c r="AA27" s="48">
        <v>0.167153457530786</v>
      </c>
      <c r="AB27" s="48">
        <v>0.201194652507822</v>
      </c>
      <c r="AC27" s="48">
        <v>0.440213634935595</v>
      </c>
      <c r="AD27" s="371">
        <v>0.122274583726045</v>
      </c>
      <c r="AE27" s="391">
        <v>3371</v>
      </c>
      <c r="AF27" s="48">
        <v>0.105906377631166</v>
      </c>
    </row>
    <row r="28" ht="14.25" customHeight="1" spans="1:32">
      <c r="A28" s="12">
        <v>27</v>
      </c>
      <c r="B28" s="13" t="s">
        <v>58</v>
      </c>
      <c r="C28" s="13" t="s">
        <v>39</v>
      </c>
      <c r="D28" s="363">
        <v>0.035</v>
      </c>
      <c r="E28" s="15">
        <v>1721</v>
      </c>
      <c r="F28" s="362">
        <v>0.888972808245227</v>
      </c>
      <c r="G28" s="362">
        <v>0.259907834101382</v>
      </c>
      <c r="H28" s="25">
        <v>63.1536083672284</v>
      </c>
      <c r="I28" s="26">
        <v>14.8886794520548</v>
      </c>
      <c r="J28" s="27">
        <v>10.4602739726027</v>
      </c>
      <c r="K28" s="373">
        <v>0.583297</v>
      </c>
      <c r="L28" s="363">
        <v>0.1549</v>
      </c>
      <c r="M28" s="363">
        <v>0.13</v>
      </c>
      <c r="N28" s="32">
        <v>6543.53</v>
      </c>
      <c r="O28" s="48">
        <v>0</v>
      </c>
      <c r="P28" s="48">
        <v>0.511058230683091</v>
      </c>
      <c r="Q28" s="48">
        <v>0.779495268138801</v>
      </c>
      <c r="R28" s="48">
        <v>2.33204334365325</v>
      </c>
      <c r="S28" s="48">
        <v>1.00674508055076</v>
      </c>
      <c r="T28" s="48">
        <v>0</v>
      </c>
      <c r="U28" s="48">
        <v>12.5069252077562</v>
      </c>
      <c r="V28" s="48">
        <v>122.857142857143</v>
      </c>
      <c r="W28" s="48">
        <v>5.03616273229533</v>
      </c>
      <c r="X28" s="48">
        <v>0.216164891153312</v>
      </c>
      <c r="Y28" s="48">
        <v>1.31787175989086</v>
      </c>
      <c r="Z28" s="48">
        <v>0.00732730603320924</v>
      </c>
      <c r="AA28" s="48">
        <v>0</v>
      </c>
      <c r="AB28" s="48">
        <v>0.130216017856467</v>
      </c>
      <c r="AC28" s="48">
        <v>0.640919158361019</v>
      </c>
      <c r="AD28" s="371">
        <v>0.302934662236988</v>
      </c>
      <c r="AE28" s="391">
        <v>2220</v>
      </c>
      <c r="AF28" s="48">
        <v>0.122923588039867</v>
      </c>
    </row>
    <row r="29" ht="14.25" customHeight="1" spans="1:32">
      <c r="A29" s="12">
        <v>30</v>
      </c>
      <c r="B29" s="13" t="s">
        <v>59</v>
      </c>
      <c r="C29" s="13" t="s">
        <v>41</v>
      </c>
      <c r="D29" s="363">
        <v>0.025</v>
      </c>
      <c r="E29" s="15">
        <v>10786</v>
      </c>
      <c r="F29" s="362">
        <v>0.140476976235757</v>
      </c>
      <c r="G29" s="362">
        <v>0.42</v>
      </c>
      <c r="H29" s="25">
        <v>9.27498609308363</v>
      </c>
      <c r="I29" s="26">
        <v>8.33666666666667</v>
      </c>
      <c r="J29" s="27">
        <v>18.4575342465753</v>
      </c>
      <c r="K29" s="372">
        <v>1</v>
      </c>
      <c r="L29" s="363">
        <v>0.8336</v>
      </c>
      <c r="M29" s="363">
        <v>0.2483</v>
      </c>
      <c r="N29" s="32">
        <v>66217.2</v>
      </c>
      <c r="O29" s="48">
        <v>0.0285557386051619</v>
      </c>
      <c r="P29" s="48">
        <v>0.325537682008254</v>
      </c>
      <c r="Q29" s="48">
        <v>0.249791589477584</v>
      </c>
      <c r="R29" s="48">
        <v>1.43696339810212</v>
      </c>
      <c r="S29" s="48">
        <v>1.5637307156161</v>
      </c>
      <c r="T29" s="48">
        <v>4.67872351611377</v>
      </c>
      <c r="U29" s="48">
        <v>4.13323218874818</v>
      </c>
      <c r="V29" s="48">
        <v>12.2266898699396</v>
      </c>
      <c r="W29" s="48">
        <v>1.74820445853932</v>
      </c>
      <c r="X29" s="48">
        <v>0.442975019780717</v>
      </c>
      <c r="Y29" s="48">
        <v>1.09835164835165</v>
      </c>
      <c r="Z29" s="48">
        <v>0.379240703340683</v>
      </c>
      <c r="AA29" s="48">
        <v>0.00424301939930704</v>
      </c>
      <c r="AB29" s="48">
        <v>0.222036951263445</v>
      </c>
      <c r="AC29" s="48">
        <v>0.162775018540576</v>
      </c>
      <c r="AD29" s="371">
        <v>0.0543482332142242</v>
      </c>
      <c r="AE29" s="391">
        <v>0</v>
      </c>
      <c r="AF29" s="48">
        <v>0</v>
      </c>
    </row>
    <row r="30" ht="14.25" customHeight="1" spans="1:32">
      <c r="A30" s="12">
        <v>31</v>
      </c>
      <c r="B30" s="13" t="s">
        <v>60</v>
      </c>
      <c r="C30" s="13" t="s">
        <v>41</v>
      </c>
      <c r="D30" s="363">
        <v>0.01</v>
      </c>
      <c r="E30" s="15">
        <v>-515</v>
      </c>
      <c r="F30" s="362">
        <v>0.2766</v>
      </c>
      <c r="G30" s="362">
        <v>0.3</v>
      </c>
      <c r="H30" s="25">
        <f>I30</f>
        <v>13</v>
      </c>
      <c r="I30" s="26">
        <v>13</v>
      </c>
      <c r="J30" s="27">
        <v>15.0219178082192</v>
      </c>
      <c r="K30" s="372">
        <v>0.48</v>
      </c>
      <c r="L30" s="363">
        <v>0.4929</v>
      </c>
      <c r="M30" s="363">
        <v>0.2701</v>
      </c>
      <c r="N30" s="32">
        <v>6101</v>
      </c>
      <c r="O30" s="48">
        <v>0.1597</v>
      </c>
      <c r="P30" s="48">
        <v>-0.192849535980526</v>
      </c>
      <c r="Q30" s="48">
        <v>0.381714285714286</v>
      </c>
      <c r="R30" s="48">
        <v>0</v>
      </c>
      <c r="S30" s="48">
        <v>0.766163793103448</v>
      </c>
      <c r="T30" s="48">
        <v>5.09506214309708</v>
      </c>
      <c r="U30" s="48">
        <v>3.70529607191714</v>
      </c>
      <c r="V30" s="48">
        <v>3.19707721492307</v>
      </c>
      <c r="W30" s="48">
        <v>0.969203817251395</v>
      </c>
      <c r="X30" s="48">
        <v>0.81769517849738</v>
      </c>
      <c r="Y30" s="48">
        <v>2.32611832611833</v>
      </c>
      <c r="Z30" s="48">
        <v>1.07609594706369</v>
      </c>
      <c r="AA30" s="48">
        <v>0</v>
      </c>
      <c r="AB30" s="48">
        <v>-0.123560460652591</v>
      </c>
      <c r="AC30" s="48">
        <v>0.178401898734177</v>
      </c>
      <c r="AD30" s="371">
        <v>0.143196202531646</v>
      </c>
      <c r="AE30" s="391">
        <v>695</v>
      </c>
      <c r="AF30" s="48">
        <v>0.0305467651195499</v>
      </c>
    </row>
    <row r="31" ht="14.25" customHeight="1" spans="1:32">
      <c r="A31" s="12">
        <v>32</v>
      </c>
      <c r="B31" s="13" t="s">
        <v>61</v>
      </c>
      <c r="C31" s="13" t="s">
        <v>39</v>
      </c>
      <c r="D31" s="363">
        <v>0.025</v>
      </c>
      <c r="E31" s="15">
        <v>3333</v>
      </c>
      <c r="F31" s="362">
        <v>0.42527062125368</v>
      </c>
      <c r="G31" s="362">
        <v>0.261666666666667</v>
      </c>
      <c r="H31" s="25">
        <v>27.028598859886</v>
      </c>
      <c r="I31" s="26">
        <v>14.2994158730159</v>
      </c>
      <c r="J31" s="27">
        <v>6.76164383561644</v>
      </c>
      <c r="K31" s="372">
        <v>0.99</v>
      </c>
      <c r="L31" s="363">
        <v>0.5454</v>
      </c>
      <c r="M31" s="363">
        <v>0.1653</v>
      </c>
      <c r="N31" s="32">
        <v>8269.78</v>
      </c>
      <c r="O31" s="48">
        <v>0</v>
      </c>
      <c r="P31" s="48">
        <v>0.350073016388123</v>
      </c>
      <c r="Q31" s="48">
        <v>0.39942354368932</v>
      </c>
      <c r="R31" s="48">
        <v>-0.0208578143360753</v>
      </c>
      <c r="S31" s="48">
        <v>1.15538371250043</v>
      </c>
      <c r="T31" s="48">
        <v>0</v>
      </c>
      <c r="U31" s="48">
        <v>7.10573248407643</v>
      </c>
      <c r="V31" s="48">
        <v>205.325153374233</v>
      </c>
      <c r="W31" s="48">
        <v>2.25559803386128</v>
      </c>
      <c r="X31" s="48">
        <v>0.445646295294754</v>
      </c>
      <c r="Y31" s="48">
        <v>1.0136191114088</v>
      </c>
      <c r="Z31" s="48">
        <v>0.00672086720867209</v>
      </c>
      <c r="AA31" s="48">
        <v>0</v>
      </c>
      <c r="AB31" s="48">
        <v>0.421445280394512</v>
      </c>
      <c r="AC31" s="48">
        <v>0.381498745069918</v>
      </c>
      <c r="AD31" s="371">
        <v>0.248177363451655</v>
      </c>
      <c r="AE31" s="391">
        <v>507</v>
      </c>
      <c r="AF31" s="48">
        <v>0.0302975977052707</v>
      </c>
    </row>
    <row r="32" ht="14.25" customHeight="1" spans="1:32">
      <c r="A32" s="12">
        <v>34</v>
      </c>
      <c r="B32" s="13" t="s">
        <v>62</v>
      </c>
      <c r="C32" s="13" t="s">
        <v>41</v>
      </c>
      <c r="D32" s="363">
        <v>0.03</v>
      </c>
      <c r="E32" s="15">
        <v>10706</v>
      </c>
      <c r="F32" s="362">
        <v>0.143310647057971</v>
      </c>
      <c r="G32" s="362">
        <v>0.290258302583026</v>
      </c>
      <c r="H32" s="25">
        <v>12.663871660751</v>
      </c>
      <c r="I32" s="26">
        <v>12.9369666030534</v>
      </c>
      <c r="J32" s="27">
        <v>5.18904109589041</v>
      </c>
      <c r="K32" s="363">
        <v>0.4077</v>
      </c>
      <c r="L32" s="363">
        <v>0.2585</v>
      </c>
      <c r="M32" s="363">
        <v>0.2792</v>
      </c>
      <c r="N32" s="32">
        <v>8279.42</v>
      </c>
      <c r="O32" s="48">
        <v>0</v>
      </c>
      <c r="P32" s="48">
        <v>0.0598689436060365</v>
      </c>
      <c r="Q32" s="48">
        <v>0.545514950166113</v>
      </c>
      <c r="R32" s="48">
        <v>0.755081967213115</v>
      </c>
      <c r="S32" s="48">
        <v>2.65985443678604</v>
      </c>
      <c r="T32" s="48">
        <v>0</v>
      </c>
      <c r="U32" s="48">
        <v>4.03362327315255</v>
      </c>
      <c r="V32" s="48">
        <v>183.946666666667</v>
      </c>
      <c r="W32" s="48">
        <v>7.63092633114515</v>
      </c>
      <c r="X32" s="48">
        <v>0.128430913348946</v>
      </c>
      <c r="Y32" s="48">
        <v>1.00505284628222</v>
      </c>
      <c r="Z32" s="48">
        <v>0.0191315563198624</v>
      </c>
      <c r="AA32" s="48">
        <v>0</v>
      </c>
      <c r="AB32" s="48">
        <v>1.39728530409815</v>
      </c>
      <c r="AC32" s="48">
        <v>0.511380110176863</v>
      </c>
      <c r="AD32" s="371">
        <v>0.252790663960568</v>
      </c>
      <c r="AE32" s="391">
        <v>2408</v>
      </c>
      <c r="AF32" s="48">
        <v>0.0872716729486808</v>
      </c>
    </row>
    <row r="33" ht="14.25" customHeight="1" spans="1:32">
      <c r="A33" s="12">
        <v>39</v>
      </c>
      <c r="B33" s="13" t="s">
        <v>63</v>
      </c>
      <c r="C33" s="13" t="s">
        <v>39</v>
      </c>
      <c r="D33" s="363">
        <v>0.01</v>
      </c>
      <c r="E33" s="15">
        <v>1091</v>
      </c>
      <c r="F33" s="362">
        <v>1.57372849708516</v>
      </c>
      <c r="G33" s="362">
        <v>0.230731707317073</v>
      </c>
      <c r="H33" s="25">
        <v>188.544170485793</v>
      </c>
      <c r="I33" s="26">
        <v>15.8232069230769</v>
      </c>
      <c r="J33" s="27">
        <v>11.9397260273973</v>
      </c>
      <c r="K33" s="363">
        <v>0.3872</v>
      </c>
      <c r="L33" s="363">
        <v>0.1991</v>
      </c>
      <c r="M33" s="363">
        <v>0.2511</v>
      </c>
      <c r="N33" s="32">
        <v>17784.57</v>
      </c>
      <c r="O33" s="48">
        <v>0</v>
      </c>
      <c r="P33" s="48">
        <v>9.74736842105263</v>
      </c>
      <c r="Q33" s="48">
        <v>7.90804597701149</v>
      </c>
      <c r="R33" s="48">
        <v>2.52801120448179</v>
      </c>
      <c r="S33" s="48">
        <v>0.999601752289924</v>
      </c>
      <c r="T33" s="48">
        <v>528.421052631579</v>
      </c>
      <c r="U33" s="48">
        <v>37.3234200743494</v>
      </c>
      <c r="V33" s="48">
        <v>84.3697478991597</v>
      </c>
      <c r="W33" s="48">
        <v>1.61892097264438</v>
      </c>
      <c r="X33" s="48">
        <v>0.578300141473501</v>
      </c>
      <c r="Y33" s="48">
        <v>1.04288025889968</v>
      </c>
      <c r="Z33" s="48">
        <v>0.0203870967741935</v>
      </c>
      <c r="AA33" s="48">
        <v>0</v>
      </c>
      <c r="AB33" s="48">
        <v>0.506264501160093</v>
      </c>
      <c r="AC33" s="48">
        <v>0.721513944223108</v>
      </c>
      <c r="AD33" s="371">
        <v>0.348406374501992</v>
      </c>
      <c r="AE33" s="391">
        <v>944</v>
      </c>
      <c r="AF33" s="48">
        <v>0.18804780876494</v>
      </c>
    </row>
    <row r="34" ht="14.25" customHeight="1" spans="1:32">
      <c r="A34" s="12">
        <v>40</v>
      </c>
      <c r="B34" s="13" t="s">
        <v>64</v>
      </c>
      <c r="C34" s="13" t="s">
        <v>39</v>
      </c>
      <c r="D34" s="363">
        <v>0.02</v>
      </c>
      <c r="E34" s="15">
        <v>626</v>
      </c>
      <c r="F34" s="362">
        <v>0.778236185183629</v>
      </c>
      <c r="G34" s="362">
        <v>0.298212927756654</v>
      </c>
      <c r="H34" s="25">
        <v>42.0127795527157</v>
      </c>
      <c r="I34" s="26">
        <v>14.562569213732</v>
      </c>
      <c r="J34" s="27">
        <v>15.3342465753425</v>
      </c>
      <c r="K34" s="363">
        <v>0.2584</v>
      </c>
      <c r="L34" s="363">
        <v>0.2163</v>
      </c>
      <c r="M34" s="363">
        <v>0.1684</v>
      </c>
      <c r="N34" s="32">
        <v>4159.35</v>
      </c>
      <c r="O34" s="48">
        <v>0</v>
      </c>
      <c r="P34" s="48">
        <v>0.567171717171717</v>
      </c>
      <c r="Q34" s="48">
        <v>1.051459673429</v>
      </c>
      <c r="R34" s="48">
        <v>2.44239631336406</v>
      </c>
      <c r="S34" s="48">
        <v>0.823922880188865</v>
      </c>
      <c r="T34" s="48">
        <v>5.38649517684887</v>
      </c>
      <c r="U34" s="48">
        <v>2.4292343387471</v>
      </c>
      <c r="V34" s="48">
        <v>11.8640226628895</v>
      </c>
      <c r="W34" s="48">
        <v>2.78195121951219</v>
      </c>
      <c r="X34" s="48">
        <v>0.331775700934579</v>
      </c>
      <c r="Y34" s="48">
        <v>1.15642458100559</v>
      </c>
      <c r="Z34" s="48">
        <v>0.0841775205016884</v>
      </c>
      <c r="AA34" s="48">
        <v>0</v>
      </c>
      <c r="AB34" s="48">
        <v>0.203016053186314</v>
      </c>
      <c r="AC34" s="48">
        <v>0.521012416427889</v>
      </c>
      <c r="AD34" s="371">
        <v>0.0245940783190067</v>
      </c>
      <c r="AE34" s="391">
        <v>355</v>
      </c>
      <c r="AF34" s="48">
        <v>0.0847659980897803</v>
      </c>
    </row>
    <row r="35" ht="14.25" customHeight="1" spans="1:32">
      <c r="A35" s="12">
        <v>41</v>
      </c>
      <c r="B35" s="13" t="s">
        <v>65</v>
      </c>
      <c r="C35" s="13" t="s">
        <v>39</v>
      </c>
      <c r="D35" s="363">
        <v>0.01</v>
      </c>
      <c r="E35" s="15">
        <v>2828</v>
      </c>
      <c r="F35" s="362">
        <v>0.280665410890569</v>
      </c>
      <c r="G35" s="362">
        <v>0.172400915074365</v>
      </c>
      <c r="H35" s="25">
        <v>29.7200416484303</v>
      </c>
      <c r="I35" s="26">
        <v>22.1179678373055</v>
      </c>
      <c r="J35" s="27">
        <v>9.17534246575342</v>
      </c>
      <c r="K35" s="363">
        <v>0.4859</v>
      </c>
      <c r="L35" s="363">
        <v>0.3223</v>
      </c>
      <c r="M35" s="363">
        <v>0.3275</v>
      </c>
      <c r="N35" s="32">
        <v>18420.81</v>
      </c>
      <c r="O35" s="48">
        <v>0.01</v>
      </c>
      <c r="P35" s="48">
        <v>1.52744991878722</v>
      </c>
      <c r="Q35" s="48">
        <v>1.75951205344177</v>
      </c>
      <c r="R35" s="48">
        <v>0.49708840656432</v>
      </c>
      <c r="S35" s="48">
        <v>0.861001964636542</v>
      </c>
      <c r="T35" s="48">
        <v>0</v>
      </c>
      <c r="U35" s="48">
        <v>2.42902918506971</v>
      </c>
      <c r="V35" s="48">
        <v>239.726495726496</v>
      </c>
      <c r="W35" s="48">
        <v>5.00144857556736</v>
      </c>
      <c r="X35" s="48">
        <v>0.177970095540037</v>
      </c>
      <c r="Y35" s="48">
        <v>1.02100840336134</v>
      </c>
      <c r="Z35" s="48">
        <v>0.00273655404694243</v>
      </c>
      <c r="AA35" s="48">
        <v>0</v>
      </c>
      <c r="AB35" s="48">
        <v>0.218479604449938</v>
      </c>
      <c r="AC35" s="48">
        <v>0.509198516828294</v>
      </c>
      <c r="AD35" s="371">
        <v>0.189746149458072</v>
      </c>
      <c r="AE35" s="391">
        <v>2764</v>
      </c>
      <c r="AF35" s="48">
        <v>0.197090701654307</v>
      </c>
    </row>
    <row r="36" ht="14.25" customHeight="1" spans="1:32">
      <c r="A36" s="12">
        <v>43</v>
      </c>
      <c r="B36" s="13" t="s">
        <v>66</v>
      </c>
      <c r="C36" s="13" t="s">
        <v>39</v>
      </c>
      <c r="D36" s="363">
        <v>0.025</v>
      </c>
      <c r="E36" s="15">
        <v>5703</v>
      </c>
      <c r="F36" s="362">
        <v>0.0551733413980195</v>
      </c>
      <c r="G36" s="362">
        <v>0.239669421487603</v>
      </c>
      <c r="H36" s="25">
        <v>12.7423741890233</v>
      </c>
      <c r="I36" s="26">
        <v>15.1395333333333</v>
      </c>
      <c r="J36" s="27">
        <v>20.5945205479452</v>
      </c>
      <c r="K36" s="372">
        <v>0.28</v>
      </c>
      <c r="L36" s="34">
        <v>0</v>
      </c>
      <c r="M36" s="363">
        <v>0.4511</v>
      </c>
      <c r="N36" s="32">
        <v>13589.2</v>
      </c>
      <c r="O36" s="48">
        <v>0</v>
      </c>
      <c r="P36" s="48">
        <v>0.275078581050741</v>
      </c>
      <c r="Q36" s="48">
        <v>1.05105049760413</v>
      </c>
      <c r="R36" s="48">
        <v>0.418303904501368</v>
      </c>
      <c r="S36" s="48">
        <v>0.902064500848695</v>
      </c>
      <c r="T36" s="48">
        <v>3.90432256962242</v>
      </c>
      <c r="U36" s="48">
        <v>2.85971718182956</v>
      </c>
      <c r="V36" s="48">
        <v>5.7853164556962</v>
      </c>
      <c r="W36" s="48">
        <v>3.79244053437602</v>
      </c>
      <c r="X36" s="48">
        <v>0.216157205240175</v>
      </c>
      <c r="Y36" s="48">
        <v>1.03317820147125</v>
      </c>
      <c r="Z36" s="48">
        <v>0.226076017611645</v>
      </c>
      <c r="AA36" s="48">
        <v>0</v>
      </c>
      <c r="AB36" s="48">
        <v>0.688976140138931</v>
      </c>
      <c r="AC36" s="48">
        <v>0.604498512165237</v>
      </c>
      <c r="AD36" s="371">
        <v>0.37589707684229</v>
      </c>
      <c r="AE36" s="391">
        <v>610</v>
      </c>
      <c r="AF36" s="48">
        <v>0.0533870120777175</v>
      </c>
    </row>
    <row r="37" ht="14.25" customHeight="1" spans="1:32">
      <c r="A37" s="12">
        <v>44</v>
      </c>
      <c r="B37" s="13" t="s">
        <v>67</v>
      </c>
      <c r="C37" s="13" t="s">
        <v>39</v>
      </c>
      <c r="D37" s="363">
        <v>0.03</v>
      </c>
      <c r="E37" s="15">
        <v>1286</v>
      </c>
      <c r="F37" s="362">
        <v>0.54034840466534</v>
      </c>
      <c r="G37" s="362">
        <v>0.248927139661717</v>
      </c>
      <c r="H37" s="25">
        <v>36.5783903576983</v>
      </c>
      <c r="I37" s="26">
        <v>15.4228885245902</v>
      </c>
      <c r="J37" s="27">
        <v>13.5260273972603</v>
      </c>
      <c r="K37" s="372">
        <v>0.3</v>
      </c>
      <c r="L37" s="363">
        <v>0.2823</v>
      </c>
      <c r="M37" s="363">
        <v>0.5517</v>
      </c>
      <c r="N37" s="32">
        <v>5082.38</v>
      </c>
      <c r="O37" s="48">
        <v>0</v>
      </c>
      <c r="P37" s="48">
        <v>0.534224598930481</v>
      </c>
      <c r="Q37" s="48">
        <v>-0.202266288951841</v>
      </c>
      <c r="R37" s="48">
        <v>1.22491349480969</v>
      </c>
      <c r="S37" s="48">
        <v>0.856509812196666</v>
      </c>
      <c r="T37" s="48">
        <v>10.8674698795181</v>
      </c>
      <c r="U37" s="48">
        <v>2.71323529411765</v>
      </c>
      <c r="V37" s="48">
        <v>48.9036144578313</v>
      </c>
      <c r="W37" s="48">
        <v>1.9151266255989</v>
      </c>
      <c r="X37" s="48">
        <v>0.509236667828512</v>
      </c>
      <c r="Y37" s="48">
        <v>1.02158273381295</v>
      </c>
      <c r="Z37" s="48">
        <v>0.0248579545454545</v>
      </c>
      <c r="AA37" s="48">
        <v>0</v>
      </c>
      <c r="AB37" s="48">
        <v>0.405294673810274</v>
      </c>
      <c r="AC37" s="48">
        <v>0.626262626262626</v>
      </c>
      <c r="AD37" s="371">
        <v>0.100517368810052</v>
      </c>
      <c r="AE37" s="391">
        <v>424</v>
      </c>
      <c r="AF37" s="48">
        <v>0.104459226410446</v>
      </c>
    </row>
    <row r="38" ht="14.25" customHeight="1" spans="1:32">
      <c r="A38" s="12">
        <v>47</v>
      </c>
      <c r="B38" s="13" t="s">
        <v>68</v>
      </c>
      <c r="C38" s="13" t="s">
        <v>39</v>
      </c>
      <c r="D38" s="363">
        <v>0.025</v>
      </c>
      <c r="E38" s="15">
        <v>582</v>
      </c>
      <c r="F38" s="362">
        <v>0.450190728568464</v>
      </c>
      <c r="G38" s="362">
        <v>0.251420454545455</v>
      </c>
      <c r="H38" s="25">
        <v>30.3125773195876</v>
      </c>
      <c r="I38" s="26">
        <v>15.3408</v>
      </c>
      <c r="J38" s="27">
        <v>12.1835616438356</v>
      </c>
      <c r="K38" s="372">
        <v>0.9</v>
      </c>
      <c r="L38" s="363">
        <v>0.5449</v>
      </c>
      <c r="M38" s="34">
        <v>0</v>
      </c>
      <c r="N38" s="32">
        <v>2360.96</v>
      </c>
      <c r="O38" s="48">
        <v>0</v>
      </c>
      <c r="P38" s="48">
        <v>1.3872271624899</v>
      </c>
      <c r="Q38" s="48">
        <v>0.859675036927622</v>
      </c>
      <c r="R38" s="48">
        <v>0.0228471001757469</v>
      </c>
      <c r="S38" s="48">
        <v>0.9618138424821</v>
      </c>
      <c r="T38" s="48">
        <v>26.3398692810458</v>
      </c>
      <c r="U38" s="48">
        <v>2.92877906976744</v>
      </c>
      <c r="V38" s="48">
        <v>20.6666666666667</v>
      </c>
      <c r="W38" s="48">
        <v>1.624335499114</v>
      </c>
      <c r="X38" s="48">
        <v>0.573315272604131</v>
      </c>
      <c r="Y38" s="48">
        <v>1.01413881748072</v>
      </c>
      <c r="Z38" s="48">
        <v>0.106433677521843</v>
      </c>
      <c r="AA38" s="48">
        <v>0</v>
      </c>
      <c r="AB38" s="48">
        <v>0.601239669421488</v>
      </c>
      <c r="AC38" s="48">
        <v>0.514640198511166</v>
      </c>
      <c r="AD38" s="371">
        <v>0.0451612903225806</v>
      </c>
      <c r="AE38" s="391">
        <v>73</v>
      </c>
      <c r="AF38" s="48">
        <v>0.0362282878411911</v>
      </c>
    </row>
    <row r="39" ht="14.25" customHeight="1" spans="1:32">
      <c r="A39" s="12">
        <v>48</v>
      </c>
      <c r="B39" s="13" t="s">
        <v>69</v>
      </c>
      <c r="C39" s="13" t="s">
        <v>41</v>
      </c>
      <c r="D39" s="363">
        <v>0.01</v>
      </c>
      <c r="E39" s="15">
        <v>6651</v>
      </c>
      <c r="F39" s="362">
        <v>0.270922655863764</v>
      </c>
      <c r="G39" s="362">
        <v>0.26095753473182</v>
      </c>
      <c r="H39" s="25">
        <v>18.6632040294693</v>
      </c>
      <c r="I39" s="26">
        <v>16.6897216115739</v>
      </c>
      <c r="J39" s="27">
        <v>23.2328767123288</v>
      </c>
      <c r="K39" s="363">
        <v>0.5828</v>
      </c>
      <c r="L39" s="363">
        <v>0.1342</v>
      </c>
      <c r="M39" s="363">
        <v>0.1001</v>
      </c>
      <c r="N39" s="32">
        <v>32395.6</v>
      </c>
      <c r="O39" s="371">
        <v>0.0731973599325094</v>
      </c>
      <c r="P39" s="48">
        <v>0.303503868570844</v>
      </c>
      <c r="Q39" s="48">
        <v>0.571886781835575</v>
      </c>
      <c r="R39" s="48">
        <v>0.530020703933747</v>
      </c>
      <c r="S39" s="48">
        <v>1.16429549069656</v>
      </c>
      <c r="T39" s="48">
        <v>5.83312947107009</v>
      </c>
      <c r="U39" s="48">
        <v>4.95956635466894</v>
      </c>
      <c r="V39" s="48">
        <v>6.6716974732915</v>
      </c>
      <c r="W39" s="48">
        <v>1.20524026868756</v>
      </c>
      <c r="X39" s="48">
        <v>0.634787610966569</v>
      </c>
      <c r="Y39" s="48">
        <v>1.28077783995523</v>
      </c>
      <c r="Z39" s="48">
        <v>0.512744325911076</v>
      </c>
      <c r="AA39" s="48">
        <v>0.0136392926183146</v>
      </c>
      <c r="AB39" s="48">
        <v>0.291040367574664</v>
      </c>
      <c r="AC39" s="48">
        <v>0.228770048039041</v>
      </c>
      <c r="AD39" s="371">
        <v>0.0802048649060824</v>
      </c>
      <c r="AE39" s="391">
        <v>2223</v>
      </c>
      <c r="AF39" s="48">
        <v>0.0282515314032992</v>
      </c>
    </row>
    <row r="40" s="375" customFormat="1" ht="14.25" customHeight="1" spans="1:32">
      <c r="A40" s="377">
        <v>49</v>
      </c>
      <c r="B40" s="378" t="s">
        <v>70</v>
      </c>
      <c r="C40" s="378" t="s">
        <v>41</v>
      </c>
      <c r="D40" s="379">
        <v>0.03</v>
      </c>
      <c r="E40" s="380">
        <v>-19364</v>
      </c>
      <c r="F40" s="381">
        <v>0.1532</v>
      </c>
      <c r="G40" s="381">
        <v>0.216447368421053</v>
      </c>
      <c r="H40" s="382">
        <f>I40</f>
        <v>15.6971072164948</v>
      </c>
      <c r="I40" s="383">
        <v>15.6971072164948</v>
      </c>
      <c r="J40" s="384">
        <v>6.45205479452055</v>
      </c>
      <c r="K40" s="379">
        <v>0.304256</v>
      </c>
      <c r="L40" s="379">
        <v>0.0117</v>
      </c>
      <c r="M40" s="385">
        <v>0.68</v>
      </c>
      <c r="N40" s="386">
        <v>26681.47</v>
      </c>
      <c r="O40" s="379">
        <v>0.191</v>
      </c>
      <c r="P40" s="387">
        <v>2.70191944222773</v>
      </c>
      <c r="Q40" s="387">
        <v>1.48271967472329</v>
      </c>
      <c r="R40" s="387">
        <v>1.47589822273367</v>
      </c>
      <c r="S40" s="387">
        <v>4.52343945403223</v>
      </c>
      <c r="T40" s="387">
        <v>1329.10761154856</v>
      </c>
      <c r="U40" s="387">
        <v>-47.5082090252369</v>
      </c>
      <c r="V40" s="387">
        <v>49.1975128728262</v>
      </c>
      <c r="W40" s="387">
        <v>0.695198738513403</v>
      </c>
      <c r="X40" s="387">
        <v>1.04329524954901</v>
      </c>
      <c r="Y40" s="387">
        <v>1.56003087502631</v>
      </c>
      <c r="Z40" s="387">
        <v>0</v>
      </c>
      <c r="AA40" s="387">
        <v>0</v>
      </c>
      <c r="AB40" s="387">
        <v>-5.76566919755843</v>
      </c>
      <c r="AC40" s="387">
        <v>0.0802148541637868</v>
      </c>
      <c r="AD40" s="392">
        <v>0.0680621655245957</v>
      </c>
      <c r="AE40" s="393">
        <v>2133</v>
      </c>
      <c r="AF40" s="387">
        <v>0.00842433697347894</v>
      </c>
    </row>
    <row r="41" ht="14.25" customHeight="1" spans="1:32">
      <c r="A41" s="12">
        <v>50</v>
      </c>
      <c r="B41" s="13" t="s">
        <v>71</v>
      </c>
      <c r="C41" s="13" t="s">
        <v>41</v>
      </c>
      <c r="D41" s="363">
        <v>0.02</v>
      </c>
      <c r="E41" s="15">
        <v>38467</v>
      </c>
      <c r="F41" s="362">
        <v>0.174322695419407</v>
      </c>
      <c r="G41" s="362">
        <v>0.234315617341126</v>
      </c>
      <c r="H41" s="25">
        <v>18.0246551589674</v>
      </c>
      <c r="I41" s="26">
        <v>15.4404207535216</v>
      </c>
      <c r="J41" s="27">
        <v>21.2986301369863</v>
      </c>
      <c r="K41" s="363">
        <v>0.6009</v>
      </c>
      <c r="L41" s="363">
        <v>0.0653</v>
      </c>
      <c r="M41" s="363">
        <v>0.0586</v>
      </c>
      <c r="N41" s="32">
        <v>379786.06</v>
      </c>
      <c r="O41" s="371">
        <v>0.218009478672986</v>
      </c>
      <c r="P41" s="48">
        <v>0.186734281960909</v>
      </c>
      <c r="Q41" s="48">
        <v>0.705202141313159</v>
      </c>
      <c r="R41" s="48">
        <v>0.168925489242737</v>
      </c>
      <c r="S41" s="48">
        <v>1.49834850029022</v>
      </c>
      <c r="T41" s="48">
        <v>12.3094869940857</v>
      </c>
      <c r="U41" s="48">
        <v>3.40951447795056</v>
      </c>
      <c r="V41" s="48">
        <v>54.4451478523281</v>
      </c>
      <c r="W41" s="48">
        <v>1.35362133353201</v>
      </c>
      <c r="X41" s="48">
        <v>0.649841688851851</v>
      </c>
      <c r="Y41" s="48">
        <v>1.07070907697983</v>
      </c>
      <c r="Z41" s="48">
        <v>0.101383754930045</v>
      </c>
      <c r="AA41" s="48">
        <v>0.0322529530751347</v>
      </c>
      <c r="AB41" s="48">
        <v>0.120065858778179</v>
      </c>
      <c r="AC41" s="48">
        <v>0.0908032210294715</v>
      </c>
      <c r="AD41" s="371">
        <v>0.0152508491772108</v>
      </c>
      <c r="AE41" s="391">
        <v>0</v>
      </c>
      <c r="AF41" s="48">
        <v>0</v>
      </c>
    </row>
    <row r="42" ht="14.25" customHeight="1" spans="1:32">
      <c r="A42" s="12">
        <v>51</v>
      </c>
      <c r="B42" s="13" t="s">
        <v>72</v>
      </c>
      <c r="C42" s="13" t="s">
        <v>39</v>
      </c>
      <c r="D42" s="363">
        <v>0.02</v>
      </c>
      <c r="E42" s="15">
        <v>321</v>
      </c>
      <c r="F42" s="362">
        <v>1.65388483424786</v>
      </c>
      <c r="G42" s="362">
        <v>0.217717717717718</v>
      </c>
      <c r="H42" s="25">
        <v>208.339190031153</v>
      </c>
      <c r="I42" s="26">
        <v>19.10768</v>
      </c>
      <c r="J42" s="27">
        <v>10.8465753424658</v>
      </c>
      <c r="K42" s="372">
        <v>0.62</v>
      </c>
      <c r="L42" s="363">
        <v>0.1979</v>
      </c>
      <c r="M42" s="363">
        <v>0.1245</v>
      </c>
      <c r="N42" s="32">
        <v>7171.1</v>
      </c>
      <c r="O42" s="363">
        <v>0.0659</v>
      </c>
      <c r="P42" s="48">
        <v>0.0169985429820301</v>
      </c>
      <c r="Q42" s="48">
        <v>1.57652091254753</v>
      </c>
      <c r="R42" s="48">
        <v>3.63114754098361</v>
      </c>
      <c r="S42" s="48">
        <v>0.416205152901517</v>
      </c>
      <c r="T42" s="48">
        <v>9.45827633378933</v>
      </c>
      <c r="U42" s="48">
        <v>2.71883602044829</v>
      </c>
      <c r="V42" s="48">
        <v>1.08268086439085</v>
      </c>
      <c r="W42" s="48">
        <v>2.2619926199262</v>
      </c>
      <c r="X42" s="48">
        <v>0.352793696275072</v>
      </c>
      <c r="Y42" s="48">
        <v>1.78280542986425</v>
      </c>
      <c r="Z42" s="48">
        <v>0.552481092049437</v>
      </c>
      <c r="AA42" s="48">
        <v>0</v>
      </c>
      <c r="AB42" s="48">
        <v>0.0853156146179402</v>
      </c>
      <c r="AC42" s="48">
        <v>0.326583743129881</v>
      </c>
      <c r="AD42" s="371">
        <v>0.197859415678334</v>
      </c>
      <c r="AE42" s="391">
        <v>270</v>
      </c>
      <c r="AF42" s="48">
        <v>0.0781024009256581</v>
      </c>
    </row>
    <row r="43" ht="14.25" customHeight="1" spans="1:32">
      <c r="A43" s="12">
        <v>52</v>
      </c>
      <c r="B43" s="13" t="s">
        <v>73</v>
      </c>
      <c r="C43" s="13" t="s">
        <v>41</v>
      </c>
      <c r="D43" s="363">
        <v>0.03</v>
      </c>
      <c r="E43" s="15">
        <v>1294</v>
      </c>
      <c r="F43" s="362">
        <v>0.908839489772935</v>
      </c>
      <c r="G43" s="362">
        <v>0.230769230769231</v>
      </c>
      <c r="H43" s="25">
        <v>70.6336939721793</v>
      </c>
      <c r="I43" s="26">
        <v>18.28</v>
      </c>
      <c r="J43" s="27">
        <v>13.8301369863014</v>
      </c>
      <c r="K43" s="363">
        <v>0.2405</v>
      </c>
      <c r="L43" s="363">
        <v>0.1617</v>
      </c>
      <c r="M43" s="363">
        <v>0.1055</v>
      </c>
      <c r="N43" s="32">
        <v>26670.56</v>
      </c>
      <c r="O43" s="371">
        <v>0.134868668623467</v>
      </c>
      <c r="P43" s="48">
        <v>0.168026181424476</v>
      </c>
      <c r="Q43" s="48">
        <v>0.0678389676481279</v>
      </c>
      <c r="R43" s="48">
        <v>-0.666322846828262</v>
      </c>
      <c r="S43" s="48">
        <v>1.07217887240019</v>
      </c>
      <c r="T43" s="48">
        <v>4.9546062465581</v>
      </c>
      <c r="U43" s="48">
        <v>2.09712294099365</v>
      </c>
      <c r="V43" s="48">
        <v>6.82663679722503</v>
      </c>
      <c r="W43" s="48">
        <v>1.03435398503419</v>
      </c>
      <c r="X43" s="48">
        <v>0.752464818403977</v>
      </c>
      <c r="Y43" s="48">
        <v>2.42546063651591</v>
      </c>
      <c r="Z43" s="48">
        <v>0.688949406408238</v>
      </c>
      <c r="AA43" s="48">
        <v>0.0367218416237607</v>
      </c>
      <c r="AB43" s="48">
        <v>0.0568678722889978</v>
      </c>
      <c r="AC43" s="48">
        <v>0.152222469222056</v>
      </c>
      <c r="AD43" s="371">
        <v>0.0256491684927012</v>
      </c>
      <c r="AE43" s="391">
        <v>1723</v>
      </c>
      <c r="AF43" s="48">
        <v>0.0182391734679835</v>
      </c>
    </row>
    <row r="44" ht="14.25" customHeight="1" spans="1:32">
      <c r="A44" s="12">
        <v>54</v>
      </c>
      <c r="B44" s="13" t="s">
        <v>74</v>
      </c>
      <c r="C44" s="13" t="s">
        <v>41</v>
      </c>
      <c r="D44" s="363">
        <v>0.04</v>
      </c>
      <c r="E44" s="15">
        <v>3832</v>
      </c>
      <c r="F44" s="362">
        <v>0.4267</v>
      </c>
      <c r="G44" s="362">
        <v>0.3623</v>
      </c>
      <c r="H44" s="25">
        <v>20.8872520876827</v>
      </c>
      <c r="I44" s="25">
        <v>5.68223413318188</v>
      </c>
      <c r="J44" s="27">
        <v>14.2356164383562</v>
      </c>
      <c r="K44" s="363">
        <v>0.3176</v>
      </c>
      <c r="L44" s="363">
        <v>0.1301</v>
      </c>
      <c r="M44" s="363">
        <v>0.1067</v>
      </c>
      <c r="N44" s="32">
        <v>40754.82</v>
      </c>
      <c r="O44" s="48">
        <v>0.0485</v>
      </c>
      <c r="P44" s="48">
        <v>0.08693284795308</v>
      </c>
      <c r="Q44" s="48">
        <v>0.178240740740741</v>
      </c>
      <c r="R44" s="48">
        <v>7.68934240362812</v>
      </c>
      <c r="S44" s="48">
        <v>0.354663168017175</v>
      </c>
      <c r="T44" s="48">
        <v>1.01064236553658</v>
      </c>
      <c r="U44" s="48">
        <v>1.82179165629607</v>
      </c>
      <c r="V44" s="48">
        <v>22.9729599227426</v>
      </c>
      <c r="W44" s="48">
        <v>1.49465293658872</v>
      </c>
      <c r="X44" s="48">
        <v>0.754807313844062</v>
      </c>
      <c r="Y44" s="48">
        <v>1.06131740196078</v>
      </c>
      <c r="Z44" s="48">
        <v>0.0567985221241533</v>
      </c>
      <c r="AA44" s="48">
        <v>0</v>
      </c>
      <c r="AB44" s="48">
        <v>0.121560105952702</v>
      </c>
      <c r="AC44" s="48">
        <v>0.257141055552052</v>
      </c>
      <c r="AD44" s="371">
        <v>-0.0168148475103516</v>
      </c>
      <c r="AE44" s="391">
        <v>252</v>
      </c>
      <c r="AF44" s="48">
        <v>0.00529667696576077</v>
      </c>
    </row>
    <row r="45" ht="14.25" customHeight="1" spans="1:32">
      <c r="A45" s="18">
        <v>56</v>
      </c>
      <c r="B45" s="19" t="s">
        <v>75</v>
      </c>
      <c r="C45" s="19" t="s">
        <v>39</v>
      </c>
      <c r="D45" s="363">
        <v>0.02</v>
      </c>
      <c r="E45" s="15">
        <v>8103</v>
      </c>
      <c r="F45" s="362">
        <v>0.1348</v>
      </c>
      <c r="G45" s="362">
        <v>0.2694</v>
      </c>
      <c r="H45" s="25">
        <v>16.8356164383562</v>
      </c>
      <c r="I45" s="25">
        <v>11.1362448979592</v>
      </c>
      <c r="J45" s="27">
        <v>15.9013698630137</v>
      </c>
      <c r="K45" s="372">
        <v>0.6</v>
      </c>
      <c r="L45" s="363">
        <v>0.1595</v>
      </c>
      <c r="M45" s="363">
        <v>0.2973</v>
      </c>
      <c r="N45" s="32">
        <v>17528.32</v>
      </c>
      <c r="O45" s="48">
        <v>0.134583563154992</v>
      </c>
      <c r="P45" s="48">
        <v>-0.0640612189122711</v>
      </c>
      <c r="Q45" s="48">
        <v>0.118076620604426</v>
      </c>
      <c r="R45" s="48">
        <v>0.222356313169407</v>
      </c>
      <c r="S45" s="48">
        <v>1.32770530991774</v>
      </c>
      <c r="T45" s="48">
        <v>5.89306153139229</v>
      </c>
      <c r="U45" s="48">
        <v>30.8021834061135</v>
      </c>
      <c r="V45" s="48">
        <v>97.4267955801105</v>
      </c>
      <c r="W45" s="48">
        <v>1.53637374860957</v>
      </c>
      <c r="X45" s="48">
        <v>0.612528957153147</v>
      </c>
      <c r="Y45" s="48">
        <v>1</v>
      </c>
      <c r="Z45" s="48">
        <v>0.0361736334405145</v>
      </c>
      <c r="AA45" s="48">
        <v>0</v>
      </c>
      <c r="AB45" s="48">
        <v>0.42979897098605</v>
      </c>
      <c r="AC45" s="48">
        <v>0.314487432127819</v>
      </c>
      <c r="AD45" s="371">
        <v>0</v>
      </c>
      <c r="AE45" s="391">
        <v>7650</v>
      </c>
      <c r="AF45" s="48">
        <v>0.10845371932461</v>
      </c>
    </row>
    <row r="46" ht="14.25" customHeight="1" spans="1:32">
      <c r="A46" s="18">
        <v>56</v>
      </c>
      <c r="B46" s="19" t="s">
        <v>75</v>
      </c>
      <c r="C46" s="19" t="s">
        <v>39</v>
      </c>
      <c r="D46" s="363">
        <v>0.02</v>
      </c>
      <c r="E46" s="15">
        <v>6778</v>
      </c>
      <c r="F46" s="362">
        <v>0.0636</v>
      </c>
      <c r="G46" s="362">
        <v>0.2466</v>
      </c>
      <c r="H46" s="25">
        <v>14.7800236057834</v>
      </c>
      <c r="I46" s="25">
        <v>12.1679825094133</v>
      </c>
      <c r="J46" s="27">
        <v>14.1780821917808</v>
      </c>
      <c r="K46" s="363">
        <v>0.5185</v>
      </c>
      <c r="L46" s="363">
        <v>0.0638</v>
      </c>
      <c r="M46" s="363">
        <v>0.2298</v>
      </c>
      <c r="N46" s="32">
        <v>11311.83</v>
      </c>
      <c r="O46" s="48">
        <v>0.134583563154992</v>
      </c>
      <c r="P46" s="48">
        <v>0.190876882196634</v>
      </c>
      <c r="Q46" s="48">
        <v>0.387845516710007</v>
      </c>
      <c r="R46" s="48">
        <v>1.21865793780687</v>
      </c>
      <c r="S46" s="48">
        <v>1.28335354760461</v>
      </c>
      <c r="T46" s="48">
        <v>7.98710489070609</v>
      </c>
      <c r="U46" s="48">
        <v>11.3624161073826</v>
      </c>
      <c r="V46" s="48">
        <v>59.4730679156909</v>
      </c>
      <c r="W46" s="48">
        <v>2.83953951108584</v>
      </c>
      <c r="X46" s="48">
        <v>0.330094830792116</v>
      </c>
      <c r="Y46" s="48">
        <v>1</v>
      </c>
      <c r="Z46" s="48">
        <v>0.0222761970853574</v>
      </c>
      <c r="AA46" s="48">
        <v>0</v>
      </c>
      <c r="AB46" s="48">
        <v>0.546767232686645</v>
      </c>
      <c r="AC46" s="48">
        <v>0.521401850758023</v>
      </c>
      <c r="AD46" s="371">
        <v>0</v>
      </c>
      <c r="AE46" s="391">
        <v>3398</v>
      </c>
      <c r="AF46" s="48">
        <v>0.133805867296712</v>
      </c>
    </row>
    <row r="47" ht="14.25" customHeight="1" spans="1:32">
      <c r="A47" s="18">
        <v>57</v>
      </c>
      <c r="B47" s="19" t="s">
        <v>76</v>
      </c>
      <c r="C47" s="19" t="s">
        <v>39</v>
      </c>
      <c r="D47" s="363">
        <v>0.028</v>
      </c>
      <c r="E47" s="15">
        <v>1092</v>
      </c>
      <c r="F47" s="362">
        <v>0.824211238106751</v>
      </c>
      <c r="G47" s="362">
        <v>0.293139097744361</v>
      </c>
      <c r="H47" s="25">
        <v>48.7179487179487</v>
      </c>
      <c r="I47" s="25">
        <v>13.9486103828002</v>
      </c>
      <c r="J47" s="27">
        <v>11.0356164383562</v>
      </c>
      <c r="K47" s="363">
        <v>0.2238</v>
      </c>
      <c r="L47" s="363">
        <v>0.4226</v>
      </c>
      <c r="M47" s="363">
        <v>0.3434</v>
      </c>
      <c r="N47" s="32">
        <v>15224.95</v>
      </c>
      <c r="O47" s="48">
        <v>0.184</v>
      </c>
      <c r="P47" s="48">
        <v>0.190044431600621</v>
      </c>
      <c r="Q47" s="48">
        <v>0.831154534195679</v>
      </c>
      <c r="R47" s="48">
        <v>2.4888178913738</v>
      </c>
      <c r="S47" s="48">
        <v>1.18029920662411</v>
      </c>
      <c r="T47" s="48">
        <v>3.99765363128492</v>
      </c>
      <c r="U47" s="48">
        <v>7.72681135946442</v>
      </c>
      <c r="V47" s="48">
        <v>3.61094010193268</v>
      </c>
      <c r="W47" s="48">
        <v>1.03116565666853</v>
      </c>
      <c r="X47" s="48">
        <v>0.599107576493443</v>
      </c>
      <c r="Y47" s="48">
        <v>1.3600673022995</v>
      </c>
      <c r="Z47" s="48">
        <v>0.90020290072894</v>
      </c>
      <c r="AA47" s="48">
        <v>0.0168332456601789</v>
      </c>
      <c r="AB47" s="48">
        <v>0.10615339749198</v>
      </c>
      <c r="AC47" s="48">
        <v>0.107297576790855</v>
      </c>
      <c r="AD47" s="371">
        <v>-0.154951228374186</v>
      </c>
      <c r="AE47" s="391">
        <v>229</v>
      </c>
      <c r="AF47" s="48">
        <v>0.00640040247072305</v>
      </c>
    </row>
    <row r="48" ht="14.25" customHeight="1" spans="1:32">
      <c r="A48" s="18">
        <v>57</v>
      </c>
      <c r="B48" s="19" t="s">
        <v>76</v>
      </c>
      <c r="C48" s="19" t="s">
        <v>39</v>
      </c>
      <c r="D48" s="363">
        <v>0.015</v>
      </c>
      <c r="E48" s="15">
        <v>867</v>
      </c>
      <c r="F48" s="362">
        <v>0.2815</v>
      </c>
      <c r="G48" s="362">
        <v>0.242</v>
      </c>
      <c r="H48" s="25">
        <v>21.6839677047289</v>
      </c>
      <c r="I48" s="25">
        <v>8.40035746201966</v>
      </c>
      <c r="J48" s="27">
        <v>8.02191780821918</v>
      </c>
      <c r="K48" s="372">
        <v>0.34</v>
      </c>
      <c r="L48" s="363">
        <v>0.1844</v>
      </c>
      <c r="M48" s="363">
        <v>0.4165</v>
      </c>
      <c r="N48" s="32">
        <v>3449.59</v>
      </c>
      <c r="O48" s="48">
        <v>0</v>
      </c>
      <c r="P48" s="48">
        <v>0.311681070532478</v>
      </c>
      <c r="Q48" s="48">
        <v>0.332821497120921</v>
      </c>
      <c r="R48" s="48">
        <v>0.146825396825397</v>
      </c>
      <c r="S48" s="48">
        <v>0.791123974915581</v>
      </c>
      <c r="T48" s="48">
        <v>0</v>
      </c>
      <c r="U48" s="48">
        <v>1.25670498084291</v>
      </c>
      <c r="V48" s="48">
        <v>69.0526315789474</v>
      </c>
      <c r="W48" s="48">
        <v>3.71532846715328</v>
      </c>
      <c r="X48" s="48">
        <v>0.262061636556854</v>
      </c>
      <c r="Y48" s="48">
        <v>1.01539777587682</v>
      </c>
      <c r="Z48" s="48">
        <v>0.0141129032258065</v>
      </c>
      <c r="AA48" s="48">
        <v>0</v>
      </c>
      <c r="AB48" s="48">
        <v>0.285338160276452</v>
      </c>
      <c r="AC48" s="48">
        <v>0.614634146341463</v>
      </c>
      <c r="AD48" s="371">
        <v>0.204878048780488</v>
      </c>
      <c r="AE48" s="391">
        <v>187</v>
      </c>
      <c r="AF48" s="48">
        <v>0.0570121951219512</v>
      </c>
    </row>
    <row r="49" ht="14.25" customHeight="1" spans="1:32">
      <c r="A49" s="12">
        <v>58</v>
      </c>
      <c r="B49" s="13" t="s">
        <v>77</v>
      </c>
      <c r="C49" s="13" t="s">
        <v>39</v>
      </c>
      <c r="D49" s="363">
        <v>0.045</v>
      </c>
      <c r="E49" s="15">
        <v>20609</v>
      </c>
      <c r="F49" s="362">
        <v>0.370060199324717</v>
      </c>
      <c r="G49" s="362">
        <v>0.376470588235294</v>
      </c>
      <c r="H49" s="25">
        <v>16.5073511572614</v>
      </c>
      <c r="I49" s="25">
        <v>10.3090909090909</v>
      </c>
      <c r="J49" s="27">
        <v>13.4246575342466</v>
      </c>
      <c r="K49" s="363">
        <v>0.3015</v>
      </c>
      <c r="L49" s="363">
        <v>0.3199</v>
      </c>
      <c r="M49" s="363">
        <v>0.0741</v>
      </c>
      <c r="N49" s="32">
        <v>39567.05</v>
      </c>
      <c r="O49" s="48">
        <v>0.059</v>
      </c>
      <c r="P49" s="48">
        <v>0.665134183496616</v>
      </c>
      <c r="Q49" s="48">
        <v>1.08708724549003</v>
      </c>
      <c r="R49" s="48">
        <v>3.79837019790454</v>
      </c>
      <c r="S49" s="48">
        <v>1.44143095753128</v>
      </c>
      <c r="T49" s="48">
        <v>7.00522306131275</v>
      </c>
      <c r="U49" s="48">
        <v>5.17460005406335</v>
      </c>
      <c r="V49" s="48">
        <v>3.66917005000958</v>
      </c>
      <c r="W49" s="48">
        <v>1.09808602593126</v>
      </c>
      <c r="X49" s="48">
        <v>0.566488808055132</v>
      </c>
      <c r="Y49" s="48">
        <v>1.13788317890526</v>
      </c>
      <c r="Z49" s="48">
        <v>0.874365001137311</v>
      </c>
      <c r="AA49" s="48">
        <v>0</v>
      </c>
      <c r="AB49" s="48">
        <v>0.704280222127296</v>
      </c>
      <c r="AC49" s="48">
        <v>0.331994111221921</v>
      </c>
      <c r="AD49" s="371">
        <v>0.103604502065821</v>
      </c>
      <c r="AE49" s="391">
        <v>4828</v>
      </c>
      <c r="AF49" s="48">
        <v>0.0458564847794083</v>
      </c>
    </row>
    <row r="50" spans="1:32">
      <c r="A50" s="12">
        <v>59</v>
      </c>
      <c r="B50" s="13" t="s">
        <v>78</v>
      </c>
      <c r="C50" s="13" t="s">
        <v>41</v>
      </c>
      <c r="D50" s="363">
        <v>0.0237</v>
      </c>
      <c r="E50" s="15">
        <v>9286</v>
      </c>
      <c r="F50" s="362">
        <v>0.510452595044838</v>
      </c>
      <c r="G50" s="362">
        <v>0.300925925925926</v>
      </c>
      <c r="H50" s="25">
        <v>23.4869696317036</v>
      </c>
      <c r="I50" s="25">
        <v>19.8272727272727</v>
      </c>
      <c r="J50" s="27">
        <v>10.0602739726027</v>
      </c>
      <c r="K50" s="372">
        <v>0.51</v>
      </c>
      <c r="L50" s="363">
        <v>0.2525</v>
      </c>
      <c r="M50" s="363">
        <v>0.1922</v>
      </c>
      <c r="N50" s="32">
        <v>27171.05</v>
      </c>
      <c r="O50" s="363">
        <v>0.4583</v>
      </c>
      <c r="P50" s="48">
        <v>0.121916439175938</v>
      </c>
      <c r="Q50" s="48">
        <v>1.14579349904398</v>
      </c>
      <c r="R50" s="48">
        <v>1.36827339964295</v>
      </c>
      <c r="S50" s="48">
        <v>2.10714420181392</v>
      </c>
      <c r="T50" s="48">
        <v>820.97149183504</v>
      </c>
      <c r="U50" s="48">
        <v>5.12049565490597</v>
      </c>
      <c r="V50" s="48">
        <v>6898.06976744186</v>
      </c>
      <c r="W50" s="48">
        <v>1.02823513761442</v>
      </c>
      <c r="X50" s="48">
        <v>0.969841832868452</v>
      </c>
      <c r="Y50" s="48">
        <v>1.01049505964266</v>
      </c>
      <c r="Z50" s="48">
        <v>0.00824237023836044</v>
      </c>
      <c r="AA50" s="48">
        <v>0.00414346179550011</v>
      </c>
      <c r="AB50" s="48">
        <v>0.56441270323659</v>
      </c>
      <c r="AC50" s="48">
        <v>0.0216157536486445</v>
      </c>
      <c r="AD50" s="371">
        <v>0.0216204735399522</v>
      </c>
      <c r="AE50" s="391">
        <v>0</v>
      </c>
      <c r="AF50" s="48">
        <v>0</v>
      </c>
    </row>
    <row r="51" ht="14.25" customHeight="1" spans="1:32">
      <c r="A51" s="12">
        <v>61</v>
      </c>
      <c r="B51" s="13" t="s">
        <v>79</v>
      </c>
      <c r="C51" s="13" t="s">
        <v>39</v>
      </c>
      <c r="D51" s="363">
        <v>0.015</v>
      </c>
      <c r="E51" s="15">
        <v>7295</v>
      </c>
      <c r="F51" s="362">
        <v>0.0920254747146914</v>
      </c>
      <c r="G51" s="362">
        <v>0.275862068965517</v>
      </c>
      <c r="H51" s="25">
        <v>11.9459821795751</v>
      </c>
      <c r="I51" s="25">
        <v>13.4070676923077</v>
      </c>
      <c r="J51" s="27">
        <v>14.1561643835616</v>
      </c>
      <c r="K51" s="363">
        <v>0.785</v>
      </c>
      <c r="L51" s="363">
        <v>0.316</v>
      </c>
      <c r="M51" s="363">
        <v>0.083</v>
      </c>
      <c r="N51" s="34">
        <v>14478.52</v>
      </c>
      <c r="O51" s="48">
        <v>0</v>
      </c>
      <c r="P51" s="48">
        <v>-0.172545083243917</v>
      </c>
      <c r="Q51" s="48">
        <v>-0.245704736539767</v>
      </c>
      <c r="R51" s="48">
        <v>-0.034030720338983</v>
      </c>
      <c r="S51" s="48">
        <v>1.53326893573498</v>
      </c>
      <c r="T51" s="48">
        <v>12.8842909438166</v>
      </c>
      <c r="U51" s="48">
        <v>7.69871611982882</v>
      </c>
      <c r="V51" s="48">
        <v>4.05368052078117</v>
      </c>
      <c r="W51" s="48">
        <v>1.10187044277713</v>
      </c>
      <c r="X51" s="48">
        <v>0.395842048021417</v>
      </c>
      <c r="Y51" s="48">
        <v>1.2660123316975</v>
      </c>
      <c r="Z51" s="48">
        <v>0.834533370257546</v>
      </c>
      <c r="AA51" s="48">
        <v>0.0175851564663528</v>
      </c>
      <c r="AB51" s="48">
        <v>0.434316673116423</v>
      </c>
      <c r="AC51" s="48">
        <v>0.337903943077379</v>
      </c>
      <c r="AD51" s="371">
        <v>0.235546990809369</v>
      </c>
      <c r="AE51" s="391">
        <v>1620</v>
      </c>
      <c r="AF51" s="48">
        <v>0.0400237177586718</v>
      </c>
    </row>
    <row r="52" ht="14.25" customHeight="1" spans="1:32">
      <c r="A52" s="18">
        <v>62</v>
      </c>
      <c r="B52" s="19" t="s">
        <v>80</v>
      </c>
      <c r="C52" s="19" t="s">
        <v>41</v>
      </c>
      <c r="D52" s="363">
        <v>0.015</v>
      </c>
      <c r="E52" s="15">
        <v>4813</v>
      </c>
      <c r="F52" s="362">
        <v>0.389217978423773</v>
      </c>
      <c r="G52" s="362">
        <v>0.263379416005724</v>
      </c>
      <c r="H52" s="25">
        <v>25.586135466445</v>
      </c>
      <c r="I52" s="25">
        <v>13.8893228696719</v>
      </c>
      <c r="J52" s="27">
        <v>23.4356164383562</v>
      </c>
      <c r="K52" s="363">
        <v>1</v>
      </c>
      <c r="L52" s="363">
        <v>0.3658</v>
      </c>
      <c r="M52" s="363">
        <v>0.0315</v>
      </c>
      <c r="N52" s="32">
        <v>31250.42</v>
      </c>
      <c r="O52" s="48">
        <v>0.0749306197964847</v>
      </c>
      <c r="P52" s="48">
        <v>0.161211121161817</v>
      </c>
      <c r="Q52" s="48">
        <v>0.0138078568650331</v>
      </c>
      <c r="R52" s="48">
        <v>-0.0211511083994306</v>
      </c>
      <c r="S52" s="48">
        <v>1.34003311562874</v>
      </c>
      <c r="T52" s="48">
        <v>14.9157835457943</v>
      </c>
      <c r="U52" s="48">
        <v>4.00988191252168</v>
      </c>
      <c r="V52" s="48">
        <v>26.7981972038263</v>
      </c>
      <c r="W52" s="48">
        <v>1.27838569102576</v>
      </c>
      <c r="X52" s="48">
        <v>0.730352083137161</v>
      </c>
      <c r="Y52" s="48">
        <v>1.30519230769231</v>
      </c>
      <c r="Z52" s="48">
        <v>0.22833940789053</v>
      </c>
      <c r="AA52" s="48">
        <v>0.0035807916107168</v>
      </c>
      <c r="AB52" s="48">
        <v>0.154933204571061</v>
      </c>
      <c r="AC52" s="48">
        <v>0.143778960013729</v>
      </c>
      <c r="AD52" s="371">
        <v>-0.0668611635489961</v>
      </c>
      <c r="AE52" s="391">
        <v>6152</v>
      </c>
      <c r="AF52" s="48">
        <v>0.0422309936502488</v>
      </c>
    </row>
    <row r="53" ht="14.25" customHeight="1" spans="1:32">
      <c r="A53" s="18">
        <v>62</v>
      </c>
      <c r="B53" s="19" t="s">
        <v>80</v>
      </c>
      <c r="C53" s="19" t="s">
        <v>41</v>
      </c>
      <c r="D53" s="363">
        <v>0.02</v>
      </c>
      <c r="E53" s="15">
        <v>2231</v>
      </c>
      <c r="F53" s="362">
        <v>0.11083915019943</v>
      </c>
      <c r="G53" s="362">
        <v>0.348090629880536</v>
      </c>
      <c r="H53" s="25">
        <v>11.0974002689377</v>
      </c>
      <c r="I53" s="25">
        <v>9.23548370250449</v>
      </c>
      <c r="J53" s="27">
        <v>15.1506849315068</v>
      </c>
      <c r="K53" s="363">
        <v>0.547436</v>
      </c>
      <c r="L53" s="363">
        <v>0.4427</v>
      </c>
      <c r="M53" s="34">
        <v>0</v>
      </c>
      <c r="N53" s="32">
        <v>9917.37</v>
      </c>
      <c r="O53" s="48">
        <v>0.0964127586518478</v>
      </c>
      <c r="P53" s="48">
        <v>0.40556096697069</v>
      </c>
      <c r="Q53" s="48">
        <v>0.239934983745937</v>
      </c>
      <c r="R53" s="48">
        <v>0.412025316455696</v>
      </c>
      <c r="S53" s="48">
        <v>1.82301406169477</v>
      </c>
      <c r="T53" s="48">
        <v>15.8679910285165</v>
      </c>
      <c r="U53" s="48">
        <v>3.93516090584029</v>
      </c>
      <c r="V53" s="48">
        <v>159.24115755627</v>
      </c>
      <c r="W53" s="48">
        <v>2.59486232370719</v>
      </c>
      <c r="X53" s="48">
        <v>0.375228375228375</v>
      </c>
      <c r="Y53" s="48">
        <v>1.02664233576642</v>
      </c>
      <c r="Z53" s="48">
        <v>0.0149238681052738</v>
      </c>
      <c r="AA53" s="48">
        <v>0</v>
      </c>
      <c r="AB53" s="48">
        <v>0.249065029305052</v>
      </c>
      <c r="AC53" s="48">
        <v>0.211291495032711</v>
      </c>
      <c r="AD53" s="371">
        <v>-0.0221710685728132</v>
      </c>
      <c r="AE53" s="391">
        <v>912</v>
      </c>
      <c r="AF53" s="48">
        <v>0.0368306275745093</v>
      </c>
    </row>
    <row r="54" ht="14.25" customHeight="1" spans="1:32">
      <c r="A54" s="12">
        <v>63</v>
      </c>
      <c r="B54" s="13" t="s">
        <v>81</v>
      </c>
      <c r="C54" s="13" t="s">
        <v>39</v>
      </c>
      <c r="D54" s="363">
        <v>0.03</v>
      </c>
      <c r="E54" s="15">
        <v>5273</v>
      </c>
      <c r="F54" s="362">
        <v>0.672912067255463</v>
      </c>
      <c r="G54" s="362">
        <v>0.267722222222222</v>
      </c>
      <c r="H54" s="25">
        <v>42.6986535179215</v>
      </c>
      <c r="I54" s="25">
        <v>14.25</v>
      </c>
      <c r="J54" s="27">
        <v>6.07123287671233</v>
      </c>
      <c r="K54" s="363">
        <v>0.2773</v>
      </c>
      <c r="L54" s="363">
        <v>0.5041</v>
      </c>
      <c r="M54" s="363">
        <v>0.2018</v>
      </c>
      <c r="N54" s="32">
        <v>51155.96</v>
      </c>
      <c r="O54" s="48">
        <v>0.000189695000000001</v>
      </c>
      <c r="P54" s="48">
        <v>0.414163562722024</v>
      </c>
      <c r="Q54" s="48">
        <v>0.219812259991466</v>
      </c>
      <c r="R54" s="48">
        <v>0.285783955132894</v>
      </c>
      <c r="S54" s="48">
        <v>0.385915090747557</v>
      </c>
      <c r="T54" s="48">
        <v>0</v>
      </c>
      <c r="U54" s="48">
        <v>7.33785822021116</v>
      </c>
      <c r="V54" s="48">
        <v>0.6186222462409</v>
      </c>
      <c r="W54" s="48">
        <v>0.784590748773665</v>
      </c>
      <c r="X54" s="48">
        <v>0.62400552504892</v>
      </c>
      <c r="Y54" s="48">
        <v>2.32933029453015</v>
      </c>
      <c r="Z54" s="48">
        <v>1.4327911541227</v>
      </c>
      <c r="AA54" s="48">
        <v>0</v>
      </c>
      <c r="AB54" s="48">
        <v>0.112616797479844</v>
      </c>
      <c r="AC54" s="48">
        <v>0.311408016443988</v>
      </c>
      <c r="AD54" s="371">
        <v>0.378355601233299</v>
      </c>
      <c r="AE54" s="391">
        <v>0</v>
      </c>
      <c r="AF54" s="48">
        <v>0</v>
      </c>
    </row>
    <row r="55" s="375" customFormat="1" ht="14.25" customHeight="1" spans="1:32">
      <c r="A55" s="377">
        <v>64</v>
      </c>
      <c r="B55" s="378" t="s">
        <v>82</v>
      </c>
      <c r="C55" s="378" t="s">
        <v>39</v>
      </c>
      <c r="D55" s="379">
        <v>0.03</v>
      </c>
      <c r="E55" s="380">
        <v>1185</v>
      </c>
      <c r="F55" s="381">
        <v>1.3043576441432</v>
      </c>
      <c r="G55" s="381">
        <v>0.277777777777778</v>
      </c>
      <c r="H55" s="382">
        <v>114.936708860759</v>
      </c>
      <c r="I55" s="382">
        <v>12.9714285714286</v>
      </c>
      <c r="J55" s="384">
        <v>4.46027397260274</v>
      </c>
      <c r="K55" s="388">
        <v>0.6</v>
      </c>
      <c r="L55" s="379">
        <v>0.2684</v>
      </c>
      <c r="M55" s="379">
        <v>0.147</v>
      </c>
      <c r="N55" s="385">
        <v>5495.69</v>
      </c>
      <c r="O55" s="387">
        <v>0.0021</v>
      </c>
      <c r="P55" s="387">
        <v>0.824579831932773</v>
      </c>
      <c r="Q55" s="387">
        <v>16.9266055045872</v>
      </c>
      <c r="R55" s="387">
        <v>10.0458015267176</v>
      </c>
      <c r="S55" s="387">
        <v>0.986027732029963</v>
      </c>
      <c r="T55" s="387">
        <v>1.82641212359772</v>
      </c>
      <c r="U55" s="387">
        <v>-5.05309011707051</v>
      </c>
      <c r="V55" s="387">
        <v>25.564738292011</v>
      </c>
      <c r="W55" s="387">
        <v>1.11523762861342</v>
      </c>
      <c r="X55" s="387">
        <v>0.839295994736409</v>
      </c>
      <c r="Y55" s="387">
        <v>1.01579384871155</v>
      </c>
      <c r="Z55" s="387">
        <v>0.335721596724667</v>
      </c>
      <c r="AA55" s="387">
        <v>0</v>
      </c>
      <c r="AB55" s="387">
        <v>1.14881240911294</v>
      </c>
      <c r="AC55" s="387">
        <v>0.321336206896552</v>
      </c>
      <c r="AD55" s="392">
        <v>0.202909482758621</v>
      </c>
      <c r="AE55" s="393">
        <v>1139</v>
      </c>
      <c r="AF55" s="387">
        <v>0.122737068965517</v>
      </c>
    </row>
    <row r="56" ht="14.25" customHeight="1" spans="1:32">
      <c r="A56" s="18">
        <v>65</v>
      </c>
      <c r="B56" s="19" t="s">
        <v>83</v>
      </c>
      <c r="C56" s="19" t="s">
        <v>39</v>
      </c>
      <c r="D56" s="363">
        <v>0.01</v>
      </c>
      <c r="E56" s="15">
        <v>5448</v>
      </c>
      <c r="F56" s="362">
        <v>0.198334489923108</v>
      </c>
      <c r="G56" s="362">
        <v>0.188577586206897</v>
      </c>
      <c r="H56" s="25">
        <v>21.3017621145374</v>
      </c>
      <c r="I56" s="25">
        <v>23.2104</v>
      </c>
      <c r="J56" s="27">
        <v>12.8356164383562</v>
      </c>
      <c r="K56" s="363">
        <v>0.875</v>
      </c>
      <c r="L56" s="363">
        <v>0.3764</v>
      </c>
      <c r="M56" s="363">
        <v>0.2188</v>
      </c>
      <c r="N56" s="32">
        <v>19243.37</v>
      </c>
      <c r="O56" s="48">
        <v>0</v>
      </c>
      <c r="P56" s="48">
        <v>0.576881134133042</v>
      </c>
      <c r="Q56" s="48">
        <v>0.780769942624468</v>
      </c>
      <c r="R56" s="48">
        <v>0.487305487305487</v>
      </c>
      <c r="S56" s="48">
        <v>0.807289462547609</v>
      </c>
      <c r="T56" s="48">
        <v>5.18816930137685</v>
      </c>
      <c r="U56" s="48">
        <v>1.87562219627604</v>
      </c>
      <c r="V56" s="48">
        <v>32.8900862068966</v>
      </c>
      <c r="W56" s="48">
        <v>5.68430516311328</v>
      </c>
      <c r="X56" s="48">
        <v>0.168265905947441</v>
      </c>
      <c r="Y56" s="48">
        <v>1.02623311341502</v>
      </c>
      <c r="Z56" s="48">
        <v>0.0435483032791145</v>
      </c>
      <c r="AA56" s="48">
        <v>0</v>
      </c>
      <c r="AB56" s="48">
        <v>0.362607740690206</v>
      </c>
      <c r="AC56" s="48">
        <v>0.599108839525588</v>
      </c>
      <c r="AD56" s="371">
        <v>0.0938994823406068</v>
      </c>
      <c r="AE56" s="391">
        <v>1489</v>
      </c>
      <c r="AF56" s="48">
        <v>0.0975689666470087</v>
      </c>
    </row>
    <row r="57" ht="14.25" customHeight="1" spans="1:32">
      <c r="A57" s="18">
        <v>65</v>
      </c>
      <c r="B57" s="19" t="s">
        <v>83</v>
      </c>
      <c r="C57" s="19" t="s">
        <v>39</v>
      </c>
      <c r="D57" s="363">
        <v>0.01</v>
      </c>
      <c r="E57" s="15">
        <v>4460</v>
      </c>
      <c r="F57" s="362">
        <v>0.284396115027256</v>
      </c>
      <c r="G57" s="362">
        <v>0.19</v>
      </c>
      <c r="H57" s="25">
        <v>23.6244394618834</v>
      </c>
      <c r="I57" s="25">
        <v>30.1042857142857</v>
      </c>
      <c r="J57" s="27">
        <v>13.8164383561644</v>
      </c>
      <c r="K57" s="372">
        <v>0.95</v>
      </c>
      <c r="L57" s="363">
        <v>0.9126</v>
      </c>
      <c r="M57" s="363">
        <v>0.2749</v>
      </c>
      <c r="N57" s="32">
        <v>5528.79</v>
      </c>
      <c r="O57" s="48">
        <v>0</v>
      </c>
      <c r="P57" s="48">
        <v>-0.151160474150812</v>
      </c>
      <c r="Q57" s="48">
        <v>4.17696629213483</v>
      </c>
      <c r="R57" s="48">
        <v>5.91472868217054</v>
      </c>
      <c r="S57" s="48">
        <v>0.718838393362248</v>
      </c>
      <c r="T57" s="48">
        <v>9.60547156227502</v>
      </c>
      <c r="U57" s="48">
        <v>-5.39288601455133</v>
      </c>
      <c r="V57" s="48">
        <v>4.06954399877993</v>
      </c>
      <c r="W57" s="48">
        <v>1.13453187424006</v>
      </c>
      <c r="X57" s="48">
        <v>0.675585284280936</v>
      </c>
      <c r="Y57" s="48">
        <v>1.05249569707401</v>
      </c>
      <c r="Z57" s="48">
        <v>0.710074154458311</v>
      </c>
      <c r="AA57" s="48">
        <v>0</v>
      </c>
      <c r="AB57" s="48">
        <v>1.35212975594967</v>
      </c>
      <c r="AC57" s="48">
        <v>0.52600809473842</v>
      </c>
      <c r="AD57" s="371">
        <v>0.131164742917104</v>
      </c>
      <c r="AE57" s="391">
        <v>104</v>
      </c>
      <c r="AF57" s="48">
        <v>0.00779493329335932</v>
      </c>
    </row>
    <row r="58" ht="14.25" customHeight="1" spans="1:32">
      <c r="A58" s="18">
        <v>67</v>
      </c>
      <c r="B58" s="19" t="s">
        <v>84</v>
      </c>
      <c r="C58" s="19" t="s">
        <v>39</v>
      </c>
      <c r="D58" s="363">
        <v>0.022</v>
      </c>
      <c r="E58" s="15">
        <v>6745</v>
      </c>
      <c r="F58" s="362">
        <v>0.211712990851656</v>
      </c>
      <c r="G58" s="362">
        <v>0.27008547008547</v>
      </c>
      <c r="H58" s="25">
        <v>16.765709414381</v>
      </c>
      <c r="I58" s="25">
        <v>12.5649677777778</v>
      </c>
      <c r="J58" s="27">
        <v>13.0876712328767</v>
      </c>
      <c r="K58" s="363">
        <v>0.925</v>
      </c>
      <c r="L58" s="363">
        <v>0.078</v>
      </c>
      <c r="M58" s="363">
        <v>0.0986</v>
      </c>
      <c r="N58" s="32">
        <v>38648.54</v>
      </c>
      <c r="O58" s="371">
        <v>0.187793427230047</v>
      </c>
      <c r="P58" s="48">
        <v>0.0508334262015824</v>
      </c>
      <c r="Q58" s="48">
        <v>0.181268360117505</v>
      </c>
      <c r="R58" s="48">
        <v>-0.140545361875637</v>
      </c>
      <c r="S58" s="48">
        <v>0.938991918893952</v>
      </c>
      <c r="T58" s="48">
        <v>3.76166189824605</v>
      </c>
      <c r="U58" s="48">
        <v>2.09155751523797</v>
      </c>
      <c r="V58" s="48">
        <v>6.66189348460649</v>
      </c>
      <c r="W58" s="48">
        <v>1.75588458618071</v>
      </c>
      <c r="X58" s="48">
        <v>0.482168287731418</v>
      </c>
      <c r="Y58" s="48">
        <v>1.0907530327306</v>
      </c>
      <c r="Z58" s="48">
        <v>0.263136337039204</v>
      </c>
      <c r="AA58" s="48">
        <v>0</v>
      </c>
      <c r="AB58" s="48">
        <v>0.213736829596768</v>
      </c>
      <c r="AC58" s="48">
        <v>0.29442791005291</v>
      </c>
      <c r="AD58" s="371">
        <v>0.0895337301587302</v>
      </c>
      <c r="AE58" s="391">
        <v>1331</v>
      </c>
      <c r="AF58" s="48">
        <v>0.0220072751322751</v>
      </c>
    </row>
    <row r="59" ht="14.25" customHeight="1" spans="1:32">
      <c r="A59" s="18">
        <v>67</v>
      </c>
      <c r="B59" s="19" t="s">
        <v>84</v>
      </c>
      <c r="C59" s="19" t="s">
        <v>39</v>
      </c>
      <c r="D59" s="363">
        <v>0.01</v>
      </c>
      <c r="E59" s="15">
        <v>1714</v>
      </c>
      <c r="F59" s="362">
        <v>0.534405135476982</v>
      </c>
      <c r="G59" s="362">
        <v>0.202218972852202</v>
      </c>
      <c r="H59" s="25">
        <v>45.1990256709452</v>
      </c>
      <c r="I59" s="25">
        <v>18.0165418604651</v>
      </c>
      <c r="J59" s="27">
        <v>16.2082191780822</v>
      </c>
      <c r="K59" s="363">
        <v>0.2514</v>
      </c>
      <c r="L59" s="363">
        <v>0.2397</v>
      </c>
      <c r="M59" s="363">
        <v>0.1314</v>
      </c>
      <c r="N59" s="34">
        <v>11533.87</v>
      </c>
      <c r="O59" s="371">
        <v>0.0283777392401074</v>
      </c>
      <c r="P59" s="48">
        <v>0.0230979690624014</v>
      </c>
      <c r="Q59" s="48">
        <v>-0.351462765957447</v>
      </c>
      <c r="R59" s="48">
        <v>0.466210436270317</v>
      </c>
      <c r="S59" s="48">
        <v>0.361290993732283</v>
      </c>
      <c r="T59" s="48">
        <v>1.64169227133065</v>
      </c>
      <c r="U59" s="48">
        <v>1.00093666690684</v>
      </c>
      <c r="V59" s="48">
        <v>2.70904836193448</v>
      </c>
      <c r="W59" s="48">
        <v>1.69446854663774</v>
      </c>
      <c r="X59" s="48">
        <v>0.476780663409617</v>
      </c>
      <c r="Y59" s="48">
        <v>1.10272536687631</v>
      </c>
      <c r="Z59" s="48">
        <v>0.367336477342629</v>
      </c>
      <c r="AA59" s="48">
        <v>0</v>
      </c>
      <c r="AB59" s="48">
        <v>0.138259256271679</v>
      </c>
      <c r="AC59" s="48">
        <v>0.593723006046646</v>
      </c>
      <c r="AD59" s="371">
        <v>0.0735675208753239</v>
      </c>
      <c r="AE59" s="391">
        <v>678</v>
      </c>
      <c r="AF59" s="48">
        <v>0.0976101353296862</v>
      </c>
    </row>
    <row r="60" ht="14.25" customHeight="1" spans="1:32">
      <c r="A60" s="12">
        <v>68</v>
      </c>
      <c r="B60" s="13" t="s">
        <v>85</v>
      </c>
      <c r="C60" s="13" t="s">
        <v>39</v>
      </c>
      <c r="D60" s="363">
        <v>0.02</v>
      </c>
      <c r="E60" s="15">
        <v>2454</v>
      </c>
      <c r="F60" s="362">
        <v>0.374608948945615</v>
      </c>
      <c r="G60" s="362">
        <v>0.358866666666667</v>
      </c>
      <c r="H60" s="25">
        <v>18.6092950285249</v>
      </c>
      <c r="I60" s="25">
        <v>10.5588924855491</v>
      </c>
      <c r="J60" s="27">
        <v>15.4301369863014</v>
      </c>
      <c r="K60" s="363">
        <v>0.2191</v>
      </c>
      <c r="L60" s="363">
        <v>0.0417</v>
      </c>
      <c r="M60" s="363">
        <v>0.1982</v>
      </c>
      <c r="N60" s="32">
        <v>9687.86</v>
      </c>
      <c r="O60" s="371">
        <v>0.0183347984427979</v>
      </c>
      <c r="P60" s="48">
        <v>0.246234615715638</v>
      </c>
      <c r="Q60" s="48">
        <v>0.315667609981991</v>
      </c>
      <c r="R60" s="48">
        <v>0.418497109826589</v>
      </c>
      <c r="S60" s="48">
        <v>0.786390283152611</v>
      </c>
      <c r="T60" s="48">
        <v>54.8770053475936</v>
      </c>
      <c r="U60" s="48">
        <v>1.29685327941362</v>
      </c>
      <c r="V60" s="48">
        <v>21.1805985552116</v>
      </c>
      <c r="W60" s="48">
        <v>3.27629700142789</v>
      </c>
      <c r="X60" s="48">
        <v>0.290193370165746</v>
      </c>
      <c r="Y60" s="48">
        <v>1.06983050847458</v>
      </c>
      <c r="Z60" s="48">
        <v>0.0532850997262417</v>
      </c>
      <c r="AA60" s="48">
        <v>0</v>
      </c>
      <c r="AB60" s="48">
        <v>0.272636373736252</v>
      </c>
      <c r="AC60" s="48">
        <v>0.587507308516858</v>
      </c>
      <c r="AD60" s="371">
        <v>0.298090040927694</v>
      </c>
      <c r="AE60" s="391">
        <v>1424</v>
      </c>
      <c r="AF60" s="48">
        <v>0.138764373416488</v>
      </c>
    </row>
    <row r="61" spans="1:32">
      <c r="A61" s="12">
        <v>69</v>
      </c>
      <c r="B61" s="13" t="s">
        <v>86</v>
      </c>
      <c r="C61" s="13" t="s">
        <v>39</v>
      </c>
      <c r="D61" s="363">
        <v>0.03</v>
      </c>
      <c r="E61" s="15">
        <v>7568</v>
      </c>
      <c r="F61" s="362">
        <v>0.400750342048215</v>
      </c>
      <c r="G61" s="362">
        <v>0.284357541899441</v>
      </c>
      <c r="H61" s="25">
        <v>23.6709593023256</v>
      </c>
      <c r="I61" s="25">
        <v>13.3687925373134</v>
      </c>
      <c r="J61" s="27">
        <v>7.32876712328767</v>
      </c>
      <c r="K61" s="372">
        <v>0.44</v>
      </c>
      <c r="L61" s="363">
        <v>0.2169</v>
      </c>
      <c r="M61" s="363">
        <v>0.885</v>
      </c>
      <c r="N61" s="32">
        <v>15902.24</v>
      </c>
      <c r="O61" s="363">
        <v>0.1886</v>
      </c>
      <c r="P61" s="48">
        <v>0.31910812088187</v>
      </c>
      <c r="Q61" s="48">
        <v>0.288863673204733</v>
      </c>
      <c r="R61" s="48">
        <v>0.0534521158129175</v>
      </c>
      <c r="S61" s="48">
        <v>2.41107221636137</v>
      </c>
      <c r="T61" s="48">
        <v>10.2180561906213</v>
      </c>
      <c r="U61" s="48">
        <v>28.6274286527649</v>
      </c>
      <c r="V61" s="48">
        <v>1396.68055555556</v>
      </c>
      <c r="W61" s="48">
        <v>1.1969654575978</v>
      </c>
      <c r="X61" s="48">
        <v>0.828587687314266</v>
      </c>
      <c r="Y61" s="48">
        <v>1.01853194746596</v>
      </c>
      <c r="Z61" s="48">
        <v>0.00911834989309521</v>
      </c>
      <c r="AA61" s="48">
        <v>0</v>
      </c>
      <c r="AB61" s="48">
        <v>0.535977337110482</v>
      </c>
      <c r="AC61" s="48">
        <v>0.14090452561132</v>
      </c>
      <c r="AD61" s="371">
        <v>0.167962729089806</v>
      </c>
      <c r="AE61" s="391">
        <v>0</v>
      </c>
      <c r="AF61" s="48">
        <v>0</v>
      </c>
    </row>
    <row r="62" ht="14.25" customHeight="1" spans="1:32">
      <c r="A62" s="12">
        <v>70</v>
      </c>
      <c r="B62" s="13" t="s">
        <v>87</v>
      </c>
      <c r="C62" s="13" t="s">
        <v>41</v>
      </c>
      <c r="D62" s="363">
        <v>0.0194</v>
      </c>
      <c r="E62" s="15">
        <v>13351</v>
      </c>
      <c r="F62" s="362">
        <v>0.224135988988393</v>
      </c>
      <c r="G62" s="362">
        <v>0.289313395348837</v>
      </c>
      <c r="H62" s="25">
        <v>16.1445434798891</v>
      </c>
      <c r="I62" s="25">
        <v>12.7605091989346</v>
      </c>
      <c r="J62" s="27">
        <v>13.8356164383562</v>
      </c>
      <c r="K62" s="372">
        <v>1</v>
      </c>
      <c r="L62" s="363">
        <v>0.1944</v>
      </c>
      <c r="M62" s="363">
        <v>0.1111</v>
      </c>
      <c r="N62" s="32">
        <v>55732.5</v>
      </c>
      <c r="O62" s="371">
        <v>0.057116214010957</v>
      </c>
      <c r="P62" s="48">
        <v>0.202021363322812</v>
      </c>
      <c r="Q62" s="48">
        <v>0.0634585672834156</v>
      </c>
      <c r="R62" s="48">
        <v>0.101658552685865</v>
      </c>
      <c r="S62" s="48">
        <v>0.858390488169542</v>
      </c>
      <c r="T62" s="48">
        <v>7.46296372714893</v>
      </c>
      <c r="U62" s="48">
        <v>2.86481434545685</v>
      </c>
      <c r="V62" s="48">
        <v>4.9149364061311</v>
      </c>
      <c r="W62" s="48">
        <v>1.42028513098526</v>
      </c>
      <c r="X62" s="48">
        <v>0.509229872964254</v>
      </c>
      <c r="Y62" s="48">
        <v>1.20733328668393</v>
      </c>
      <c r="Z62" s="48">
        <v>0.400641366358386</v>
      </c>
      <c r="AA62" s="48">
        <v>0.0984904858084405</v>
      </c>
      <c r="AB62" s="48">
        <v>0.243818254866869</v>
      </c>
      <c r="AC62" s="48">
        <v>0.307326513685375</v>
      </c>
      <c r="AD62" s="371">
        <v>0.218025988388167</v>
      </c>
      <c r="AE62" s="391">
        <v>4889</v>
      </c>
      <c r="AF62" s="48">
        <v>0.0540669062759193</v>
      </c>
    </row>
    <row r="63" ht="14.25" customHeight="1" spans="1:32">
      <c r="A63" s="12">
        <v>71</v>
      </c>
      <c r="B63" s="13" t="s">
        <v>88</v>
      </c>
      <c r="C63" s="13" t="s">
        <v>39</v>
      </c>
      <c r="D63" s="363">
        <v>0.03</v>
      </c>
      <c r="E63" s="15">
        <v>4147</v>
      </c>
      <c r="F63" s="362">
        <v>0.318246185454449</v>
      </c>
      <c r="G63" s="362">
        <v>0.225563909774436</v>
      </c>
      <c r="H63" s="25">
        <v>24.9499421268387</v>
      </c>
      <c r="I63" s="25">
        <v>15.9180630769231</v>
      </c>
      <c r="J63" s="27">
        <v>16.1561643835616</v>
      </c>
      <c r="K63" s="363">
        <v>0.378</v>
      </c>
      <c r="L63" s="363">
        <v>0.2479</v>
      </c>
      <c r="M63" s="363">
        <v>0.187</v>
      </c>
      <c r="N63" s="35">
        <v>21931.15</v>
      </c>
      <c r="O63" s="363">
        <v>0.0572</v>
      </c>
      <c r="P63" s="48">
        <v>0.169404081632653</v>
      </c>
      <c r="Q63" s="48">
        <v>0.118649945096226</v>
      </c>
      <c r="R63" s="48">
        <v>1.57417752948479</v>
      </c>
      <c r="S63" s="48">
        <v>0.666817182937475</v>
      </c>
      <c r="T63" s="48">
        <v>3.02754049067177</v>
      </c>
      <c r="U63" s="48">
        <v>3.20634001592241</v>
      </c>
      <c r="V63" s="48">
        <v>2.06912334781187</v>
      </c>
      <c r="W63" s="48">
        <v>1.89111040305879</v>
      </c>
      <c r="X63" s="48">
        <v>0.459525870493955</v>
      </c>
      <c r="Y63" s="48">
        <v>1.25224239772479</v>
      </c>
      <c r="Z63" s="48">
        <v>0.619704484397603</v>
      </c>
      <c r="AA63" s="48">
        <v>0.000103327133705311</v>
      </c>
      <c r="AB63" s="48">
        <v>0.226247306254944</v>
      </c>
      <c r="AC63" s="48">
        <v>0.363234165500429</v>
      </c>
      <c r="AD63" s="371">
        <v>0.0991377364453072</v>
      </c>
      <c r="AE63" s="391">
        <v>1489</v>
      </c>
      <c r="AF63" s="48">
        <v>0.0672204415150558</v>
      </c>
    </row>
    <row r="64" ht="14.25" customHeight="1" spans="1:32">
      <c r="A64" s="12">
        <v>72</v>
      </c>
      <c r="B64" s="13" t="s">
        <v>89</v>
      </c>
      <c r="C64" s="13" t="s">
        <v>41</v>
      </c>
      <c r="D64" s="363">
        <v>0.01</v>
      </c>
      <c r="E64" s="15">
        <v>13066</v>
      </c>
      <c r="F64" s="362">
        <v>0.0746510655473074</v>
      </c>
      <c r="G64" s="362">
        <v>0.191752429860909</v>
      </c>
      <c r="H64" s="25">
        <v>17.6682014388489</v>
      </c>
      <c r="I64" s="25">
        <v>17.7426837750698</v>
      </c>
      <c r="J64" s="27">
        <v>7.61917808219178</v>
      </c>
      <c r="K64" s="372">
        <v>0.84</v>
      </c>
      <c r="L64" s="363">
        <v>0.3258</v>
      </c>
      <c r="M64" s="363">
        <v>0.065</v>
      </c>
      <c r="N64" s="32">
        <v>162910.41</v>
      </c>
      <c r="O64" s="48">
        <v>0</v>
      </c>
      <c r="P64" s="48">
        <v>-0.189191882389943</v>
      </c>
      <c r="Q64" s="48">
        <v>0.0640000000000001</v>
      </c>
      <c r="R64" s="48">
        <v>0.0928404148544664</v>
      </c>
      <c r="S64" s="48">
        <v>2.3546292968394</v>
      </c>
      <c r="T64" s="48">
        <v>9.08856415549589</v>
      </c>
      <c r="U64" s="48">
        <v>55.9883870703932</v>
      </c>
      <c r="V64" s="48">
        <v>11.4265780952699</v>
      </c>
      <c r="W64" s="48">
        <v>1.1465725403923</v>
      </c>
      <c r="X64" s="48">
        <v>0.562133699985406</v>
      </c>
      <c r="Y64" s="48">
        <v>1.30119848612279</v>
      </c>
      <c r="Z64" s="48">
        <v>0.883882555052319</v>
      </c>
      <c r="AA64" s="48">
        <v>0.00551080966511234</v>
      </c>
      <c r="AB64" s="48">
        <v>0.0751385917696041</v>
      </c>
      <c r="AC64" s="48">
        <v>0.0423962770153021</v>
      </c>
      <c r="AD64" s="371">
        <v>0.0579408482468902</v>
      </c>
      <c r="AE64" s="391">
        <v>162</v>
      </c>
      <c r="AF64" s="48">
        <v>0.000118315191670611</v>
      </c>
    </row>
    <row r="65" ht="14.25" customHeight="1" spans="1:32">
      <c r="A65" s="12">
        <v>74</v>
      </c>
      <c r="B65" s="13" t="s">
        <v>90</v>
      </c>
      <c r="C65" s="13" t="s">
        <v>39</v>
      </c>
      <c r="D65" s="363">
        <v>0.01</v>
      </c>
      <c r="E65" s="15">
        <v>37985</v>
      </c>
      <c r="F65" s="362">
        <v>0.382174683850764</v>
      </c>
      <c r="G65" s="362">
        <v>0.229463414634146</v>
      </c>
      <c r="H65" s="25">
        <v>26.985104646571</v>
      </c>
      <c r="I65" s="25">
        <v>17.5819759862779</v>
      </c>
      <c r="J65" s="27">
        <v>5.76438356164384</v>
      </c>
      <c r="K65" s="372">
        <v>0.65</v>
      </c>
      <c r="L65" s="363">
        <v>0.2132</v>
      </c>
      <c r="M65" s="363">
        <v>0.0311</v>
      </c>
      <c r="N65" s="32">
        <v>226666.9</v>
      </c>
      <c r="O65" s="48">
        <v>0.04025</v>
      </c>
      <c r="P65" s="48">
        <v>0.0697145010065887</v>
      </c>
      <c r="Q65" s="48">
        <v>0.274941222324201</v>
      </c>
      <c r="R65" s="48">
        <v>0.270996453188784</v>
      </c>
      <c r="S65" s="48">
        <v>0.729118005066289</v>
      </c>
      <c r="T65" s="48">
        <v>5.24286773171001</v>
      </c>
      <c r="U65" s="48">
        <v>5.90819019522468</v>
      </c>
      <c r="V65" s="48">
        <v>7.4169223046461</v>
      </c>
      <c r="W65" s="48">
        <v>1.49477385615497</v>
      </c>
      <c r="X65" s="48">
        <v>0.781735279951964</v>
      </c>
      <c r="Y65" s="48">
        <v>1.46273818248443</v>
      </c>
      <c r="Z65" s="48">
        <v>0.525245303486021</v>
      </c>
      <c r="AA65" s="48">
        <v>0.0140131157240767</v>
      </c>
      <c r="AB65" s="48">
        <v>0.209929148566944</v>
      </c>
      <c r="AC65" s="48">
        <v>0.236267653296034</v>
      </c>
      <c r="AD65" s="371">
        <v>-0.0110379160462633</v>
      </c>
      <c r="AE65" s="391">
        <v>0</v>
      </c>
      <c r="AF65" s="48">
        <v>0</v>
      </c>
    </row>
    <row r="66" ht="14.25" customHeight="1" spans="1:32">
      <c r="A66" s="12">
        <v>75</v>
      </c>
      <c r="B66" s="13" t="s">
        <v>91</v>
      </c>
      <c r="C66" s="13" t="s">
        <v>39</v>
      </c>
      <c r="D66" s="363">
        <v>0.015</v>
      </c>
      <c r="E66" s="15">
        <v>6075</v>
      </c>
      <c r="F66" s="362">
        <v>0.338865900164339</v>
      </c>
      <c r="G66" s="362">
        <v>0.342710472279261</v>
      </c>
      <c r="H66" s="25">
        <v>17.4368625514403</v>
      </c>
      <c r="I66" s="25">
        <v>13.2411175</v>
      </c>
      <c r="J66" s="27">
        <v>17.3616438356164</v>
      </c>
      <c r="K66" s="372">
        <v>0.99</v>
      </c>
      <c r="L66" s="34">
        <v>0</v>
      </c>
      <c r="M66" s="34">
        <v>0</v>
      </c>
      <c r="N66" s="32">
        <v>10494.49</v>
      </c>
      <c r="O66" s="48">
        <v>0.00833002776675922</v>
      </c>
      <c r="P66" s="48">
        <v>0.532998187876308</v>
      </c>
      <c r="Q66" s="48">
        <v>1.42860448970146</v>
      </c>
      <c r="R66" s="48">
        <v>0.433459178857952</v>
      </c>
      <c r="S66" s="48">
        <v>1.87967322071448</v>
      </c>
      <c r="T66" s="48">
        <v>0</v>
      </c>
      <c r="U66" s="48">
        <v>-4.41200368344077</v>
      </c>
      <c r="V66" s="48">
        <v>8.02700305509017</v>
      </c>
      <c r="W66" s="48">
        <v>1.13502002415612</v>
      </c>
      <c r="X66" s="48">
        <v>0.599847473784557</v>
      </c>
      <c r="Y66" s="48">
        <v>1.39069264069264</v>
      </c>
      <c r="Z66" s="48">
        <v>0.522489041356966</v>
      </c>
      <c r="AA66" s="48">
        <v>0</v>
      </c>
      <c r="AB66" s="48">
        <v>0.820114748565643</v>
      </c>
      <c r="AC66" s="48">
        <v>0.610583179864948</v>
      </c>
      <c r="AD66" s="371">
        <v>0.409650092081031</v>
      </c>
      <c r="AE66" s="391">
        <v>1642</v>
      </c>
      <c r="AF66" s="48">
        <v>0.0403192142418662</v>
      </c>
    </row>
    <row r="67" ht="14.25" customHeight="1" spans="1:32">
      <c r="A67" s="12">
        <v>76</v>
      </c>
      <c r="B67" s="13" t="s">
        <v>92</v>
      </c>
      <c r="C67" s="13" t="s">
        <v>39</v>
      </c>
      <c r="D67" s="363">
        <v>0.03</v>
      </c>
      <c r="E67" s="15">
        <v>4147</v>
      </c>
      <c r="F67" s="362">
        <v>0.3078</v>
      </c>
      <c r="G67" s="362">
        <v>0.262</v>
      </c>
      <c r="H67" s="25">
        <v>19.3295297805643</v>
      </c>
      <c r="I67" s="25">
        <v>11.4513657142857</v>
      </c>
      <c r="J67" s="27">
        <v>7.13972602739726</v>
      </c>
      <c r="K67" s="363">
        <v>0.7407</v>
      </c>
      <c r="L67" s="363">
        <v>0.2409</v>
      </c>
      <c r="M67" s="363">
        <v>0.6008</v>
      </c>
      <c r="N67" s="32">
        <v>15291.39</v>
      </c>
      <c r="O67" s="48">
        <v>0.164341085271318</v>
      </c>
      <c r="P67" s="48">
        <v>0.0872755193447938</v>
      </c>
      <c r="Q67" s="48">
        <v>0.382317691527611</v>
      </c>
      <c r="R67" s="48">
        <v>0.263173926286933</v>
      </c>
      <c r="S67" s="48">
        <v>1.20992397613014</v>
      </c>
      <c r="T67" s="48">
        <v>3.30979734451433</v>
      </c>
      <c r="U67" s="48">
        <v>120.21116751269</v>
      </c>
      <c r="V67" s="48">
        <v>125.832093517535</v>
      </c>
      <c r="W67" s="48">
        <v>1.41779656209224</v>
      </c>
      <c r="X67" s="48">
        <v>0.705873121738789</v>
      </c>
      <c r="Y67" s="48">
        <v>1.025</v>
      </c>
      <c r="Z67" s="48">
        <v>0.0368814192343604</v>
      </c>
      <c r="AA67" s="48">
        <v>0</v>
      </c>
      <c r="AB67" s="48">
        <v>0.320962811036725</v>
      </c>
      <c r="AC67" s="48">
        <v>0.28982838997365</v>
      </c>
      <c r="AD67" s="371">
        <v>-0.0708229173704479</v>
      </c>
      <c r="AE67" s="391">
        <v>8283</v>
      </c>
      <c r="AF67" s="48">
        <v>0.139906087426525</v>
      </c>
    </row>
    <row r="68" ht="14.25" customHeight="1" spans="1:32">
      <c r="A68" s="12">
        <v>77</v>
      </c>
      <c r="B68" s="13" t="s">
        <v>93</v>
      </c>
      <c r="C68" s="13" t="s">
        <v>39</v>
      </c>
      <c r="D68" s="363">
        <v>0.02</v>
      </c>
      <c r="E68" s="15">
        <v>5806</v>
      </c>
      <c r="F68" s="362">
        <v>0.0345069101538611</v>
      </c>
      <c r="G68" s="362">
        <v>0.346098857142857</v>
      </c>
      <c r="H68" s="25">
        <v>9.04236996210816</v>
      </c>
      <c r="I68" s="26">
        <v>9.63728914988096</v>
      </c>
      <c r="J68" s="27">
        <v>6.71506849315069</v>
      </c>
      <c r="K68" s="363">
        <v>0.501</v>
      </c>
      <c r="L68" s="363">
        <v>0.1445</v>
      </c>
      <c r="M68" s="363">
        <v>0.3334</v>
      </c>
      <c r="N68" s="32">
        <v>34048.3</v>
      </c>
      <c r="O68" s="48">
        <v>0</v>
      </c>
      <c r="P68" s="48">
        <v>0.293967412388465</v>
      </c>
      <c r="Q68" s="48">
        <v>0.159113516094378</v>
      </c>
      <c r="R68" s="48">
        <v>0.28479752157557</v>
      </c>
      <c r="S68" s="48">
        <v>0.962019251095734</v>
      </c>
      <c r="T68" s="48">
        <v>2.56797833120156</v>
      </c>
      <c r="U68" s="48">
        <v>-4.89912800086123</v>
      </c>
      <c r="V68" s="48">
        <v>22.8530297957817</v>
      </c>
      <c r="W68" s="48">
        <v>1.50458346565047</v>
      </c>
      <c r="X68" s="48">
        <v>0.636077451592755</v>
      </c>
      <c r="Y68" s="48">
        <v>1.35334198572356</v>
      </c>
      <c r="Z68" s="48">
        <v>0.134045036386105</v>
      </c>
      <c r="AA68" s="48">
        <v>0.00102979541397776</v>
      </c>
      <c r="AB68" s="48">
        <v>0.213986916060076</v>
      </c>
      <c r="AC68" s="48">
        <v>0.231929917084176</v>
      </c>
      <c r="AD68" s="371">
        <v>0.0897131639858193</v>
      </c>
      <c r="AE68" s="391">
        <v>631</v>
      </c>
      <c r="AF68" s="48">
        <v>0.00924379596261463</v>
      </c>
    </row>
    <row r="69" ht="14.25" customHeight="1" spans="1:32">
      <c r="A69" s="12">
        <v>78</v>
      </c>
      <c r="B69" s="13" t="s">
        <v>94</v>
      </c>
      <c r="C69" s="13" t="s">
        <v>39</v>
      </c>
      <c r="D69" s="363">
        <v>0.04</v>
      </c>
      <c r="E69" s="15">
        <v>14479</v>
      </c>
      <c r="F69" s="362">
        <v>0.342074090305114</v>
      </c>
      <c r="G69" s="362">
        <v>0.258501761658031</v>
      </c>
      <c r="H69" s="25">
        <v>20.0187409351475</v>
      </c>
      <c r="I69" s="26">
        <v>20.9486776050754</v>
      </c>
      <c r="J69" s="27">
        <v>9.04109589041096</v>
      </c>
      <c r="K69" s="363">
        <v>0.42032</v>
      </c>
      <c r="L69" s="363">
        <v>0.5549</v>
      </c>
      <c r="M69" s="363">
        <v>0.2355</v>
      </c>
      <c r="N69" s="32">
        <v>25000</v>
      </c>
      <c r="O69" s="48">
        <v>0</v>
      </c>
      <c r="P69" s="48">
        <v>0.0917584549714934</v>
      </c>
      <c r="Q69" s="48">
        <v>-0.275677241778937</v>
      </c>
      <c r="R69" s="48">
        <v>-0.195834490419328</v>
      </c>
      <c r="S69" s="48">
        <v>1.06648495918717</v>
      </c>
      <c r="T69" s="48">
        <v>6.90775487568167</v>
      </c>
      <c r="U69" s="48">
        <v>2.42860972776239</v>
      </c>
      <c r="V69" s="48">
        <v>6.83010418570645</v>
      </c>
      <c r="W69" s="48">
        <v>1.21183800623053</v>
      </c>
      <c r="X69" s="48">
        <v>0.658236500341764</v>
      </c>
      <c r="Y69" s="48">
        <v>1.19309622060654</v>
      </c>
      <c r="Z69" s="48">
        <v>0.46112</v>
      </c>
      <c r="AA69" s="48">
        <v>0.02936</v>
      </c>
      <c r="AB69" s="48">
        <v>0.486566411828951</v>
      </c>
      <c r="AC69" s="48">
        <v>0.33644209540376</v>
      </c>
      <c r="AD69" s="371">
        <v>0.295055864052987</v>
      </c>
      <c r="AE69" s="391">
        <v>4737</v>
      </c>
      <c r="AF69" s="48">
        <v>0.0633839566468188</v>
      </c>
    </row>
    <row r="70" ht="14.25" customHeight="1" spans="1:32">
      <c r="A70" s="12">
        <v>79</v>
      </c>
      <c r="B70" s="13" t="s">
        <v>95</v>
      </c>
      <c r="C70" s="13" t="s">
        <v>39</v>
      </c>
      <c r="D70" s="363">
        <v>0.025</v>
      </c>
      <c r="E70" s="15">
        <v>1093</v>
      </c>
      <c r="F70" s="362">
        <v>0.261072715115514</v>
      </c>
      <c r="G70" s="362">
        <v>0.250504587155963</v>
      </c>
      <c r="H70" s="25">
        <v>19.9451052150046</v>
      </c>
      <c r="I70" s="26">
        <v>14.9725274725275</v>
      </c>
      <c r="J70" s="27">
        <v>15.786301369863</v>
      </c>
      <c r="K70" s="363">
        <v>0.4114</v>
      </c>
      <c r="L70" s="363">
        <v>0.065</v>
      </c>
      <c r="M70" s="363">
        <v>0.249</v>
      </c>
      <c r="N70" s="34">
        <v>5597.58</v>
      </c>
      <c r="O70" s="48">
        <v>0.057</v>
      </c>
      <c r="P70" s="48">
        <v>0.233864576912917</v>
      </c>
      <c r="Q70" s="48">
        <v>0.0165200215478543</v>
      </c>
      <c r="R70" s="48">
        <v>-0.00364630811303557</v>
      </c>
      <c r="S70" s="48">
        <v>2.4819865983445</v>
      </c>
      <c r="T70" s="48">
        <v>26.7266553480475</v>
      </c>
      <c r="U70" s="48">
        <v>11.7587301587302</v>
      </c>
      <c r="V70" s="48">
        <v>131.457202505219</v>
      </c>
      <c r="W70" s="48">
        <v>1.64056513409962</v>
      </c>
      <c r="X70" s="48">
        <v>0.59601798330122</v>
      </c>
      <c r="Y70" s="48">
        <v>1.07158671586716</v>
      </c>
      <c r="Z70" s="48">
        <v>0.0431019254548666</v>
      </c>
      <c r="AA70" s="48">
        <v>0</v>
      </c>
      <c r="AB70" s="48">
        <v>0.194657168299199</v>
      </c>
      <c r="AC70" s="48">
        <v>0.134481006225384</v>
      </c>
      <c r="AD70" s="371">
        <v>-0.00228687587345954</v>
      </c>
      <c r="AE70" s="391">
        <v>759</v>
      </c>
      <c r="AF70" s="48">
        <v>0.0241074831660526</v>
      </c>
    </row>
    <row r="71" ht="14.25" customHeight="1" spans="1:32">
      <c r="A71" s="12">
        <v>79</v>
      </c>
      <c r="B71" s="13" t="s">
        <v>95</v>
      </c>
      <c r="C71" s="13" t="s">
        <v>39</v>
      </c>
      <c r="D71" s="363">
        <v>0.02</v>
      </c>
      <c r="E71" s="15">
        <v>3767</v>
      </c>
      <c r="F71" s="362">
        <v>0.136107298729743</v>
      </c>
      <c r="G71" s="362">
        <v>0.300387755102041</v>
      </c>
      <c r="H71" s="25">
        <v>13.0076984337669</v>
      </c>
      <c r="I71" s="26">
        <v>11.3979995347755</v>
      </c>
      <c r="J71" s="27">
        <v>8.57808219178082</v>
      </c>
      <c r="K71" s="372">
        <v>0.51</v>
      </c>
      <c r="L71" s="363">
        <v>0.1161</v>
      </c>
      <c r="M71" s="363">
        <v>0.0963</v>
      </c>
      <c r="N71" s="34">
        <v>4944.89</v>
      </c>
      <c r="O71" s="48">
        <v>0.057</v>
      </c>
      <c r="P71" s="48">
        <v>0.476717058603957</v>
      </c>
      <c r="Q71" s="48">
        <v>-0.176353370973099</v>
      </c>
      <c r="R71" s="48">
        <v>1.32387415175817</v>
      </c>
      <c r="S71" s="48">
        <v>1.80437444660048</v>
      </c>
      <c r="T71" s="48">
        <v>8.76125137211855</v>
      </c>
      <c r="U71" s="48">
        <v>16.5134482758621</v>
      </c>
      <c r="V71" s="48">
        <v>292.899082568807</v>
      </c>
      <c r="W71" s="48">
        <v>1.12559952038369</v>
      </c>
      <c r="X71" s="48">
        <v>0.843249391765933</v>
      </c>
      <c r="Y71" s="48">
        <v>1.02829492056388</v>
      </c>
      <c r="Z71" s="48">
        <v>0.0300403225806452</v>
      </c>
      <c r="AA71" s="48">
        <v>0</v>
      </c>
      <c r="AB71" s="48">
        <v>0.686031688217082</v>
      </c>
      <c r="AC71" s="48">
        <v>0.181022781849694</v>
      </c>
      <c r="AD71" s="371">
        <v>0.090354778759214</v>
      </c>
      <c r="AE71" s="391">
        <v>1565</v>
      </c>
      <c r="AF71" s="48">
        <v>0.0326797385620915</v>
      </c>
    </row>
    <row r="72" spans="1:32">
      <c r="A72" s="12">
        <v>82</v>
      </c>
      <c r="B72" s="13" t="s">
        <v>96</v>
      </c>
      <c r="C72" s="13" t="s">
        <v>39</v>
      </c>
      <c r="D72" s="363">
        <v>0.04</v>
      </c>
      <c r="E72" s="15">
        <v>1121</v>
      </c>
      <c r="F72" s="362">
        <v>0.461574006240475</v>
      </c>
      <c r="G72" s="362">
        <v>0.139121338912134</v>
      </c>
      <c r="H72" s="25">
        <v>85.2950669045495</v>
      </c>
      <c r="I72" s="26">
        <v>14.0611426470588</v>
      </c>
      <c r="J72" s="27">
        <v>12.2986301369863</v>
      </c>
      <c r="K72" s="363">
        <v>0.475</v>
      </c>
      <c r="L72" s="363">
        <v>0.1602</v>
      </c>
      <c r="M72" s="363">
        <v>0.4578</v>
      </c>
      <c r="N72" s="34">
        <v>592.88</v>
      </c>
      <c r="O72" s="48">
        <v>0</v>
      </c>
      <c r="P72" s="48">
        <v>4.44291754756871</v>
      </c>
      <c r="Q72" s="48">
        <v>42.35</v>
      </c>
      <c r="R72" s="48">
        <v>51.9545454545455</v>
      </c>
      <c r="S72" s="48">
        <v>5.65643970467596</v>
      </c>
      <c r="T72" s="48">
        <v>0</v>
      </c>
      <c r="U72" s="48">
        <v>86.19</v>
      </c>
      <c r="V72" s="48">
        <v>1213.94366197183</v>
      </c>
      <c r="W72" s="48">
        <v>1.45277618775043</v>
      </c>
      <c r="X72" s="48">
        <v>0.678578364731016</v>
      </c>
      <c r="Y72" s="48">
        <v>1.00357909806729</v>
      </c>
      <c r="Z72" s="48">
        <v>0.0151148730350665</v>
      </c>
      <c r="AA72" s="48">
        <v>0</v>
      </c>
      <c r="AB72" s="48">
        <v>1.38909541511772</v>
      </c>
      <c r="AC72" s="48">
        <v>0.121011718296786</v>
      </c>
      <c r="AD72" s="371">
        <v>0.0112542058243416</v>
      </c>
      <c r="AE72" s="391">
        <v>0</v>
      </c>
      <c r="AF72" s="48">
        <v>0</v>
      </c>
    </row>
    <row r="73" ht="14.25" customHeight="1" spans="1:32">
      <c r="A73" s="12">
        <v>83</v>
      </c>
      <c r="B73" s="13" t="s">
        <v>97</v>
      </c>
      <c r="C73" s="13" t="s">
        <v>41</v>
      </c>
      <c r="D73" s="363">
        <v>0.027</v>
      </c>
      <c r="E73" s="15">
        <v>12217</v>
      </c>
      <c r="F73" s="362">
        <v>0.283306974836474</v>
      </c>
      <c r="G73" s="362">
        <v>0.252269230769231</v>
      </c>
      <c r="H73" s="25">
        <v>21.5302660227552</v>
      </c>
      <c r="I73" s="26">
        <v>14.6049561354803</v>
      </c>
      <c r="J73" s="27">
        <v>7.20547945205479</v>
      </c>
      <c r="K73" s="372">
        <v>0.93</v>
      </c>
      <c r="L73" s="363">
        <v>0.5642</v>
      </c>
      <c r="M73" s="363">
        <v>0.0534</v>
      </c>
      <c r="N73" s="32">
        <v>29828.94</v>
      </c>
      <c r="O73" s="48">
        <v>0</v>
      </c>
      <c r="P73" s="48">
        <v>0.17168231179827</v>
      </c>
      <c r="Q73" s="48">
        <v>2.10856057991025</v>
      </c>
      <c r="R73" s="48">
        <v>4.10744147157191</v>
      </c>
      <c r="S73" s="48">
        <v>0.792340290284988</v>
      </c>
      <c r="T73" s="48">
        <v>1.04031826180093</v>
      </c>
      <c r="U73" s="48">
        <v>-1.37041448308718</v>
      </c>
      <c r="V73" s="48">
        <v>16.3205673758865</v>
      </c>
      <c r="W73" s="48">
        <v>1.08282343960592</v>
      </c>
      <c r="X73" s="48">
        <v>0.823164984487295</v>
      </c>
      <c r="Y73" s="48">
        <v>1.05266839197034</v>
      </c>
      <c r="Z73" s="48">
        <v>0.583976458830715</v>
      </c>
      <c r="AA73" s="48">
        <v>0.00577424907001277</v>
      </c>
      <c r="AB73" s="48">
        <v>1.02642302037387</v>
      </c>
      <c r="AC73" s="48">
        <v>0.252563879714931</v>
      </c>
      <c r="AD73" s="371">
        <v>0.0439770554493308</v>
      </c>
      <c r="AE73" s="391">
        <v>2126</v>
      </c>
      <c r="AF73" s="48">
        <v>0.0284266402813248</v>
      </c>
    </row>
    <row r="74" ht="14.25" customHeight="1" spans="1:32">
      <c r="A74" s="12">
        <v>84</v>
      </c>
      <c r="B74" s="39" t="s">
        <v>98</v>
      </c>
      <c r="C74" s="13" t="s">
        <v>39</v>
      </c>
      <c r="D74" s="363">
        <v>0.015</v>
      </c>
      <c r="E74" s="15">
        <v>3210</v>
      </c>
      <c r="F74" s="362">
        <v>0.389303267703134</v>
      </c>
      <c r="G74" s="362">
        <v>0.208875181986094</v>
      </c>
      <c r="H74" s="25">
        <v>33.1642710280374</v>
      </c>
      <c r="I74" s="26">
        <v>17.3084712198342</v>
      </c>
      <c r="J74" s="27">
        <v>37.2794520547945</v>
      </c>
      <c r="K74" s="372">
        <v>1</v>
      </c>
      <c r="L74" s="363">
        <v>0.3291</v>
      </c>
      <c r="M74" s="363">
        <v>0.1433</v>
      </c>
      <c r="N74" s="32">
        <v>36013.41</v>
      </c>
      <c r="O74" s="48">
        <v>0.0476190476190476</v>
      </c>
      <c r="P74" s="48">
        <v>0.171129370066055</v>
      </c>
      <c r="Q74" s="48">
        <v>0.0858467162814989</v>
      </c>
      <c r="R74" s="48">
        <v>-0.205642167780252</v>
      </c>
      <c r="S74" s="48">
        <v>0.434054110209109</v>
      </c>
      <c r="T74" s="48">
        <v>1.69641251703837</v>
      </c>
      <c r="U74" s="48">
        <v>6.90194690265487</v>
      </c>
      <c r="V74" s="48">
        <v>4.68927368927369</v>
      </c>
      <c r="W74" s="48">
        <v>1.44267944982298</v>
      </c>
      <c r="X74" s="48">
        <v>0.478745941781764</v>
      </c>
      <c r="Y74" s="48">
        <v>1</v>
      </c>
      <c r="Z74" s="48">
        <v>0.264774845187278</v>
      </c>
      <c r="AA74" s="48">
        <v>0.526693921721878</v>
      </c>
      <c r="AB74" s="48">
        <v>0.100466339081719</v>
      </c>
      <c r="AC74" s="48">
        <v>0.376106951140288</v>
      </c>
      <c r="AD74" s="371">
        <v>0</v>
      </c>
      <c r="AE74" s="391">
        <v>2527</v>
      </c>
      <c r="AF74" s="48">
        <v>0.086402024139228</v>
      </c>
    </row>
    <row r="75" ht="14.25" customHeight="1" spans="1:32">
      <c r="A75" s="12">
        <v>85</v>
      </c>
      <c r="B75" s="13" t="s">
        <v>99</v>
      </c>
      <c r="C75" s="13" t="s">
        <v>39</v>
      </c>
      <c r="D75" s="363">
        <v>0.01</v>
      </c>
      <c r="E75" s="15">
        <v>3147</v>
      </c>
      <c r="F75" s="362">
        <v>0.98934113441827</v>
      </c>
      <c r="G75" s="362">
        <v>0.164191753681392</v>
      </c>
      <c r="H75" s="25">
        <v>118.725567206864</v>
      </c>
      <c r="I75" s="26">
        <v>22.992576</v>
      </c>
      <c r="J75" s="27">
        <v>13.8767123287671</v>
      </c>
      <c r="K75" s="363">
        <v>0.3229</v>
      </c>
      <c r="L75" s="363">
        <v>0.0172</v>
      </c>
      <c r="M75" s="363">
        <v>0.0897</v>
      </c>
      <c r="N75" s="32">
        <v>60260.73</v>
      </c>
      <c r="O75" s="363">
        <v>0.0251</v>
      </c>
      <c r="P75" s="48">
        <v>0.0576072752009451</v>
      </c>
      <c r="Q75" s="48">
        <v>0.026767762821605</v>
      </c>
      <c r="R75" s="48">
        <v>-0.364499192245557</v>
      </c>
      <c r="S75" s="48">
        <v>0.883713241691317</v>
      </c>
      <c r="T75" s="48">
        <v>92.4240218380346</v>
      </c>
      <c r="U75" s="48">
        <v>-15.1433469996273</v>
      </c>
      <c r="V75" s="48">
        <v>3.95953689626944</v>
      </c>
      <c r="W75" s="48">
        <v>0.925860116374429</v>
      </c>
      <c r="X75" s="48">
        <v>0.470522520692632</v>
      </c>
      <c r="Y75" s="48">
        <v>2.11714604858978</v>
      </c>
      <c r="Z75" s="48">
        <v>0.579860938251937</v>
      </c>
      <c r="AA75" s="48">
        <v>0.00154328670284263</v>
      </c>
      <c r="AB75" s="48">
        <v>0.0529125438205648</v>
      </c>
      <c r="AC75" s="48">
        <v>0.322356114753776</v>
      </c>
      <c r="AD75" s="371">
        <v>0.183098036899206</v>
      </c>
      <c r="AE75" s="391">
        <v>0</v>
      </c>
      <c r="AF75" s="48">
        <v>0</v>
      </c>
    </row>
    <row r="76" ht="14.25" customHeight="1" spans="1:32">
      <c r="A76" s="12">
        <v>87</v>
      </c>
      <c r="B76" s="13" t="s">
        <v>100</v>
      </c>
      <c r="C76" s="13" t="s">
        <v>39</v>
      </c>
      <c r="D76" s="363">
        <v>0.02</v>
      </c>
      <c r="E76" s="15">
        <v>3087</v>
      </c>
      <c r="F76" s="362">
        <v>0.309316509229486</v>
      </c>
      <c r="G76" s="362">
        <v>0.275172413793103</v>
      </c>
      <c r="H76" s="25">
        <v>19.3072044055718</v>
      </c>
      <c r="I76" s="26">
        <v>14.5369121951219</v>
      </c>
      <c r="J76" s="27">
        <v>14.7890410958904</v>
      </c>
      <c r="K76" s="372">
        <v>0.54</v>
      </c>
      <c r="L76" s="363">
        <v>0.5416</v>
      </c>
      <c r="M76" s="363">
        <v>0.4422</v>
      </c>
      <c r="N76" s="32">
        <v>6790.45</v>
      </c>
      <c r="O76" s="48">
        <v>0.000147</v>
      </c>
      <c r="P76" s="48">
        <v>0.0895636252670124</v>
      </c>
      <c r="Q76" s="48">
        <v>1.68045726728361</v>
      </c>
      <c r="R76" s="48">
        <v>2.00291828793774</v>
      </c>
      <c r="S76" s="48">
        <v>0.754289886820007</v>
      </c>
      <c r="T76" s="48">
        <v>6.0480093676815</v>
      </c>
      <c r="U76" s="48">
        <v>-3.04450338933098</v>
      </c>
      <c r="V76" s="48">
        <v>333.225806451613</v>
      </c>
      <c r="W76" s="48">
        <v>3.26995846792801</v>
      </c>
      <c r="X76" s="48">
        <v>0.303458899313822</v>
      </c>
      <c r="Y76" s="48">
        <v>1.00250156347717</v>
      </c>
      <c r="Z76" s="48">
        <v>0.00264012997562957</v>
      </c>
      <c r="AA76" s="48">
        <v>0</v>
      </c>
      <c r="AB76" s="48">
        <v>0.913178523886999</v>
      </c>
      <c r="AC76" s="48">
        <v>0.745788964181994</v>
      </c>
      <c r="AD76" s="371">
        <v>0.102807357212004</v>
      </c>
      <c r="AE76" s="391">
        <v>407</v>
      </c>
      <c r="AF76" s="48">
        <v>0.0787996127783156</v>
      </c>
    </row>
    <row r="77" ht="14.25" customHeight="1" spans="1:32">
      <c r="A77" s="12">
        <v>88</v>
      </c>
      <c r="B77" s="13" t="s">
        <v>101</v>
      </c>
      <c r="C77" s="13" t="s">
        <v>41</v>
      </c>
      <c r="D77" s="363">
        <v>0.035</v>
      </c>
      <c r="E77" s="15">
        <v>7023</v>
      </c>
      <c r="F77" s="362">
        <v>0.0555669719942993</v>
      </c>
      <c r="G77" s="362">
        <v>0.34031339031339</v>
      </c>
      <c r="H77" s="25">
        <v>10.452262565855</v>
      </c>
      <c r="I77" s="26">
        <v>9.65871578947369</v>
      </c>
      <c r="J77" s="27">
        <v>8.36712328767123</v>
      </c>
      <c r="K77" s="363">
        <v>0.999</v>
      </c>
      <c r="L77" s="363">
        <v>0.4623</v>
      </c>
      <c r="M77" s="363">
        <v>0.2387</v>
      </c>
      <c r="N77" s="32">
        <v>25827.47</v>
      </c>
      <c r="O77" s="48">
        <v>0</v>
      </c>
      <c r="P77" s="48">
        <v>0.100203962703963</v>
      </c>
      <c r="Q77" s="48">
        <v>0.159979964938643</v>
      </c>
      <c r="R77" s="48">
        <v>0.219694338311914</v>
      </c>
      <c r="S77" s="48">
        <v>0.699898722235325</v>
      </c>
      <c r="T77" s="48">
        <v>4.6568817502077</v>
      </c>
      <c r="U77" s="48">
        <v>3.58601080466306</v>
      </c>
      <c r="V77" s="48">
        <v>2.19158086797863</v>
      </c>
      <c r="W77" s="48">
        <v>1.17267123287671</v>
      </c>
      <c r="X77" s="48">
        <v>0.386662782383008</v>
      </c>
      <c r="Y77" s="48">
        <v>1.13967539391067</v>
      </c>
      <c r="Z77" s="48">
        <v>0.56306403558012</v>
      </c>
      <c r="AA77" s="48">
        <v>0</v>
      </c>
      <c r="AB77" s="48">
        <v>0.32571190056581</v>
      </c>
      <c r="AC77" s="48">
        <v>0.448977164605138</v>
      </c>
      <c r="AD77" s="371">
        <v>0.192475420234697</v>
      </c>
      <c r="AE77" s="391">
        <v>775</v>
      </c>
      <c r="AF77" s="48">
        <v>0.0307247066286077</v>
      </c>
    </row>
    <row r="78" ht="14.25" customHeight="1" spans="1:32">
      <c r="A78" s="12">
        <v>90</v>
      </c>
      <c r="B78" s="13" t="s">
        <v>102</v>
      </c>
      <c r="C78" s="13" t="s">
        <v>39</v>
      </c>
      <c r="D78" s="363">
        <v>0.02</v>
      </c>
      <c r="E78" s="15">
        <v>37881</v>
      </c>
      <c r="F78" s="362">
        <v>0.227134600177184</v>
      </c>
      <c r="G78" s="362">
        <v>0.4125</v>
      </c>
      <c r="H78" s="25">
        <v>10.5916158496344</v>
      </c>
      <c r="I78" s="26">
        <v>10.030525</v>
      </c>
      <c r="J78" s="27">
        <v>4.32602739726027</v>
      </c>
      <c r="K78" s="372">
        <v>0.49</v>
      </c>
      <c r="L78" s="363">
        <v>0.4241</v>
      </c>
      <c r="M78" s="363">
        <v>0.0994</v>
      </c>
      <c r="N78" s="41">
        <v>69144</v>
      </c>
      <c r="O78" s="48">
        <v>0</v>
      </c>
      <c r="P78" s="48">
        <v>0.321444080207757</v>
      </c>
      <c r="Q78" s="48">
        <v>1.25172653074712</v>
      </c>
      <c r="R78" s="48">
        <v>2.29858934169279</v>
      </c>
      <c r="S78" s="48">
        <v>2.41912104518013</v>
      </c>
      <c r="T78" s="48">
        <v>5.61877257547877</v>
      </c>
      <c r="U78" s="48">
        <v>11.5998170914015</v>
      </c>
      <c r="V78" s="48">
        <v>10.8803180520959</v>
      </c>
      <c r="W78" s="48">
        <v>1.38019367511746</v>
      </c>
      <c r="X78" s="48">
        <v>0.560919347667803</v>
      </c>
      <c r="Y78" s="48">
        <v>1.12009764410566</v>
      </c>
      <c r="Z78" s="48">
        <v>0.464002700164358</v>
      </c>
      <c r="AA78" s="48">
        <v>0</v>
      </c>
      <c r="AB78" s="48">
        <v>0.769884256201287</v>
      </c>
      <c r="AC78" s="48">
        <v>0.0961255636384587</v>
      </c>
      <c r="AD78" s="371">
        <v>0.0813640732980165</v>
      </c>
      <c r="AE78" s="391">
        <v>130</v>
      </c>
      <c r="AF78" s="48">
        <v>0.000394205781482638</v>
      </c>
    </row>
    <row r="79" ht="14.25" customHeight="1" spans="1:32">
      <c r="A79" s="12">
        <v>91</v>
      </c>
      <c r="B79" s="13" t="s">
        <v>103</v>
      </c>
      <c r="C79" s="13" t="s">
        <v>39</v>
      </c>
      <c r="D79" s="363">
        <v>0.02</v>
      </c>
      <c r="E79" s="15">
        <v>12737</v>
      </c>
      <c r="F79" s="362">
        <v>0.21419721592766</v>
      </c>
      <c r="G79" s="362">
        <v>0.291509051327897</v>
      </c>
      <c r="H79" s="25">
        <v>16.9382870128836</v>
      </c>
      <c r="I79" s="26">
        <v>13.2357645204355</v>
      </c>
      <c r="J79" s="27">
        <v>18.4931506849315</v>
      </c>
      <c r="K79" s="363">
        <v>0.4162</v>
      </c>
      <c r="L79" s="363">
        <v>0.2821</v>
      </c>
      <c r="M79" s="363">
        <v>0.0736</v>
      </c>
      <c r="N79" s="32">
        <v>59783.16</v>
      </c>
      <c r="O79" s="48">
        <v>0.1278</v>
      </c>
      <c r="P79" s="48">
        <v>0.133013607091536</v>
      </c>
      <c r="Q79" s="48">
        <v>0.259664436039182</v>
      </c>
      <c r="R79" s="48">
        <v>0.186271770513179</v>
      </c>
      <c r="S79" s="48">
        <v>0.887992481265543</v>
      </c>
      <c r="T79" s="48">
        <v>3.72599839465817</v>
      </c>
      <c r="U79" s="48">
        <v>5.30619750509418</v>
      </c>
      <c r="V79" s="48">
        <v>3.56691203492322</v>
      </c>
      <c r="W79" s="48">
        <v>1.06924975279816</v>
      </c>
      <c r="X79" s="48">
        <v>0.661047203490678</v>
      </c>
      <c r="Y79" s="48">
        <v>1.56434092333403</v>
      </c>
      <c r="Z79" s="48">
        <v>0.942594930861384</v>
      </c>
      <c r="AA79" s="48">
        <v>0.0123186843645099</v>
      </c>
      <c r="AB79" s="48">
        <v>0.218666575104938</v>
      </c>
      <c r="AC79" s="48">
        <v>0.0908341606878594</v>
      </c>
      <c r="AD79" s="371">
        <v>0.110646960018483</v>
      </c>
      <c r="AE79" s="391">
        <v>4033</v>
      </c>
      <c r="AF79" s="48">
        <v>0.0251827985188793</v>
      </c>
    </row>
    <row r="80" ht="14.25" customHeight="1" spans="1:32">
      <c r="A80" s="12">
        <v>92</v>
      </c>
      <c r="B80" s="13" t="s">
        <v>104</v>
      </c>
      <c r="C80" s="13" t="s">
        <v>41</v>
      </c>
      <c r="D80" s="363">
        <v>0.02</v>
      </c>
      <c r="E80" s="15">
        <v>-86262</v>
      </c>
      <c r="F80" s="362">
        <v>0.3998</v>
      </c>
      <c r="G80" s="362">
        <v>0.202566717414722</v>
      </c>
      <c r="H80" s="25">
        <f>I80</f>
        <v>20.2718943638889</v>
      </c>
      <c r="I80" s="26">
        <v>20.2718943638889</v>
      </c>
      <c r="J80" s="27">
        <v>36.8630136986301</v>
      </c>
      <c r="K80" s="363">
        <v>0.1796</v>
      </c>
      <c r="L80" s="363">
        <v>0.3833</v>
      </c>
      <c r="M80" s="363">
        <v>0.0852</v>
      </c>
      <c r="N80" s="32">
        <v>61836.24</v>
      </c>
      <c r="O80" s="363">
        <v>0.103</v>
      </c>
      <c r="P80" s="48">
        <v>-0.0508694945555014</v>
      </c>
      <c r="Q80" s="48">
        <v>-1.12905976179233</v>
      </c>
      <c r="R80" s="48">
        <v>3.48463737977645</v>
      </c>
      <c r="S80" s="48">
        <v>1.86677943085848</v>
      </c>
      <c r="T80" s="48">
        <v>4.19570571856929</v>
      </c>
      <c r="U80" s="48">
        <v>1.34308608647213</v>
      </c>
      <c r="V80" s="48">
        <v>3.37514267869834</v>
      </c>
      <c r="W80" s="48">
        <v>0.820798794272796</v>
      </c>
      <c r="X80" s="48">
        <v>4.12893835616438</v>
      </c>
      <c r="Y80" s="48">
        <v>0.881088164632223</v>
      </c>
      <c r="Z80" s="48">
        <v>-2.55666226242504</v>
      </c>
      <c r="AA80" s="48">
        <v>-0.221465596097164</v>
      </c>
      <c r="AB80" s="48">
        <v>-2.59837040830158</v>
      </c>
      <c r="AC80" s="48">
        <v>0.289564695823071</v>
      </c>
      <c r="AD80" s="371">
        <v>0</v>
      </c>
      <c r="AE80" s="391">
        <v>866</v>
      </c>
      <c r="AF80" s="48">
        <v>0.0110516979542873</v>
      </c>
    </row>
    <row r="81" ht="14.25" customHeight="1" spans="1:32">
      <c r="A81" s="12">
        <v>93</v>
      </c>
      <c r="B81" s="13" t="s">
        <v>105</v>
      </c>
      <c r="C81" s="13" t="s">
        <v>39</v>
      </c>
      <c r="D81" s="363">
        <v>0.02</v>
      </c>
      <c r="E81" s="15">
        <v>1820</v>
      </c>
      <c r="F81" s="362">
        <v>0.496532486952622</v>
      </c>
      <c r="G81" s="362">
        <v>0.265845070422535</v>
      </c>
      <c r="H81" s="25">
        <v>27.6373626373626</v>
      </c>
      <c r="I81" s="26">
        <v>12.575</v>
      </c>
      <c r="J81" s="27">
        <v>17.441095890411</v>
      </c>
      <c r="K81" s="363">
        <v>0.4524</v>
      </c>
      <c r="L81" s="363">
        <v>0.2131</v>
      </c>
      <c r="M81" s="363">
        <v>0.104</v>
      </c>
      <c r="N81" s="32">
        <v>12873.02</v>
      </c>
      <c r="O81" s="363">
        <v>0.034</v>
      </c>
      <c r="P81" s="48">
        <v>0.406262653529491</v>
      </c>
      <c r="Q81" s="48">
        <v>0.316880962256325</v>
      </c>
      <c r="R81" s="48">
        <v>3.85333333333333</v>
      </c>
      <c r="S81" s="48">
        <v>0.649147408570788</v>
      </c>
      <c r="T81" s="48">
        <v>3.49901738473167</v>
      </c>
      <c r="U81" s="48">
        <v>1.45289059067227</v>
      </c>
      <c r="V81" s="48">
        <v>15.2176199868508</v>
      </c>
      <c r="W81" s="48">
        <v>3.89392399918716</v>
      </c>
      <c r="X81" s="48">
        <v>0.236155101257318</v>
      </c>
      <c r="Y81" s="48">
        <v>1.47945867568874</v>
      </c>
      <c r="Z81" s="48">
        <v>0.0505196850393701</v>
      </c>
      <c r="AA81" s="48">
        <v>0</v>
      </c>
      <c r="AB81" s="48">
        <v>0.130325814536341</v>
      </c>
      <c r="AC81" s="48">
        <v>0.56795990667934</v>
      </c>
      <c r="AD81" s="371">
        <v>-0.00924565799706213</v>
      </c>
      <c r="AE81" s="391">
        <v>0</v>
      </c>
      <c r="AF81" s="48">
        <v>0</v>
      </c>
    </row>
    <row r="82" ht="14.25" customHeight="1" spans="1:32">
      <c r="A82" s="12">
        <v>95</v>
      </c>
      <c r="B82" s="13" t="s">
        <v>106</v>
      </c>
      <c r="C82" s="13" t="s">
        <v>41</v>
      </c>
      <c r="D82" s="363">
        <v>0.02</v>
      </c>
      <c r="E82" s="15">
        <v>2021</v>
      </c>
      <c r="F82" s="362">
        <v>0.581883724753643</v>
      </c>
      <c r="G82" s="362">
        <v>0.197005988023952</v>
      </c>
      <c r="H82" s="25">
        <v>42.5531914893617</v>
      </c>
      <c r="I82" s="26">
        <v>26.875</v>
      </c>
      <c r="J82" s="27">
        <v>13.6</v>
      </c>
      <c r="K82" s="363">
        <v>0.4524</v>
      </c>
      <c r="L82" s="363">
        <v>0.2301</v>
      </c>
      <c r="M82" s="363">
        <v>0.1185</v>
      </c>
      <c r="N82" s="32">
        <v>7847.7</v>
      </c>
      <c r="O82" s="48">
        <v>0</v>
      </c>
      <c r="P82" s="48">
        <v>0.507922338763669</v>
      </c>
      <c r="Q82" s="48">
        <v>0.428811659192825</v>
      </c>
      <c r="R82" s="48">
        <v>1.53258145363409</v>
      </c>
      <c r="S82" s="48">
        <v>1.05712760277629</v>
      </c>
      <c r="T82" s="48">
        <v>7.4296435272045</v>
      </c>
      <c r="U82" s="48">
        <v>2.473454091193</v>
      </c>
      <c r="V82" s="48">
        <v>20.377358490566</v>
      </c>
      <c r="W82" s="48">
        <v>4.59278350515464</v>
      </c>
      <c r="X82" s="48">
        <v>0.245375166494006</v>
      </c>
      <c r="Y82" s="48">
        <v>1.08781747739991</v>
      </c>
      <c r="Z82" s="48">
        <v>0.0657120439387995</v>
      </c>
      <c r="AA82" s="48">
        <v>0</v>
      </c>
      <c r="AB82" s="48">
        <v>0.466420493884145</v>
      </c>
      <c r="AC82" s="48">
        <v>0.651851851851852</v>
      </c>
      <c r="AD82" s="371">
        <v>0.117340067340067</v>
      </c>
      <c r="AE82" s="391">
        <v>551</v>
      </c>
      <c r="AF82" s="48">
        <v>0.0927609427609428</v>
      </c>
    </row>
    <row r="83" spans="1:32">
      <c r="A83" s="12">
        <v>96</v>
      </c>
      <c r="B83" s="13" t="s">
        <v>107</v>
      </c>
      <c r="C83" s="13" t="s">
        <v>39</v>
      </c>
      <c r="D83" s="363">
        <v>0.03</v>
      </c>
      <c r="E83" s="15">
        <v>4480</v>
      </c>
      <c r="F83" s="362">
        <v>0.415278477585532</v>
      </c>
      <c r="G83" s="362">
        <v>0.29452736318408</v>
      </c>
      <c r="H83" s="25">
        <v>22.4447075892857</v>
      </c>
      <c r="I83" s="26">
        <v>13.9655958333333</v>
      </c>
      <c r="J83" s="27">
        <v>3.63013698630137</v>
      </c>
      <c r="K83" s="372">
        <v>0.99</v>
      </c>
      <c r="L83" s="363">
        <v>0.167</v>
      </c>
      <c r="M83" s="34">
        <v>27.97</v>
      </c>
      <c r="N83" s="32">
        <v>3249.5</v>
      </c>
      <c r="O83" s="48">
        <v>0</v>
      </c>
      <c r="P83" s="48">
        <v>6.09225700164745</v>
      </c>
      <c r="Q83" s="48">
        <v>4.10204081632653</v>
      </c>
      <c r="R83" s="48">
        <v>5.9242658423493</v>
      </c>
      <c r="S83" s="48">
        <v>2.7164766558089</v>
      </c>
      <c r="T83" s="48">
        <v>0</v>
      </c>
      <c r="U83" s="48">
        <v>0.383414428565955</v>
      </c>
      <c r="V83" s="48">
        <v>2223.88888888889</v>
      </c>
      <c r="W83" s="48">
        <v>1.74808607490172</v>
      </c>
      <c r="X83" s="48">
        <v>0.748432055749129</v>
      </c>
      <c r="Y83" s="48">
        <v>1.00067873303167</v>
      </c>
      <c r="Z83" s="48">
        <v>0.00461538461538462</v>
      </c>
      <c r="AA83" s="48">
        <v>0</v>
      </c>
      <c r="AB83" s="48">
        <v>2.30511962953435</v>
      </c>
      <c r="AC83" s="48">
        <v>0.283637272045966</v>
      </c>
      <c r="AD83" s="371">
        <v>0.0735948038970772</v>
      </c>
      <c r="AE83" s="391">
        <v>850</v>
      </c>
      <c r="AF83" s="48">
        <v>0.0424681488883338</v>
      </c>
    </row>
    <row r="84" ht="14.25" customHeight="1" spans="1:32">
      <c r="A84" s="12">
        <v>97</v>
      </c>
      <c r="B84" s="13" t="s">
        <v>108</v>
      </c>
      <c r="C84" s="13" t="s">
        <v>39</v>
      </c>
      <c r="D84" s="363">
        <v>0.025</v>
      </c>
      <c r="E84" s="15">
        <v>1204</v>
      </c>
      <c r="F84" s="362">
        <v>0.802412580513442</v>
      </c>
      <c r="G84" s="362">
        <v>0.279202279202279</v>
      </c>
      <c r="H84" s="25">
        <v>58.3309551495017</v>
      </c>
      <c r="I84" s="26">
        <v>11.7050783333333</v>
      </c>
      <c r="J84" s="27">
        <v>15.772602739726</v>
      </c>
      <c r="K84" s="372">
        <v>0.9</v>
      </c>
      <c r="L84" s="363">
        <v>0.2604</v>
      </c>
      <c r="M84" s="363">
        <v>0.7951</v>
      </c>
      <c r="N84" s="41">
        <v>26412</v>
      </c>
      <c r="O84" s="48">
        <v>0.1422</v>
      </c>
      <c r="P84" s="48">
        <v>1.34358062330623</v>
      </c>
      <c r="Q84" s="48">
        <v>0.185630588960839</v>
      </c>
      <c r="R84" s="48">
        <v>4.14529914529915</v>
      </c>
      <c r="S84" s="48">
        <v>0.658358873044418</v>
      </c>
      <c r="T84" s="48">
        <v>1.68717815569691</v>
      </c>
      <c r="U84" s="48">
        <v>9.00023084025854</v>
      </c>
      <c r="V84" s="48">
        <v>28.859363434493</v>
      </c>
      <c r="W84" s="48">
        <v>1.06649847297836</v>
      </c>
      <c r="X84" s="48">
        <v>0.907382647345788</v>
      </c>
      <c r="Y84" s="48">
        <v>1.11361200428725</v>
      </c>
      <c r="Z84" s="48">
        <v>0.172171651495449</v>
      </c>
      <c r="AA84" s="48">
        <v>0</v>
      </c>
      <c r="AB84" s="48">
        <v>0.169864559819413</v>
      </c>
      <c r="AC84" s="48">
        <v>0.0918977147400549</v>
      </c>
      <c r="AD84" s="371">
        <v>-0.0524250429608351</v>
      </c>
      <c r="AE84" s="391">
        <v>0</v>
      </c>
      <c r="AF84" s="48">
        <v>0</v>
      </c>
    </row>
    <row r="85" ht="14.25" customHeight="1" spans="1:32">
      <c r="A85" s="12">
        <v>98</v>
      </c>
      <c r="B85" s="13" t="s">
        <v>109</v>
      </c>
      <c r="C85" s="13" t="s">
        <v>39</v>
      </c>
      <c r="D85" s="371">
        <v>0.02</v>
      </c>
      <c r="E85" s="15">
        <v>1857</v>
      </c>
      <c r="F85" s="362">
        <v>0.280612002034665</v>
      </c>
      <c r="G85" s="362">
        <v>0.376</v>
      </c>
      <c r="H85" s="25">
        <v>13.4865697361335</v>
      </c>
      <c r="I85" s="26">
        <v>10.8889391304348</v>
      </c>
      <c r="J85" s="27">
        <v>6.73972602739726</v>
      </c>
      <c r="K85" s="363">
        <v>0.5607</v>
      </c>
      <c r="L85" s="363">
        <v>0.1969</v>
      </c>
      <c r="M85" s="363">
        <v>0.1612</v>
      </c>
      <c r="N85" s="32">
        <v>7943.57</v>
      </c>
      <c r="O85" s="48">
        <v>0.1387</v>
      </c>
      <c r="P85" s="48">
        <v>0.117186650722905</v>
      </c>
      <c r="Q85" s="48">
        <v>0.334005037783375</v>
      </c>
      <c r="R85" s="48">
        <v>3.54034229828851</v>
      </c>
      <c r="S85" s="48">
        <v>0.729821318545903</v>
      </c>
      <c r="T85" s="48">
        <v>3.76979180480042</v>
      </c>
      <c r="U85" s="48">
        <v>3.71413639926836</v>
      </c>
      <c r="V85" s="48">
        <v>3.39195800023863</v>
      </c>
      <c r="W85" s="48">
        <v>1.16280729579699</v>
      </c>
      <c r="X85" s="48">
        <v>0.613505886931984</v>
      </c>
      <c r="Y85" s="48">
        <v>1.85370823145884</v>
      </c>
      <c r="Z85" s="48">
        <v>0.692724068479356</v>
      </c>
      <c r="AA85" s="48">
        <v>0.00553877139979859</v>
      </c>
      <c r="AB85" s="48">
        <v>0.267213468594863</v>
      </c>
      <c r="AC85" s="48">
        <v>0.373364288729422</v>
      </c>
      <c r="AD85" s="371">
        <v>0.107570001407063</v>
      </c>
      <c r="AE85" s="391">
        <v>581</v>
      </c>
      <c r="AF85" s="48">
        <v>0.0408751934712255</v>
      </c>
    </row>
    <row r="86" ht="14.25" customHeight="1" spans="1:32">
      <c r="A86" s="12">
        <v>99</v>
      </c>
      <c r="B86" s="13" t="s">
        <v>110</v>
      </c>
      <c r="C86" s="13" t="s">
        <v>41</v>
      </c>
      <c r="D86" s="363">
        <v>0.015</v>
      </c>
      <c r="E86" s="15">
        <v>16885</v>
      </c>
      <c r="F86" s="362">
        <v>0.287064994616253</v>
      </c>
      <c r="G86" s="362">
        <v>0.308474576271186</v>
      </c>
      <c r="H86" s="25">
        <v>17.4888954693515</v>
      </c>
      <c r="I86" s="26">
        <v>11.812</v>
      </c>
      <c r="J86" s="27">
        <v>11.1890410958904</v>
      </c>
      <c r="K86" s="372">
        <v>0.51</v>
      </c>
      <c r="L86" s="363">
        <v>0.4298</v>
      </c>
      <c r="M86" s="363">
        <v>0.3882</v>
      </c>
      <c r="N86" s="32">
        <v>40732.36</v>
      </c>
      <c r="O86" s="48">
        <v>0</v>
      </c>
      <c r="P86" s="48">
        <v>0.356819510565439</v>
      </c>
      <c r="Q86" s="48">
        <v>0.720755354653373</v>
      </c>
      <c r="R86" s="48">
        <v>1.46496350364963</v>
      </c>
      <c r="S86" s="48">
        <v>0.965759687010511</v>
      </c>
      <c r="T86" s="48">
        <v>2.90526854438072</v>
      </c>
      <c r="U86" s="48">
        <v>2.38279269039084</v>
      </c>
      <c r="V86" s="48">
        <v>10.0866089273817</v>
      </c>
      <c r="W86" s="48">
        <v>1.81213584980828</v>
      </c>
      <c r="X86" s="48">
        <v>0.498534951862704</v>
      </c>
      <c r="Y86" s="48">
        <v>1.11590019569472</v>
      </c>
      <c r="Z86" s="48">
        <v>0.189580673671806</v>
      </c>
      <c r="AA86" s="48">
        <v>0.00125208681135225</v>
      </c>
      <c r="AB86" s="48">
        <v>0.524354455537785</v>
      </c>
      <c r="AC86" s="48">
        <v>0.411199178041979</v>
      </c>
      <c r="AD86" s="371">
        <v>0.148730368413327</v>
      </c>
      <c r="AE86" s="391">
        <v>2622</v>
      </c>
      <c r="AF86" s="48">
        <v>0.0384852487890797</v>
      </c>
    </row>
    <row r="87" ht="14.25" customHeight="1" spans="1:32">
      <c r="A87" s="12">
        <v>100</v>
      </c>
      <c r="B87" s="13" t="s">
        <v>111</v>
      </c>
      <c r="C87" s="13" t="s">
        <v>39</v>
      </c>
      <c r="D87" s="363">
        <v>0.01</v>
      </c>
      <c r="E87" s="15">
        <v>3615</v>
      </c>
      <c r="F87" s="362">
        <v>0.373897473584532</v>
      </c>
      <c r="G87" s="362">
        <v>0.227083209244148</v>
      </c>
      <c r="H87" s="25">
        <v>27.8655601659751</v>
      </c>
      <c r="I87" s="26">
        <v>16.789</v>
      </c>
      <c r="J87" s="27">
        <v>7.44657534246575</v>
      </c>
      <c r="K87" s="371">
        <v>0.6314</v>
      </c>
      <c r="L87" s="363">
        <v>0.7178</v>
      </c>
      <c r="M87" s="363">
        <v>0.2943</v>
      </c>
      <c r="N87" s="32">
        <v>20343.04</v>
      </c>
      <c r="O87" s="48">
        <v>0</v>
      </c>
      <c r="P87" s="48">
        <v>0.519426946875523</v>
      </c>
      <c r="Q87" s="48">
        <v>1.53996911747238</v>
      </c>
      <c r="R87" s="48">
        <v>0.858611825192802</v>
      </c>
      <c r="S87" s="48">
        <v>0.637401539959288</v>
      </c>
      <c r="T87" s="48">
        <v>4.27926322043969</v>
      </c>
      <c r="U87" s="48">
        <v>0.461016515170913</v>
      </c>
      <c r="V87" s="48">
        <v>4.49072486360093</v>
      </c>
      <c r="W87" s="48">
        <v>5.28792134831461</v>
      </c>
      <c r="X87" s="48">
        <v>0.215430898484793</v>
      </c>
      <c r="Y87" s="48">
        <v>1.0183740246665</v>
      </c>
      <c r="Z87" s="48">
        <v>0.216423494201272</v>
      </c>
      <c r="AA87" s="48">
        <v>0</v>
      </c>
      <c r="AB87" s="48">
        <v>0.242593027547562</v>
      </c>
      <c r="AC87" s="48">
        <v>0.44466814773674</v>
      </c>
      <c r="AD87" s="371">
        <v>-0.110594279366843</v>
      </c>
      <c r="AE87" s="391">
        <v>525</v>
      </c>
      <c r="AF87" s="48">
        <v>0.0364482088308803</v>
      </c>
    </row>
    <row r="88" ht="14.25" customHeight="1" spans="1:32">
      <c r="A88" s="12">
        <v>101</v>
      </c>
      <c r="B88" s="13" t="s">
        <v>112</v>
      </c>
      <c r="C88" s="13" t="s">
        <v>39</v>
      </c>
      <c r="D88" s="363">
        <v>0.045</v>
      </c>
      <c r="E88" s="15">
        <v>4684</v>
      </c>
      <c r="F88" s="362">
        <v>0.473979547932643</v>
      </c>
      <c r="G88" s="362">
        <v>0.411471321695761</v>
      </c>
      <c r="H88" s="25">
        <v>12.8522630230572</v>
      </c>
      <c r="I88" s="26">
        <v>8.02666666666667</v>
      </c>
      <c r="J88" s="27">
        <v>22.1013698630137</v>
      </c>
      <c r="K88" s="372">
        <v>0.65</v>
      </c>
      <c r="L88" s="363">
        <v>0.3573</v>
      </c>
      <c r="M88" s="363">
        <v>0.203</v>
      </c>
      <c r="N88" s="32">
        <v>9176.69</v>
      </c>
      <c r="O88" s="48">
        <v>0.188</v>
      </c>
      <c r="P88" s="48">
        <v>0</v>
      </c>
      <c r="Q88" s="48">
        <v>0</v>
      </c>
      <c r="R88" s="48">
        <v>0</v>
      </c>
      <c r="S88" s="48">
        <v>1.40616725732209</v>
      </c>
      <c r="T88" s="48">
        <v>1.63563136697465</v>
      </c>
      <c r="U88" s="48">
        <v>26.9582194455291</v>
      </c>
      <c r="V88" s="48">
        <v>264.521072796935</v>
      </c>
      <c r="W88" s="48">
        <v>1.1626397935357</v>
      </c>
      <c r="X88" s="48">
        <v>0.828648824799381</v>
      </c>
      <c r="Y88" s="48">
        <v>1.02574486549031</v>
      </c>
      <c r="Z88" s="48">
        <v>0.0310936383130808</v>
      </c>
      <c r="AA88" s="48">
        <v>0</v>
      </c>
      <c r="AB88" s="48">
        <v>1.1160352632833</v>
      </c>
      <c r="AC88" s="48">
        <v>0.297798377752028</v>
      </c>
      <c r="AD88" s="371">
        <v>0.0755214368482039</v>
      </c>
      <c r="AE88" s="391">
        <v>0</v>
      </c>
      <c r="AF88" s="48">
        <v>0</v>
      </c>
    </row>
    <row r="89" ht="14.25" customHeight="1" spans="1:32">
      <c r="A89" s="12">
        <v>102</v>
      </c>
      <c r="B89" s="13" t="s">
        <v>113</v>
      </c>
      <c r="C89" s="13" t="s">
        <v>39</v>
      </c>
      <c r="D89" s="363">
        <v>0.005</v>
      </c>
      <c r="E89" s="15">
        <v>2274</v>
      </c>
      <c r="F89" s="362">
        <v>0.256030664585948</v>
      </c>
      <c r="G89" s="362">
        <v>0.167796610169492</v>
      </c>
      <c r="H89" s="25">
        <v>27.7044854881267</v>
      </c>
      <c r="I89" s="26">
        <v>26.3819095477387</v>
      </c>
      <c r="J89" s="27">
        <v>10.2684931506849</v>
      </c>
      <c r="K89" s="363">
        <v>0.365</v>
      </c>
      <c r="L89" s="363">
        <v>0.421</v>
      </c>
      <c r="M89" s="34">
        <v>32.11</v>
      </c>
      <c r="N89" s="32">
        <v>14073</v>
      </c>
      <c r="O89" s="48">
        <v>0</v>
      </c>
      <c r="P89" s="48">
        <v>0.219281840284272</v>
      </c>
      <c r="Q89" s="48">
        <v>0.258541287351398</v>
      </c>
      <c r="R89" s="48">
        <v>0.186847599164927</v>
      </c>
      <c r="S89" s="48">
        <v>0.936923271394261</v>
      </c>
      <c r="T89" s="48">
        <v>7.21713729308666</v>
      </c>
      <c r="U89" s="48">
        <v>4.86777583187391</v>
      </c>
      <c r="V89" s="48">
        <v>130.8</v>
      </c>
      <c r="W89" s="48">
        <v>12.4527750730282</v>
      </c>
      <c r="X89" s="48">
        <v>0.098703888334995</v>
      </c>
      <c r="Y89" s="48">
        <v>1.0375</v>
      </c>
      <c r="Z89" s="48">
        <v>0.00978640115734831</v>
      </c>
      <c r="AA89" s="48">
        <v>0</v>
      </c>
      <c r="AB89" s="48">
        <v>0.215667678300455</v>
      </c>
      <c r="AC89" s="48">
        <v>0.387839539485519</v>
      </c>
      <c r="AD89" s="371">
        <v>0.199676200755532</v>
      </c>
      <c r="AE89" s="391">
        <v>0</v>
      </c>
      <c r="AF89" s="48">
        <v>0</v>
      </c>
    </row>
    <row r="90" ht="14.25" customHeight="1" spans="1:32">
      <c r="A90" s="12">
        <v>103</v>
      </c>
      <c r="B90" s="13" t="s">
        <v>114</v>
      </c>
      <c r="C90" s="13" t="s">
        <v>39</v>
      </c>
      <c r="D90" s="363">
        <v>0.025</v>
      </c>
      <c r="E90" s="15">
        <v>973</v>
      </c>
      <c r="F90" s="362">
        <v>0.802688431846263</v>
      </c>
      <c r="G90" s="362">
        <v>0.258181818181818</v>
      </c>
      <c r="H90" s="25">
        <v>57.6381192189106</v>
      </c>
      <c r="I90" s="26">
        <v>14.7583921052632</v>
      </c>
      <c r="J90" s="27">
        <v>4.83287671232877</v>
      </c>
      <c r="K90" s="363">
        <v>0.258</v>
      </c>
      <c r="L90" s="363">
        <v>0.4052</v>
      </c>
      <c r="M90" s="363">
        <v>0.173</v>
      </c>
      <c r="N90" s="32">
        <v>3694.99</v>
      </c>
      <c r="O90" s="48">
        <v>0</v>
      </c>
      <c r="P90" s="48">
        <v>0.425642234268206</v>
      </c>
      <c r="Q90" s="48">
        <v>0.355734112490869</v>
      </c>
      <c r="R90" s="48">
        <v>9.57608695652174</v>
      </c>
      <c r="S90" s="48">
        <v>0.907112320248737</v>
      </c>
      <c r="T90" s="48">
        <v>5.44373177842566</v>
      </c>
      <c r="U90" s="48">
        <v>5.66161309884779</v>
      </c>
      <c r="V90" s="48">
        <v>3.28154657293497</v>
      </c>
      <c r="W90" s="48">
        <v>1.76037655113393</v>
      </c>
      <c r="X90" s="48">
        <v>0.386344850388494</v>
      </c>
      <c r="Y90" s="48">
        <v>1.0886524822695</v>
      </c>
      <c r="Z90" s="48">
        <v>0.469288793103448</v>
      </c>
      <c r="AA90" s="48">
        <v>0</v>
      </c>
      <c r="AB90" s="48">
        <v>0.301705426356589</v>
      </c>
      <c r="AC90" s="48">
        <v>0.462724935732648</v>
      </c>
      <c r="AD90" s="371">
        <v>0.313196229648672</v>
      </c>
      <c r="AE90" s="391">
        <v>280</v>
      </c>
      <c r="AF90" s="48">
        <v>0.0599828620394173</v>
      </c>
    </row>
    <row r="91" ht="14.25" customHeight="1" spans="1:32">
      <c r="A91" s="12">
        <v>105</v>
      </c>
      <c r="B91" s="13" t="s">
        <v>115</v>
      </c>
      <c r="C91" s="13" t="s">
        <v>41</v>
      </c>
      <c r="D91" s="363">
        <v>0.04</v>
      </c>
      <c r="E91" s="15">
        <v>19599</v>
      </c>
      <c r="F91" s="362">
        <v>0.41051029025848</v>
      </c>
      <c r="G91" s="362">
        <v>0.416666666666667</v>
      </c>
      <c r="H91" s="25">
        <v>15.564390019899</v>
      </c>
      <c r="I91" s="26">
        <v>10.168216</v>
      </c>
      <c r="J91" s="27">
        <v>17.3369863013699</v>
      </c>
      <c r="K91" s="372">
        <v>1</v>
      </c>
      <c r="L91" s="363">
        <v>0.3974</v>
      </c>
      <c r="M91" s="363">
        <v>0.1968</v>
      </c>
      <c r="N91" s="32">
        <v>41117.14</v>
      </c>
      <c r="O91" s="371">
        <v>0.138779686878639</v>
      </c>
      <c r="P91" s="48">
        <v>0.504067047511578</v>
      </c>
      <c r="Q91" s="48">
        <v>0.307100139966917</v>
      </c>
      <c r="R91" s="48">
        <v>6.20551470588235</v>
      </c>
      <c r="S91" s="48">
        <v>0.993151231510907</v>
      </c>
      <c r="T91" s="48">
        <v>20.5459577567371</v>
      </c>
      <c r="U91" s="48">
        <v>1.6152815473941</v>
      </c>
      <c r="V91" s="48">
        <v>39.8103302286198</v>
      </c>
      <c r="W91" s="48">
        <v>1.18853078333518</v>
      </c>
      <c r="X91" s="48">
        <v>0.838582492556093</v>
      </c>
      <c r="Y91" s="48">
        <v>1.03921305010307</v>
      </c>
      <c r="Z91" s="48">
        <v>0.138111462642979</v>
      </c>
      <c r="AA91" s="48">
        <v>0</v>
      </c>
      <c r="AB91" s="48">
        <v>0.540468245870447</v>
      </c>
      <c r="AC91" s="48">
        <v>0.251101279942525</v>
      </c>
      <c r="AD91" s="371">
        <v>-0.0224887981396404</v>
      </c>
      <c r="AE91" s="391">
        <v>7394</v>
      </c>
      <c r="AF91" s="48">
        <v>0.0349479137125896</v>
      </c>
    </row>
    <row r="92" ht="14.25" customHeight="1" spans="1:32">
      <c r="A92" s="12">
        <v>108</v>
      </c>
      <c r="B92" s="13" t="s">
        <v>116</v>
      </c>
      <c r="C92" s="13" t="s">
        <v>39</v>
      </c>
      <c r="D92" s="363">
        <v>0.02</v>
      </c>
      <c r="E92" s="15">
        <v>10665</v>
      </c>
      <c r="F92" s="362">
        <v>0.291900772909859</v>
      </c>
      <c r="G92" s="362">
        <v>0.277211958062349</v>
      </c>
      <c r="H92" s="25">
        <v>18.9404594467886</v>
      </c>
      <c r="I92" s="26">
        <v>13.9238612935267</v>
      </c>
      <c r="J92" s="27">
        <v>15.0054794520548</v>
      </c>
      <c r="K92" s="363">
        <v>0.8226</v>
      </c>
      <c r="L92" s="363">
        <v>0.3225</v>
      </c>
      <c r="M92" s="363">
        <v>0.4769</v>
      </c>
      <c r="N92" s="32">
        <v>50615.7</v>
      </c>
      <c r="O92" s="371">
        <v>0.1889</v>
      </c>
      <c r="P92" s="48">
        <v>0.488405429652455</v>
      </c>
      <c r="Q92" s="48">
        <v>0.853525815434845</v>
      </c>
      <c r="R92" s="48">
        <v>0.821520068317677</v>
      </c>
      <c r="S92" s="48">
        <v>1.16384840564149</v>
      </c>
      <c r="T92" s="48">
        <v>6.1891384987288</v>
      </c>
      <c r="U92" s="48">
        <v>14.1330541543733</v>
      </c>
      <c r="V92" s="48">
        <v>2.38085007455388</v>
      </c>
      <c r="W92" s="48">
        <v>0.649293869379363</v>
      </c>
      <c r="X92" s="48">
        <v>0.620625945896366</v>
      </c>
      <c r="Y92" s="48">
        <v>1.21402501047089</v>
      </c>
      <c r="Z92" s="48">
        <v>1.10078402928885</v>
      </c>
      <c r="AA92" s="48">
        <v>0.142075087210306</v>
      </c>
      <c r="AB92" s="48">
        <v>0.239267726339641</v>
      </c>
      <c r="AC92" s="48">
        <v>0.196214039435406</v>
      </c>
      <c r="AD92" s="371">
        <v>0.0108353086951837</v>
      </c>
      <c r="AE92" s="391">
        <v>395</v>
      </c>
      <c r="AF92" s="48">
        <v>0.0026600043098804</v>
      </c>
    </row>
    <row r="93" ht="14.25" customHeight="1" spans="1:32">
      <c r="A93" s="12">
        <v>109</v>
      </c>
      <c r="B93" s="13" t="s">
        <v>117</v>
      </c>
      <c r="C93" s="13" t="s">
        <v>41</v>
      </c>
      <c r="D93" s="363">
        <v>0.015</v>
      </c>
      <c r="E93" s="15">
        <v>2088</v>
      </c>
      <c r="F93" s="362">
        <v>0.268974378002342</v>
      </c>
      <c r="G93" s="362">
        <v>0.252631578947368</v>
      </c>
      <c r="H93" s="25">
        <v>18.2504454022989</v>
      </c>
      <c r="I93" s="26">
        <v>17.0120223214286</v>
      </c>
      <c r="J93" s="27">
        <v>14.0958904109589</v>
      </c>
      <c r="K93" s="363">
        <v>0.4298</v>
      </c>
      <c r="L93" s="363">
        <v>0.1346</v>
      </c>
      <c r="M93" s="363">
        <v>0.1598</v>
      </c>
      <c r="N93" s="32">
        <v>5662.79</v>
      </c>
      <c r="O93" s="363">
        <v>0.047</v>
      </c>
      <c r="P93" s="48">
        <v>1.43156618156618</v>
      </c>
      <c r="Q93" s="48">
        <v>0.989469578783151</v>
      </c>
      <c r="R93" s="48">
        <v>0.22248243559719</v>
      </c>
      <c r="S93" s="48">
        <v>1.23996566870298</v>
      </c>
      <c r="T93" s="48">
        <v>8.81550610193826</v>
      </c>
      <c r="U93" s="48">
        <v>3.05358697003606</v>
      </c>
      <c r="V93" s="48">
        <v>17.6690647482014</v>
      </c>
      <c r="W93" s="48">
        <v>1.50605386706202</v>
      </c>
      <c r="X93" s="48">
        <v>0.63655147844674</v>
      </c>
      <c r="Y93" s="48">
        <v>1.0560157790927</v>
      </c>
      <c r="Z93" s="48">
        <v>0.348559106057636</v>
      </c>
      <c r="AA93" s="48">
        <v>0.00627327974906881</v>
      </c>
      <c r="AB93" s="48">
        <v>0.544814090019569</v>
      </c>
      <c r="AC93" s="48">
        <v>0.38957654723127</v>
      </c>
      <c r="AD93" s="371">
        <v>0.44413680781759</v>
      </c>
      <c r="AE93" s="391">
        <v>201</v>
      </c>
      <c r="AF93" s="48">
        <v>0.0163680781758958</v>
      </c>
    </row>
    <row r="94" ht="14.25" customHeight="1" spans="1:32">
      <c r="A94" s="12">
        <v>110</v>
      </c>
      <c r="B94" s="13" t="s">
        <v>118</v>
      </c>
      <c r="C94" s="13" t="s">
        <v>41</v>
      </c>
      <c r="D94" s="363">
        <v>0.03</v>
      </c>
      <c r="E94" s="15">
        <v>1608</v>
      </c>
      <c r="F94" s="362">
        <v>0.625003679817391</v>
      </c>
      <c r="G94" s="362">
        <v>0.313538358282752</v>
      </c>
      <c r="H94" s="25">
        <v>32.6492537313433</v>
      </c>
      <c r="I94" s="26">
        <v>12.5</v>
      </c>
      <c r="J94" s="27">
        <v>3.83287671232877</v>
      </c>
      <c r="K94" s="372">
        <v>0.43</v>
      </c>
      <c r="L94" s="363">
        <v>0.2002</v>
      </c>
      <c r="M94" s="363">
        <v>0.2848</v>
      </c>
      <c r="N94" s="32">
        <v>4027.25</v>
      </c>
      <c r="O94" s="48">
        <v>0</v>
      </c>
      <c r="P94" s="48">
        <v>2.58137376237624</v>
      </c>
      <c r="Q94" s="48">
        <v>3.03732303732304</v>
      </c>
      <c r="R94" s="48">
        <v>6.1047619047619</v>
      </c>
      <c r="S94" s="48">
        <v>2.32444114270278</v>
      </c>
      <c r="T94" s="48">
        <v>0</v>
      </c>
      <c r="U94" s="48">
        <v>3.90758401453224</v>
      </c>
      <c r="V94" s="48">
        <v>391.113636363636</v>
      </c>
      <c r="W94" s="48">
        <v>1.34511904761905</v>
      </c>
      <c r="X94" s="48">
        <v>0.728984881209503</v>
      </c>
      <c r="Y94" s="48">
        <v>1.00424128180961</v>
      </c>
      <c r="Z94" s="48">
        <v>0.0127510360216768</v>
      </c>
      <c r="AA94" s="48">
        <v>0</v>
      </c>
      <c r="AB94" s="48">
        <v>0.821665815022994</v>
      </c>
      <c r="AC94" s="48">
        <v>0.207740135975362</v>
      </c>
      <c r="AD94" s="371">
        <v>0.0120285896914405</v>
      </c>
      <c r="AE94" s="391">
        <v>139</v>
      </c>
      <c r="AF94" s="48">
        <v>0.00807716892323784</v>
      </c>
    </row>
    <row r="95" ht="14.25" customHeight="1" spans="1:32">
      <c r="A95" s="12">
        <v>111</v>
      </c>
      <c r="B95" s="13" t="s">
        <v>119</v>
      </c>
      <c r="C95" s="13" t="s">
        <v>41</v>
      </c>
      <c r="D95" s="363">
        <v>0.005</v>
      </c>
      <c r="E95" s="15">
        <v>6487</v>
      </c>
      <c r="F95" s="362">
        <v>0.0723799768023841</v>
      </c>
      <c r="G95" s="362">
        <v>0.202595238095238</v>
      </c>
      <c r="H95" s="25">
        <v>12.9583829196855</v>
      </c>
      <c r="I95" s="26">
        <v>12.0087185714286</v>
      </c>
      <c r="J95" s="27">
        <v>20.8</v>
      </c>
      <c r="K95" s="372">
        <v>0.9</v>
      </c>
      <c r="L95" s="363">
        <v>0.5025</v>
      </c>
      <c r="M95" s="363">
        <v>0.4448</v>
      </c>
      <c r="N95" s="32">
        <v>19802.87</v>
      </c>
      <c r="O95" s="48">
        <v>0.0417512322412294</v>
      </c>
      <c r="P95" s="48">
        <v>0.0360305187680217</v>
      </c>
      <c r="Q95" s="48">
        <v>0.228351168684878</v>
      </c>
      <c r="R95" s="48">
        <v>0.269471624266145</v>
      </c>
      <c r="S95" s="48">
        <v>1.86226344153403</v>
      </c>
      <c r="T95" s="48">
        <v>11.2423394113642</v>
      </c>
      <c r="U95" s="48">
        <v>6.27491554054054</v>
      </c>
      <c r="V95" s="48">
        <v>69.5971896955504</v>
      </c>
      <c r="W95" s="48">
        <v>6.82912723449001</v>
      </c>
      <c r="X95" s="48">
        <v>0.140538410383981</v>
      </c>
      <c r="Y95" s="48">
        <v>1.01943787759391</v>
      </c>
      <c r="Z95" s="48">
        <v>0.0293165209915461</v>
      </c>
      <c r="AA95" s="48">
        <v>0</v>
      </c>
      <c r="AB95" s="48">
        <v>0.204950792221538</v>
      </c>
      <c r="AC95" s="48">
        <v>0.182959822329901</v>
      </c>
      <c r="AD95" s="371">
        <v>0.00572043879130493</v>
      </c>
      <c r="AE95" s="391">
        <v>424</v>
      </c>
      <c r="AF95" s="48">
        <v>0.00570697893532539</v>
      </c>
    </row>
    <row r="96" ht="14.25" customHeight="1" spans="1:32">
      <c r="A96" s="12">
        <v>112</v>
      </c>
      <c r="B96" s="13" t="s">
        <v>120</v>
      </c>
      <c r="C96" s="13" t="s">
        <v>41</v>
      </c>
      <c r="D96" s="363">
        <v>0.01</v>
      </c>
      <c r="E96" s="15">
        <v>6345</v>
      </c>
      <c r="F96" s="362">
        <v>0.292497307064574</v>
      </c>
      <c r="G96" s="362">
        <v>0.202135264828994</v>
      </c>
      <c r="H96" s="25">
        <v>25.1063829787234</v>
      </c>
      <c r="I96" s="26">
        <v>15.1714285714286</v>
      </c>
      <c r="J96" s="27">
        <v>25.3506849315068</v>
      </c>
      <c r="K96" s="363">
        <v>0.0857</v>
      </c>
      <c r="L96" s="363">
        <v>0.2648</v>
      </c>
      <c r="M96" s="363">
        <v>0.0201</v>
      </c>
      <c r="N96" s="32">
        <v>40059.8</v>
      </c>
      <c r="O96" s="48">
        <v>0.0421</v>
      </c>
      <c r="P96" s="48">
        <v>-0.0394429665019816</v>
      </c>
      <c r="Q96" s="48">
        <v>-0.520479520479521</v>
      </c>
      <c r="R96" s="48">
        <v>-0.273861295490959</v>
      </c>
      <c r="S96" s="48">
        <v>0.540188028744306</v>
      </c>
      <c r="T96" s="48">
        <v>23.7095107869948</v>
      </c>
      <c r="U96" s="48">
        <v>1.36360141204432</v>
      </c>
      <c r="V96" s="48">
        <v>4.90248806232722</v>
      </c>
      <c r="W96" s="48">
        <v>1.57687447995316</v>
      </c>
      <c r="X96" s="48">
        <v>0.458513494418539</v>
      </c>
      <c r="Y96" s="48">
        <v>1.12624330527927</v>
      </c>
      <c r="Z96" s="48">
        <v>0.308580508474576</v>
      </c>
      <c r="AA96" s="48">
        <v>0</v>
      </c>
      <c r="AB96" s="48">
        <v>0.145229402945788</v>
      </c>
      <c r="AC96" s="48">
        <v>0.49120828420567</v>
      </c>
      <c r="AD96" s="371">
        <v>0.82859998974727</v>
      </c>
      <c r="AE96" s="391">
        <v>1140</v>
      </c>
      <c r="AF96" s="48">
        <v>0.0292202798995232</v>
      </c>
    </row>
    <row r="97" ht="14.25" customHeight="1" spans="1:32">
      <c r="A97" s="12">
        <v>113</v>
      </c>
      <c r="B97" s="13" t="s">
        <v>121</v>
      </c>
      <c r="C97" s="13" t="s">
        <v>41</v>
      </c>
      <c r="D97" s="363">
        <v>0.015</v>
      </c>
      <c r="E97" s="15">
        <v>10080</v>
      </c>
      <c r="F97" s="362">
        <v>0.583190419321661</v>
      </c>
      <c r="G97" s="362">
        <v>0.221176470588235</v>
      </c>
      <c r="H97" s="25">
        <v>42.1726190476191</v>
      </c>
      <c r="I97" s="26">
        <v>17.7125</v>
      </c>
      <c r="J97" s="27">
        <v>11.0904109589041</v>
      </c>
      <c r="K97" s="363">
        <v>0.859</v>
      </c>
      <c r="L97" s="363">
        <v>0.1016</v>
      </c>
      <c r="M97" s="363">
        <v>0.1236</v>
      </c>
      <c r="N97" s="32">
        <v>127647.01</v>
      </c>
      <c r="O97" s="48">
        <v>0.3</v>
      </c>
      <c r="P97" s="48">
        <v>0.0214834020538119</v>
      </c>
      <c r="Q97" s="48">
        <v>0.0597028296453666</v>
      </c>
      <c r="R97" s="48">
        <v>2.10344827586207</v>
      </c>
      <c r="S97" s="48">
        <v>0.220201981215123</v>
      </c>
      <c r="T97" s="48">
        <v>36.3385595296423</v>
      </c>
      <c r="U97" s="48">
        <v>9.54530244530245</v>
      </c>
      <c r="V97" s="48">
        <v>0.674576610335983</v>
      </c>
      <c r="W97" s="48">
        <v>0.416096114211029</v>
      </c>
      <c r="X97" s="48">
        <v>0.510618608490774</v>
      </c>
      <c r="Y97" s="48">
        <v>1.60293658231803</v>
      </c>
      <c r="Z97" s="48">
        <v>0.729867636047438</v>
      </c>
      <c r="AA97" s="48">
        <v>0.189584792637859</v>
      </c>
      <c r="AB97" s="48">
        <v>0.0626324259502047</v>
      </c>
      <c r="AC97" s="48">
        <v>0.897690347459113</v>
      </c>
      <c r="AD97" s="371">
        <v>0.425296964957461</v>
      </c>
      <c r="AE97" s="391">
        <v>0</v>
      </c>
      <c r="AF97" s="48">
        <v>0</v>
      </c>
    </row>
    <row r="98" ht="14.25" customHeight="1" spans="1:32">
      <c r="A98" s="12">
        <v>114</v>
      </c>
      <c r="B98" s="13" t="s">
        <v>122</v>
      </c>
      <c r="C98" s="13" t="s">
        <v>41</v>
      </c>
      <c r="D98" s="363">
        <v>0.025</v>
      </c>
      <c r="E98" s="15">
        <v>19963</v>
      </c>
      <c r="F98" s="362">
        <v>0.563506089506965</v>
      </c>
      <c r="G98" s="362">
        <v>0.305585585585586</v>
      </c>
      <c r="H98" s="25">
        <v>27.5557401192206</v>
      </c>
      <c r="I98" s="26">
        <v>14.5527841269841</v>
      </c>
      <c r="J98" s="27">
        <v>8.29315068493151</v>
      </c>
      <c r="K98" s="363">
        <v>0.1858</v>
      </c>
      <c r="L98" s="363">
        <v>0.2503</v>
      </c>
      <c r="M98" s="363">
        <v>0.1576</v>
      </c>
      <c r="N98" s="32">
        <v>136648.4</v>
      </c>
      <c r="O98" s="48">
        <v>0.0475</v>
      </c>
      <c r="P98" s="48">
        <v>1.45963287224385</v>
      </c>
      <c r="Q98" s="48">
        <v>4.04366441516259</v>
      </c>
      <c r="R98" s="48">
        <v>5.71702557200538</v>
      </c>
      <c r="S98" s="48">
        <v>0.443852431675154</v>
      </c>
      <c r="T98" s="48">
        <v>12.8126845551419</v>
      </c>
      <c r="U98" s="48">
        <v>3.43408692061526</v>
      </c>
      <c r="V98" s="48">
        <v>1.0773249851568</v>
      </c>
      <c r="W98" s="48">
        <v>2.83552318385223</v>
      </c>
      <c r="X98" s="48">
        <v>0.145163711887097</v>
      </c>
      <c r="Y98" s="48">
        <v>1.12777821102706</v>
      </c>
      <c r="Z98" s="48">
        <v>0.484858907558106</v>
      </c>
      <c r="AA98" s="48">
        <v>0.0275305895439377</v>
      </c>
      <c r="AB98" s="48">
        <v>0.243836302453265</v>
      </c>
      <c r="AC98" s="48">
        <v>0.613900078157879</v>
      </c>
      <c r="AD98" s="371">
        <v>0.0239884566824986</v>
      </c>
      <c r="AE98" s="391">
        <v>1951</v>
      </c>
      <c r="AF98" s="48">
        <v>0.0390989799394777</v>
      </c>
    </row>
    <row r="99" ht="14.25" customHeight="1" spans="1:32">
      <c r="A99" s="12">
        <v>115</v>
      </c>
      <c r="B99" s="13" t="s">
        <v>123</v>
      </c>
      <c r="C99" s="13" t="s">
        <v>39</v>
      </c>
      <c r="D99" s="363">
        <v>0.045</v>
      </c>
      <c r="E99" s="15">
        <v>41616</v>
      </c>
      <c r="F99" s="362">
        <v>0.390069517201353</v>
      </c>
      <c r="G99" s="362">
        <v>0.349209481012692</v>
      </c>
      <c r="H99" s="25">
        <v>19.1767260188389</v>
      </c>
      <c r="I99" s="26">
        <v>10.6179785625724</v>
      </c>
      <c r="J99" s="27">
        <v>2.48219178082192</v>
      </c>
      <c r="K99" s="372">
        <v>1</v>
      </c>
      <c r="L99" s="363">
        <v>0.1999</v>
      </c>
      <c r="M99" s="363">
        <v>0.0879</v>
      </c>
      <c r="N99" s="32">
        <v>718965.9</v>
      </c>
      <c r="O99" s="48">
        <v>0.025</v>
      </c>
      <c r="P99" s="48">
        <v>0.435486459378134</v>
      </c>
      <c r="Q99" s="48">
        <v>0.0900840116988679</v>
      </c>
      <c r="R99" s="48">
        <v>0.870045834456727</v>
      </c>
      <c r="S99" s="48">
        <v>0.377290810401206</v>
      </c>
      <c r="T99" s="48">
        <v>12.0051761699618</v>
      </c>
      <c r="U99" s="48">
        <v>4.49143879689664</v>
      </c>
      <c r="V99" s="48">
        <v>10.9938348458711</v>
      </c>
      <c r="W99" s="48">
        <v>1.00475362562441</v>
      </c>
      <c r="X99" s="48">
        <v>0.372051384172501</v>
      </c>
      <c r="Y99" s="48">
        <v>1.22117996336302</v>
      </c>
      <c r="Z99" s="48">
        <v>0.0547508505270068</v>
      </c>
      <c r="AA99" s="48">
        <v>0.0719644600718254</v>
      </c>
      <c r="AB99" s="48">
        <v>0.0603779278746653</v>
      </c>
      <c r="AC99" s="48">
        <v>0.311997205636755</v>
      </c>
      <c r="AD99" s="371">
        <v>0.115087378428826</v>
      </c>
      <c r="AE99" s="391">
        <v>0</v>
      </c>
      <c r="AF99" s="48">
        <v>0</v>
      </c>
    </row>
    <row r="100" ht="14.25" customHeight="1" spans="1:32">
      <c r="A100" s="12">
        <v>117</v>
      </c>
      <c r="B100" s="13" t="s">
        <v>124</v>
      </c>
      <c r="C100" s="13" t="s">
        <v>39</v>
      </c>
      <c r="D100" s="363">
        <v>0.0378</v>
      </c>
      <c r="E100" s="15">
        <v>5030</v>
      </c>
      <c r="F100" s="362">
        <v>0.500699180710641</v>
      </c>
      <c r="G100" s="362">
        <v>0.291113757647936</v>
      </c>
      <c r="H100" s="25">
        <v>26.841296222664</v>
      </c>
      <c r="I100" s="26">
        <v>14.5173892473118</v>
      </c>
      <c r="J100" s="27">
        <v>8.41917808219178</v>
      </c>
      <c r="K100" s="363">
        <v>0.4505</v>
      </c>
      <c r="L100" s="363">
        <v>0.0536</v>
      </c>
      <c r="M100" s="34">
        <v>10.26</v>
      </c>
      <c r="N100" s="32">
        <v>12756.48</v>
      </c>
      <c r="O100" s="48">
        <v>0</v>
      </c>
      <c r="P100" s="48">
        <v>0.450594755339281</v>
      </c>
      <c r="Q100" s="48">
        <v>0.277870508653255</v>
      </c>
      <c r="R100" s="48">
        <v>2.19567979669632</v>
      </c>
      <c r="S100" s="48">
        <v>2.40795388731074</v>
      </c>
      <c r="T100" s="48">
        <v>108.865336658354</v>
      </c>
      <c r="U100" s="48">
        <v>10.952082288008</v>
      </c>
      <c r="V100" s="48">
        <v>656.466165413534</v>
      </c>
      <c r="W100" s="48">
        <v>1.61790591805766</v>
      </c>
      <c r="X100" s="48">
        <v>0.307040022364068</v>
      </c>
      <c r="Y100" s="48">
        <v>1.07955171780268</v>
      </c>
      <c r="Z100" s="48">
        <v>0.00687474219716761</v>
      </c>
      <c r="AA100" s="48">
        <v>0</v>
      </c>
      <c r="AB100" s="48">
        <v>0.387982567781249</v>
      </c>
      <c r="AC100" s="48">
        <v>0.186622380025198</v>
      </c>
      <c r="AD100" s="371">
        <v>0.093276829687321</v>
      </c>
      <c r="AE100" s="391">
        <v>1334</v>
      </c>
      <c r="AF100" s="48">
        <v>0.0305577826136754</v>
      </c>
    </row>
    <row r="101" ht="14.25" customHeight="1" spans="1:32">
      <c r="A101" s="12">
        <v>118</v>
      </c>
      <c r="B101" s="13" t="s">
        <v>125</v>
      </c>
      <c r="C101" s="13" t="s">
        <v>41</v>
      </c>
      <c r="D101" s="363">
        <v>0.03</v>
      </c>
      <c r="E101" s="15">
        <v>12409</v>
      </c>
      <c r="F101" s="362">
        <v>0.377686437056171</v>
      </c>
      <c r="G101" s="362">
        <v>0.283733333333333</v>
      </c>
      <c r="H101" s="25">
        <v>22.3909759045854</v>
      </c>
      <c r="I101" s="26">
        <v>14.471334375</v>
      </c>
      <c r="J101" s="27">
        <v>4.26027397260274</v>
      </c>
      <c r="K101" s="34">
        <v>28.2767</v>
      </c>
      <c r="L101" s="363">
        <v>0.8654</v>
      </c>
      <c r="M101" s="363">
        <v>0.9168</v>
      </c>
      <c r="N101" s="32">
        <v>24923.87</v>
      </c>
      <c r="O101" s="48">
        <v>0</v>
      </c>
      <c r="P101" s="48">
        <v>8.54998583970547</v>
      </c>
      <c r="Q101" s="48">
        <v>14.5494318181818</v>
      </c>
      <c r="R101" s="48">
        <v>5.59082500924898</v>
      </c>
      <c r="S101" s="48">
        <v>2.31434553849458</v>
      </c>
      <c r="T101" s="48">
        <v>0</v>
      </c>
      <c r="U101" s="48">
        <v>13.0666868748105</v>
      </c>
      <c r="V101" s="48">
        <v>828.980769230769</v>
      </c>
      <c r="W101" s="48">
        <v>5.23937677053824</v>
      </c>
      <c r="X101" s="48">
        <v>0.188428575665016</v>
      </c>
      <c r="Y101" s="48">
        <v>1.00196597353497</v>
      </c>
      <c r="Z101" s="48">
        <v>0.00380019731793766</v>
      </c>
      <c r="AA101" s="48">
        <v>0</v>
      </c>
      <c r="AB101" s="48">
        <v>0.85206166100182</v>
      </c>
      <c r="AC101" s="48">
        <v>0.998840095576125</v>
      </c>
      <c r="AD101" s="371">
        <v>0.334794812907416</v>
      </c>
      <c r="AE101" s="391">
        <v>744</v>
      </c>
      <c r="AF101" s="48">
        <v>0.017259377827267</v>
      </c>
    </row>
    <row r="102" ht="14.25" customHeight="1" spans="1:32">
      <c r="A102" s="12">
        <v>121</v>
      </c>
      <c r="B102" s="13" t="s">
        <v>126</v>
      </c>
      <c r="C102" s="13" t="s">
        <v>39</v>
      </c>
      <c r="D102" s="363">
        <v>0.035</v>
      </c>
      <c r="E102" s="15">
        <v>40270</v>
      </c>
      <c r="F102" s="362">
        <v>0.232211256024473</v>
      </c>
      <c r="G102" s="362">
        <v>0.367077686581409</v>
      </c>
      <c r="H102" s="25">
        <v>13.0096846287559</v>
      </c>
      <c r="I102" s="26">
        <v>10.0808158553011</v>
      </c>
      <c r="J102" s="27">
        <v>19.7808219178082</v>
      </c>
      <c r="K102" s="372">
        <v>0.85</v>
      </c>
      <c r="L102" s="34">
        <v>23.32</v>
      </c>
      <c r="M102" s="34">
        <v>4.91</v>
      </c>
      <c r="N102" s="41">
        <v>126412</v>
      </c>
      <c r="O102" s="48">
        <v>0.0475</v>
      </c>
      <c r="P102" s="48">
        <v>0.357341108135448</v>
      </c>
      <c r="Q102" s="48">
        <v>0.132445459648851</v>
      </c>
      <c r="R102" s="48">
        <v>0.806639748766263</v>
      </c>
      <c r="S102" s="48">
        <v>0.820880752468058</v>
      </c>
      <c r="T102" s="48">
        <v>2.58405597459586</v>
      </c>
      <c r="U102" s="48">
        <v>8.88857193083389</v>
      </c>
      <c r="V102" s="48">
        <v>19.6004968900322</v>
      </c>
      <c r="W102" s="48">
        <v>1.00293556134913</v>
      </c>
      <c r="X102" s="48">
        <v>0.878370887858043</v>
      </c>
      <c r="Y102" s="48">
        <v>1.18401891507026</v>
      </c>
      <c r="Z102" s="48">
        <v>0.375446573562845</v>
      </c>
      <c r="AA102" s="48">
        <v>0.0261249095457058</v>
      </c>
      <c r="AB102" s="48">
        <v>0.243706124425079</v>
      </c>
      <c r="AC102" s="48">
        <v>0.0817808910028614</v>
      </c>
      <c r="AD102" s="371">
        <v>0.00489847508106441</v>
      </c>
      <c r="AE102" s="391">
        <v>6544</v>
      </c>
      <c r="AF102" s="48">
        <v>0.00588284472939723</v>
      </c>
    </row>
    <row r="103" ht="14.25" customHeight="1" spans="1:32">
      <c r="A103" s="12">
        <v>123</v>
      </c>
      <c r="B103" s="13" t="s">
        <v>127</v>
      </c>
      <c r="C103" s="13" t="s">
        <v>41</v>
      </c>
      <c r="D103" s="363">
        <v>0.055</v>
      </c>
      <c r="E103" s="15">
        <v>3265</v>
      </c>
      <c r="F103" s="362">
        <v>0.2745</v>
      </c>
      <c r="G103" s="362">
        <v>0.157225834189937</v>
      </c>
      <c r="H103" s="25">
        <v>24.6673169984686</v>
      </c>
      <c r="I103" s="26">
        <v>14.6434163636364</v>
      </c>
      <c r="J103" s="27">
        <v>10.3068493150685</v>
      </c>
      <c r="K103" s="363">
        <v>0.572</v>
      </c>
      <c r="L103" s="363">
        <v>0.1854</v>
      </c>
      <c r="M103" s="363">
        <v>0.1607</v>
      </c>
      <c r="N103" s="32">
        <v>16590.34</v>
      </c>
      <c r="O103" s="48">
        <v>0.0442</v>
      </c>
      <c r="P103" s="48">
        <v>0.669615293279506</v>
      </c>
      <c r="Q103" s="48">
        <v>0.661632390745501</v>
      </c>
      <c r="R103" s="48">
        <v>5.60931174089069</v>
      </c>
      <c r="S103" s="48">
        <v>1.0732759579247</v>
      </c>
      <c r="T103" s="48">
        <v>4.22350573203815</v>
      </c>
      <c r="U103" s="48">
        <v>5.41053811659193</v>
      </c>
      <c r="V103" s="48">
        <v>31.9193121693122</v>
      </c>
      <c r="W103" s="48">
        <v>1.97150442477876</v>
      </c>
      <c r="X103" s="48">
        <v>0.410091384276215</v>
      </c>
      <c r="Y103" s="48">
        <v>1.08044127786716</v>
      </c>
      <c r="Z103" s="48">
        <v>0.0640752916908399</v>
      </c>
      <c r="AA103" s="48">
        <v>0</v>
      </c>
      <c r="AB103" s="48">
        <v>0.262787234898789</v>
      </c>
      <c r="AC103" s="48">
        <v>0.364303178484108</v>
      </c>
      <c r="AD103" s="371">
        <v>0.0624922299117318</v>
      </c>
      <c r="AE103" s="391">
        <v>983</v>
      </c>
      <c r="AF103" s="48">
        <v>0.0407359827607642</v>
      </c>
    </row>
    <row r="104" ht="14.25" customHeight="1" spans="1:32">
      <c r="A104" s="12">
        <v>124</v>
      </c>
      <c r="B104" s="13" t="s">
        <v>128</v>
      </c>
      <c r="C104" s="13" t="s">
        <v>39</v>
      </c>
      <c r="D104" s="363">
        <v>0.0386</v>
      </c>
      <c r="E104" s="15">
        <v>7805</v>
      </c>
      <c r="F104" s="362">
        <v>0.0915183593651616</v>
      </c>
      <c r="G104" s="362">
        <v>0.309442548350398</v>
      </c>
      <c r="H104" s="25">
        <v>11.2645739910314</v>
      </c>
      <c r="I104" s="26">
        <v>11.2</v>
      </c>
      <c r="J104" s="27">
        <v>17.8191780821918</v>
      </c>
      <c r="K104" s="372">
        <v>0.8</v>
      </c>
      <c r="L104" s="363">
        <v>0.0318</v>
      </c>
      <c r="M104" s="363">
        <v>0.8408</v>
      </c>
      <c r="N104" s="32">
        <v>11303.27</v>
      </c>
      <c r="O104" s="48">
        <v>0.227</v>
      </c>
      <c r="P104" s="48">
        <v>-0.329372600863291</v>
      </c>
      <c r="Q104" s="48">
        <v>-0.594569389145952</v>
      </c>
      <c r="R104" s="48">
        <v>0.400753768844221</v>
      </c>
      <c r="S104" s="48">
        <v>0.723693117354868</v>
      </c>
      <c r="T104" s="48">
        <v>12.8089773877827</v>
      </c>
      <c r="U104" s="48">
        <v>-5.22372858027665</v>
      </c>
      <c r="V104" s="48">
        <v>2.97693936779355</v>
      </c>
      <c r="W104" s="48">
        <v>1.0712030075188</v>
      </c>
      <c r="X104" s="48">
        <v>0.73152194565837</v>
      </c>
      <c r="Y104" s="48">
        <v>1.12581363480644</v>
      </c>
      <c r="Z104" s="48">
        <v>1.17535167654605</v>
      </c>
      <c r="AA104" s="48">
        <v>0</v>
      </c>
      <c r="AB104" s="48">
        <v>0.398397223214741</v>
      </c>
      <c r="AC104" s="48">
        <v>0.300898479698575</v>
      </c>
      <c r="AD104" s="371">
        <v>0.188522646431112</v>
      </c>
      <c r="AE104" s="391">
        <v>0</v>
      </c>
      <c r="AF104" s="48">
        <v>0</v>
      </c>
    </row>
    <row r="105" ht="14.25" customHeight="1" spans="1:32">
      <c r="A105" s="12">
        <v>126</v>
      </c>
      <c r="B105" s="13" t="s">
        <v>129</v>
      </c>
      <c r="C105" s="13" t="s">
        <v>39</v>
      </c>
      <c r="D105" s="363">
        <v>0.05</v>
      </c>
      <c r="E105" s="15">
        <v>842</v>
      </c>
      <c r="F105" s="362">
        <v>0.55484538027202</v>
      </c>
      <c r="G105" s="362">
        <v>0.268807933194154</v>
      </c>
      <c r="H105" s="25">
        <v>34.3913301662708</v>
      </c>
      <c r="I105" s="26">
        <v>14.1256097560976</v>
      </c>
      <c r="J105" s="27">
        <v>5.90684931506849</v>
      </c>
      <c r="K105" s="363">
        <v>0.338</v>
      </c>
      <c r="L105" s="363">
        <v>0.1967</v>
      </c>
      <c r="M105" s="34">
        <v>0</v>
      </c>
      <c r="N105" s="32">
        <v>1345.83</v>
      </c>
      <c r="O105" s="48">
        <v>0</v>
      </c>
      <c r="P105" s="48">
        <v>2.30141843971631</v>
      </c>
      <c r="Q105" s="48">
        <v>1.67063492063492</v>
      </c>
      <c r="R105" s="48">
        <v>1.76973684210526</v>
      </c>
      <c r="S105" s="48">
        <v>1.53091508656224</v>
      </c>
      <c r="T105" s="48">
        <v>16.6547085201794</v>
      </c>
      <c r="U105" s="48">
        <v>4.55705521472393</v>
      </c>
      <c r="V105" s="48">
        <v>30.4426229508197</v>
      </c>
      <c r="W105" s="48">
        <v>3.46745562130177</v>
      </c>
      <c r="X105" s="48">
        <v>0.27765843179377</v>
      </c>
      <c r="Y105" s="48">
        <v>1.03128760529483</v>
      </c>
      <c r="Z105" s="48">
        <v>0.050520059435364</v>
      </c>
      <c r="AA105" s="48">
        <v>0</v>
      </c>
      <c r="AB105" s="48">
        <v>0.91027027027027</v>
      </c>
      <c r="AC105" s="48">
        <v>0.900376952073236</v>
      </c>
      <c r="AD105" s="371">
        <v>0.147549811523963</v>
      </c>
      <c r="AE105" s="391">
        <v>419</v>
      </c>
      <c r="AF105" s="48">
        <v>0.225632740980075</v>
      </c>
    </row>
    <row r="106" ht="14.25" customHeight="1" spans="1:32">
      <c r="A106" s="12">
        <v>127</v>
      </c>
      <c r="B106" s="13" t="s">
        <v>130</v>
      </c>
      <c r="C106" s="13" t="s">
        <v>39</v>
      </c>
      <c r="D106" s="363">
        <v>0.045</v>
      </c>
      <c r="E106" s="15">
        <v>43743</v>
      </c>
      <c r="F106" s="362">
        <v>0.2748</v>
      </c>
      <c r="G106" s="362">
        <v>0.306077981651376</v>
      </c>
      <c r="H106" s="25">
        <v>2.49853873762659</v>
      </c>
      <c r="I106" s="26">
        <v>12.8580682352941</v>
      </c>
      <c r="J106" s="27">
        <v>4.62465753424657</v>
      </c>
      <c r="K106" s="372">
        <v>0.3</v>
      </c>
      <c r="L106" s="363">
        <v>0.1604</v>
      </c>
      <c r="M106" s="363">
        <v>0.1147</v>
      </c>
      <c r="N106" s="32">
        <v>9082.48</v>
      </c>
      <c r="O106" s="48">
        <v>0</v>
      </c>
      <c r="P106" s="48">
        <v>1.03448275862069</v>
      </c>
      <c r="Q106" s="48">
        <v>0.734094342789995</v>
      </c>
      <c r="R106" s="48">
        <v>14.947138169887</v>
      </c>
      <c r="S106" s="48">
        <v>2.05215013202565</v>
      </c>
      <c r="T106" s="48">
        <v>0</v>
      </c>
      <c r="U106" s="48">
        <v>5.27859308671922</v>
      </c>
      <c r="V106" s="48">
        <v>669.569230769231</v>
      </c>
      <c r="W106" s="48">
        <v>3.30547698637182</v>
      </c>
      <c r="X106" s="48">
        <v>0.273507278992897</v>
      </c>
      <c r="Y106" s="48">
        <v>1.1235999213991</v>
      </c>
      <c r="Z106" s="48">
        <v>0.00406582768635044</v>
      </c>
      <c r="AA106" s="48">
        <v>0</v>
      </c>
      <c r="AB106" s="48">
        <v>5.37152330079204</v>
      </c>
      <c r="AC106" s="48">
        <v>0.317540554202472</v>
      </c>
      <c r="AD106" s="371">
        <v>0.255273195165663</v>
      </c>
      <c r="AE106" s="391">
        <v>198</v>
      </c>
      <c r="AF106" s="48">
        <v>0.00909884656036028</v>
      </c>
    </row>
    <row r="107" ht="14.25" customHeight="1" spans="1:32">
      <c r="A107" s="12">
        <v>128</v>
      </c>
      <c r="B107" s="13" t="s">
        <v>131</v>
      </c>
      <c r="C107" s="13" t="s">
        <v>41</v>
      </c>
      <c r="D107" s="363">
        <v>0.035</v>
      </c>
      <c r="E107" s="15">
        <v>5344</v>
      </c>
      <c r="F107" s="362">
        <v>0.271484891263044</v>
      </c>
      <c r="G107" s="362">
        <v>0.295555555555556</v>
      </c>
      <c r="H107" s="25">
        <v>16.4251497005988</v>
      </c>
      <c r="I107" s="26">
        <v>13.504</v>
      </c>
      <c r="J107" s="27">
        <v>3.82739726027397</v>
      </c>
      <c r="K107" s="363">
        <v>0.435</v>
      </c>
      <c r="L107" s="363">
        <v>0.4225</v>
      </c>
      <c r="M107" s="363">
        <v>0.0568</v>
      </c>
      <c r="N107" s="32">
        <v>9039.18</v>
      </c>
      <c r="O107" s="48">
        <v>0</v>
      </c>
      <c r="P107" s="48">
        <v>1.08112067386925</v>
      </c>
      <c r="Q107" s="48">
        <v>1.38409738409738</v>
      </c>
      <c r="R107" s="48">
        <v>6.08753315649867</v>
      </c>
      <c r="S107" s="48">
        <v>2.10032093189112</v>
      </c>
      <c r="T107" s="48">
        <v>0</v>
      </c>
      <c r="U107" s="48">
        <v>8.86603110888108</v>
      </c>
      <c r="V107" s="48">
        <v>436.296296296296</v>
      </c>
      <c r="W107" s="48">
        <v>5.03796296296296</v>
      </c>
      <c r="X107" s="48">
        <v>0.190057193136824</v>
      </c>
      <c r="Y107" s="48">
        <v>1.02557127312296</v>
      </c>
      <c r="Z107" s="48">
        <v>0.00630092341118957</v>
      </c>
      <c r="AA107" s="48">
        <v>0</v>
      </c>
      <c r="AB107" s="48">
        <v>0.818000918414205</v>
      </c>
      <c r="AC107" s="48">
        <v>0.433672891907187</v>
      </c>
      <c r="AD107" s="371">
        <v>0.228522920203735</v>
      </c>
      <c r="AE107" s="391">
        <v>198</v>
      </c>
      <c r="AF107" s="48">
        <v>0.0112054329371817</v>
      </c>
    </row>
    <row r="108" ht="14.25" customHeight="1" spans="1:32">
      <c r="A108" s="12">
        <v>130</v>
      </c>
      <c r="B108" s="13" t="s">
        <v>132</v>
      </c>
      <c r="C108" s="13" t="s">
        <v>39</v>
      </c>
      <c r="D108" s="363">
        <v>0.04</v>
      </c>
      <c r="E108" s="15">
        <v>18047</v>
      </c>
      <c r="F108" s="362">
        <v>0.29027413378632</v>
      </c>
      <c r="G108" s="362">
        <v>0.274605882352941</v>
      </c>
      <c r="H108" s="25">
        <v>18.8507785227462</v>
      </c>
      <c r="I108" s="26">
        <v>14.2941176470588</v>
      </c>
      <c r="J108" s="27">
        <v>7.65753424657534</v>
      </c>
      <c r="K108" s="363">
        <v>0.221112</v>
      </c>
      <c r="L108" s="363">
        <v>0.2382</v>
      </c>
      <c r="M108" s="363">
        <v>0.1762</v>
      </c>
      <c r="N108" s="41">
        <v>81575</v>
      </c>
      <c r="O108" s="48">
        <v>0.022</v>
      </c>
      <c r="P108" s="48">
        <v>0.453630119323909</v>
      </c>
      <c r="Q108" s="48">
        <v>0.682704623393794</v>
      </c>
      <c r="R108" s="48">
        <v>0.295828247289438</v>
      </c>
      <c r="S108" s="48">
        <v>0.972946892212737</v>
      </c>
      <c r="T108" s="48">
        <v>16.2750519418252</v>
      </c>
      <c r="U108" s="48">
        <v>2.24921038100497</v>
      </c>
      <c r="V108" s="48">
        <v>7.21401246812128</v>
      </c>
      <c r="W108" s="48">
        <v>2.55628250688381</v>
      </c>
      <c r="X108" s="48">
        <v>0.343490706769342</v>
      </c>
      <c r="Y108" s="48">
        <v>1.11241664020324</v>
      </c>
      <c r="Z108" s="48">
        <v>0.171166194001449</v>
      </c>
      <c r="AA108" s="48">
        <v>0.000564742857844401</v>
      </c>
      <c r="AB108" s="48">
        <v>0.277947620111044</v>
      </c>
      <c r="AC108" s="48">
        <v>0.313807901171526</v>
      </c>
      <c r="AD108" s="371">
        <v>0.247621105142734</v>
      </c>
      <c r="AE108" s="391">
        <v>3880</v>
      </c>
      <c r="AF108" s="48">
        <v>0.0381015977139041</v>
      </c>
    </row>
    <row r="109" ht="14.25" customHeight="1" spans="1:32">
      <c r="A109" s="12">
        <v>133</v>
      </c>
      <c r="B109" s="13" t="s">
        <v>133</v>
      </c>
      <c r="C109" s="13" t="s">
        <v>39</v>
      </c>
      <c r="D109" s="363">
        <v>0.03</v>
      </c>
      <c r="E109" s="15">
        <v>2745</v>
      </c>
      <c r="F109" s="362">
        <v>0.375903253727361</v>
      </c>
      <c r="G109" s="362">
        <v>0.20875</v>
      </c>
      <c r="H109" s="25">
        <v>29.2006375227687</v>
      </c>
      <c r="I109" s="26">
        <v>19.5501829268293</v>
      </c>
      <c r="J109" s="27">
        <v>10.3616438356164</v>
      </c>
      <c r="K109" s="363">
        <v>0.2955</v>
      </c>
      <c r="L109" s="363">
        <v>0.1789</v>
      </c>
      <c r="M109" s="363">
        <v>0.1358</v>
      </c>
      <c r="N109" s="32">
        <v>14367.79</v>
      </c>
      <c r="O109" s="48">
        <v>0.0435</v>
      </c>
      <c r="P109" s="48">
        <v>0.308755987950022</v>
      </c>
      <c r="Q109" s="48">
        <v>0.206320317670417</v>
      </c>
      <c r="R109" s="48">
        <v>0.415678184631253</v>
      </c>
      <c r="S109" s="48">
        <v>0.403893048128342</v>
      </c>
      <c r="T109" s="48">
        <v>7.63834951456311</v>
      </c>
      <c r="U109" s="48">
        <v>-88.6478873239437</v>
      </c>
      <c r="V109" s="48">
        <v>7.12797281993205</v>
      </c>
      <c r="W109" s="48">
        <v>1.20496510292429</v>
      </c>
      <c r="X109" s="48">
        <v>0.427115957888382</v>
      </c>
      <c r="Y109" s="48">
        <v>1.05681818181818</v>
      </c>
      <c r="Z109" s="48">
        <v>0.178782060074064</v>
      </c>
      <c r="AA109" s="48">
        <v>0.283774516527225</v>
      </c>
      <c r="AB109" s="48">
        <v>0.205849268841395</v>
      </c>
      <c r="AC109" s="48">
        <v>0.588708823217879</v>
      </c>
      <c r="AD109" s="371">
        <v>0.166825548141087</v>
      </c>
      <c r="AE109" s="391">
        <v>943</v>
      </c>
      <c r="AF109" s="48">
        <v>0.0998834869187586</v>
      </c>
    </row>
    <row r="110" ht="14.25" customHeight="1" spans="1:32">
      <c r="A110" s="12">
        <v>135</v>
      </c>
      <c r="B110" s="13" t="s">
        <v>134</v>
      </c>
      <c r="C110" s="13" t="s">
        <v>39</v>
      </c>
      <c r="D110" s="363">
        <v>0.02</v>
      </c>
      <c r="E110" s="15">
        <v>5105</v>
      </c>
      <c r="F110" s="362">
        <v>0.131325973731811</v>
      </c>
      <c r="G110" s="362">
        <v>0.278687795298943</v>
      </c>
      <c r="H110" s="25">
        <v>14.9270205680705</v>
      </c>
      <c r="I110" s="26">
        <v>11.3745510778609</v>
      </c>
      <c r="J110" s="27">
        <v>12.3890410958904</v>
      </c>
      <c r="K110" s="372">
        <v>1</v>
      </c>
      <c r="L110" s="363">
        <v>0.4134</v>
      </c>
      <c r="M110" s="363">
        <v>0.2742</v>
      </c>
      <c r="N110" s="32">
        <v>3770.83</v>
      </c>
      <c r="O110" s="48">
        <v>0.013</v>
      </c>
      <c r="P110" s="48">
        <v>0.0238733252131547</v>
      </c>
      <c r="Q110" s="48">
        <v>3.82683658170915</v>
      </c>
      <c r="R110" s="48">
        <v>2.53776853776854</v>
      </c>
      <c r="S110" s="48">
        <v>1.16542653302403</v>
      </c>
      <c r="T110" s="48">
        <v>14.2884357392004</v>
      </c>
      <c r="U110" s="48">
        <v>1.78270621317622</v>
      </c>
      <c r="V110" s="48">
        <v>251.787234042553</v>
      </c>
      <c r="W110" s="48">
        <v>1.06617525846031</v>
      </c>
      <c r="X110" s="48">
        <v>0.918456513745593</v>
      </c>
      <c r="Y110" s="48">
        <v>1.01853674540682</v>
      </c>
      <c r="Z110" s="48">
        <v>0.0485282418456643</v>
      </c>
      <c r="AA110" s="48">
        <v>0.0167064439140811</v>
      </c>
      <c r="AB110" s="48">
        <v>4.18957734919984</v>
      </c>
      <c r="AC110" s="48">
        <v>0.0077742099036674</v>
      </c>
      <c r="AD110" s="371">
        <v>0.0942857679379566</v>
      </c>
      <c r="AE110" s="391">
        <v>1404</v>
      </c>
      <c r="AF110" s="48">
        <v>0.0263647118472199</v>
      </c>
    </row>
    <row r="111" ht="14.25" customHeight="1" spans="1:32">
      <c r="A111" s="12">
        <v>136</v>
      </c>
      <c r="B111" s="13" t="s">
        <v>135</v>
      </c>
      <c r="C111" s="13" t="s">
        <v>39</v>
      </c>
      <c r="D111" s="363">
        <v>0.02</v>
      </c>
      <c r="E111" s="15">
        <v>15980</v>
      </c>
      <c r="F111" s="362">
        <v>0.174647782152714</v>
      </c>
      <c r="G111" s="362">
        <v>0.3275</v>
      </c>
      <c r="H111" s="25">
        <v>12.5839968710889</v>
      </c>
      <c r="I111" s="26">
        <v>11.1717927777778</v>
      </c>
      <c r="J111" s="27">
        <v>7.92876712328767</v>
      </c>
      <c r="K111" s="372">
        <v>0.7</v>
      </c>
      <c r="L111" s="363">
        <v>0.7236</v>
      </c>
      <c r="M111" s="363">
        <v>0.1369</v>
      </c>
      <c r="N111" s="32">
        <v>25968.42</v>
      </c>
      <c r="O111" s="48">
        <v>0.023342123254224</v>
      </c>
      <c r="P111" s="48">
        <v>0.232933729324286</v>
      </c>
      <c r="Q111" s="48">
        <v>1.03516255476136</v>
      </c>
      <c r="R111" s="48">
        <v>0.283018867924528</v>
      </c>
      <c r="S111" s="48">
        <v>0.590765964745363</v>
      </c>
      <c r="T111" s="48">
        <v>2.22855398889092</v>
      </c>
      <c r="U111" s="48">
        <v>2.07664918607164</v>
      </c>
      <c r="V111" s="48">
        <v>222.353227771011</v>
      </c>
      <c r="W111" s="48">
        <v>1.25083755500499</v>
      </c>
      <c r="X111" s="48">
        <v>0.79248279823235</v>
      </c>
      <c r="Y111" s="48">
        <v>1.03734089101034</v>
      </c>
      <c r="Z111" s="48">
        <v>0.0103381861439982</v>
      </c>
      <c r="AA111" s="48">
        <v>0</v>
      </c>
      <c r="AB111" s="48">
        <v>0.606981425912561</v>
      </c>
      <c r="AC111" s="48">
        <v>0.315252640343573</v>
      </c>
      <c r="AD111" s="371">
        <v>0.136289933827074</v>
      </c>
      <c r="AE111" s="391">
        <v>728</v>
      </c>
      <c r="AF111" s="48">
        <v>0.00797580963232394</v>
      </c>
    </row>
    <row r="112" ht="14.25" customHeight="1" spans="1:32">
      <c r="A112" s="12">
        <v>137</v>
      </c>
      <c r="B112" s="13" t="s">
        <v>136</v>
      </c>
      <c r="C112" s="13" t="s">
        <v>41</v>
      </c>
      <c r="D112" s="363">
        <v>0.02</v>
      </c>
      <c r="E112" s="15">
        <v>13224</v>
      </c>
      <c r="F112" s="362">
        <v>0.312498782532655</v>
      </c>
      <c r="G112" s="362">
        <v>0.392033428571429</v>
      </c>
      <c r="H112" s="25">
        <v>17.0420311554749</v>
      </c>
      <c r="I112" s="26">
        <v>9.54867917685137</v>
      </c>
      <c r="J112" s="27">
        <v>6.92602739726027</v>
      </c>
      <c r="K112" s="363">
        <v>0.672</v>
      </c>
      <c r="L112" s="363">
        <v>0.4377</v>
      </c>
      <c r="M112" s="363">
        <v>0.3555</v>
      </c>
      <c r="N112" s="32">
        <v>88695.49</v>
      </c>
      <c r="O112" s="48">
        <v>0.0501</v>
      </c>
      <c r="P112" s="48">
        <v>-0.00248487820827203</v>
      </c>
      <c r="Q112" s="48">
        <v>0.175298593528375</v>
      </c>
      <c r="R112" s="48">
        <v>0.265575653172552</v>
      </c>
      <c r="S112" s="48">
        <v>0.649065374668544</v>
      </c>
      <c r="T112" s="48">
        <v>2.00253944435226</v>
      </c>
      <c r="U112" s="48">
        <v>6.07937098929017</v>
      </c>
      <c r="V112" s="48">
        <v>231.122398001665</v>
      </c>
      <c r="W112" s="48">
        <v>1.69366137981281</v>
      </c>
      <c r="X112" s="48">
        <v>0.584843816578714</v>
      </c>
      <c r="Y112" s="48">
        <v>1.01103440778388</v>
      </c>
      <c r="Z112" s="48">
        <v>0.0059778256505115</v>
      </c>
      <c r="AA112" s="48">
        <v>0.00340623272915938</v>
      </c>
      <c r="AB112" s="48">
        <v>0.161171982595766</v>
      </c>
      <c r="AC112" s="48">
        <v>0.146423707930744</v>
      </c>
      <c r="AD112" s="371">
        <v>-0.090187262679319</v>
      </c>
      <c r="AE112" s="391">
        <v>0</v>
      </c>
      <c r="AF112" s="48">
        <v>0</v>
      </c>
    </row>
    <row r="113" ht="14.25" customHeight="1" spans="1:32">
      <c r="A113" s="12">
        <v>140</v>
      </c>
      <c r="B113" s="13" t="s">
        <v>137</v>
      </c>
      <c r="C113" s="13" t="s">
        <v>39</v>
      </c>
      <c r="D113" s="363">
        <v>0.035</v>
      </c>
      <c r="E113" s="15">
        <v>3255</v>
      </c>
      <c r="F113" s="362">
        <v>0.403558457561402</v>
      </c>
      <c r="G113" s="362">
        <v>0.321428571428571</v>
      </c>
      <c r="H113" s="25">
        <v>21.8125960061444</v>
      </c>
      <c r="I113" s="26">
        <v>11.8333333333333</v>
      </c>
      <c r="J113" s="27">
        <v>6.37534246575343</v>
      </c>
      <c r="K113" s="363">
        <v>0.41473</v>
      </c>
      <c r="L113" s="363">
        <v>0.3324</v>
      </c>
      <c r="M113" s="363">
        <v>0.4259</v>
      </c>
      <c r="N113" s="32">
        <v>27734.57</v>
      </c>
      <c r="O113" s="48">
        <v>0.157630630857374</v>
      </c>
      <c r="P113" s="48">
        <v>1.95570035422224</v>
      </c>
      <c r="Q113" s="48">
        <v>1.36491826140854</v>
      </c>
      <c r="R113" s="48">
        <v>2.01668211306765</v>
      </c>
      <c r="S113" s="48">
        <v>1.3190868387596</v>
      </c>
      <c r="T113" s="48">
        <v>16.5512553752254</v>
      </c>
      <c r="U113" s="48">
        <v>4.15250226212849</v>
      </c>
      <c r="V113" s="48">
        <v>750.427672955975</v>
      </c>
      <c r="W113" s="48">
        <v>1.31281166091293</v>
      </c>
      <c r="X113" s="48">
        <v>0.5400071018524</v>
      </c>
      <c r="Y113" s="48">
        <v>1.02149901380671</v>
      </c>
      <c r="Z113" s="48">
        <v>0.00245708295112043</v>
      </c>
      <c r="AA113" s="48">
        <v>0</v>
      </c>
      <c r="AB113" s="48">
        <v>0.149892933618844</v>
      </c>
      <c r="AC113" s="48">
        <v>0.164333964699375</v>
      </c>
      <c r="AD113" s="371">
        <v>-0.383261536398532</v>
      </c>
      <c r="AE113" s="391">
        <v>0</v>
      </c>
      <c r="AF113" s="48">
        <v>0</v>
      </c>
    </row>
    <row r="114" ht="14.25" customHeight="1" spans="1:32">
      <c r="A114" s="12">
        <v>143</v>
      </c>
      <c r="B114" s="13" t="s">
        <v>138</v>
      </c>
      <c r="C114" s="13" t="s">
        <v>39</v>
      </c>
      <c r="D114" s="363">
        <v>0.022</v>
      </c>
      <c r="E114" s="15">
        <v>6602</v>
      </c>
      <c r="F114" s="362">
        <v>0.185511364967748</v>
      </c>
      <c r="G114" s="362">
        <v>0.228</v>
      </c>
      <c r="H114" s="25">
        <v>18.9488033929112</v>
      </c>
      <c r="I114" s="26">
        <v>16.68</v>
      </c>
      <c r="J114" s="27">
        <v>37.5890410958904</v>
      </c>
      <c r="K114" s="372">
        <v>0.5</v>
      </c>
      <c r="L114" s="363">
        <v>0.2367</v>
      </c>
      <c r="M114" s="363">
        <v>0.0625</v>
      </c>
      <c r="N114" s="32">
        <v>22374.13</v>
      </c>
      <c r="O114" s="48">
        <v>0.167219968031477</v>
      </c>
      <c r="P114" s="48">
        <v>0.0265531246548953</v>
      </c>
      <c r="Q114" s="48">
        <v>0.443265744595139</v>
      </c>
      <c r="R114" s="48">
        <v>0.372557172557173</v>
      </c>
      <c r="S114" s="48">
        <v>1.10822364039284</v>
      </c>
      <c r="T114" s="48">
        <v>4.26409467896748</v>
      </c>
      <c r="U114" s="48">
        <v>4.7500064879454</v>
      </c>
      <c r="V114" s="48">
        <v>3.72318958502848</v>
      </c>
      <c r="W114" s="48">
        <v>0.844285369580954</v>
      </c>
      <c r="X114" s="48">
        <v>0.743058294784906</v>
      </c>
      <c r="Y114" s="48">
        <v>1.35023183925811</v>
      </c>
      <c r="Z114" s="48">
        <v>1.34755303312244</v>
      </c>
      <c r="AA114" s="48">
        <v>0</v>
      </c>
      <c r="AB114" s="48">
        <v>0.362846935971421</v>
      </c>
      <c r="AC114" s="48">
        <v>0.253726124393549</v>
      </c>
      <c r="AD114" s="371">
        <v>0.046188644608593</v>
      </c>
      <c r="AE114" s="391">
        <v>2023</v>
      </c>
      <c r="AF114" s="48">
        <v>0.0221054241881201</v>
      </c>
    </row>
    <row r="115" ht="14.25" customHeight="1" spans="1:32">
      <c r="A115" s="12">
        <v>144</v>
      </c>
      <c r="B115" s="13" t="s">
        <v>139</v>
      </c>
      <c r="C115" s="13" t="s">
        <v>41</v>
      </c>
      <c r="D115" s="363">
        <v>0.015</v>
      </c>
      <c r="E115" s="15">
        <v>58585</v>
      </c>
      <c r="F115" s="362">
        <v>0.142492256723517</v>
      </c>
      <c r="G115" s="362">
        <v>0.309609822000256</v>
      </c>
      <c r="H115" s="25">
        <v>13.3293505163438</v>
      </c>
      <c r="I115" s="26">
        <v>10.6121061177997</v>
      </c>
      <c r="J115" s="27">
        <v>14.8821917808219</v>
      </c>
      <c r="K115" s="363">
        <v>0.4826</v>
      </c>
      <c r="L115" s="363">
        <v>0.0193</v>
      </c>
      <c r="M115" s="363">
        <v>0.0537</v>
      </c>
      <c r="N115" s="32">
        <v>246789.43</v>
      </c>
      <c r="O115" s="48">
        <v>0.0877192982456139</v>
      </c>
      <c r="P115" s="48">
        <v>0.101078768605237</v>
      </c>
      <c r="Q115" s="48">
        <v>0.0384458816191195</v>
      </c>
      <c r="R115" s="48">
        <v>0.0416036981064984</v>
      </c>
      <c r="S115" s="48">
        <v>0.647340747740544</v>
      </c>
      <c r="T115" s="48">
        <v>6.90055015540383</v>
      </c>
      <c r="U115" s="48">
        <v>3.30041260716668</v>
      </c>
      <c r="V115" s="48">
        <v>1.80466628539005</v>
      </c>
      <c r="W115" s="48">
        <v>1.34959609328648</v>
      </c>
      <c r="X115" s="48">
        <v>0.512487535582348</v>
      </c>
      <c r="Y115" s="48">
        <v>1.24422387188256</v>
      </c>
      <c r="Z115" s="48">
        <v>0.823347169489221</v>
      </c>
      <c r="AA115" s="48">
        <v>0.0537239070437941</v>
      </c>
      <c r="AB115" s="48">
        <v>0.188700515838314</v>
      </c>
      <c r="AC115" s="48">
        <v>0.354536289819487</v>
      </c>
      <c r="AD115" s="371">
        <v>0.158312247658118</v>
      </c>
      <c r="AE115" s="391">
        <v>14199</v>
      </c>
      <c r="AF115" s="48">
        <v>0.0354314204009522</v>
      </c>
    </row>
    <row r="116" ht="14.25" customHeight="1" spans="1:32">
      <c r="A116" s="12">
        <v>145</v>
      </c>
      <c r="B116" s="13" t="s">
        <v>140</v>
      </c>
      <c r="C116" s="13" t="s">
        <v>39</v>
      </c>
      <c r="D116" s="363">
        <v>0.03</v>
      </c>
      <c r="E116" s="15">
        <v>2162</v>
      </c>
      <c r="F116" s="362">
        <v>0.257585695050751</v>
      </c>
      <c r="G116" s="362">
        <v>0.315479528960535</v>
      </c>
      <c r="H116" s="25">
        <v>15.9954949121184</v>
      </c>
      <c r="I116" s="26">
        <v>11.52742</v>
      </c>
      <c r="J116" s="27">
        <v>12.1315068493151</v>
      </c>
      <c r="K116" s="363">
        <v>0.2742</v>
      </c>
      <c r="L116" s="363">
        <v>0.2711</v>
      </c>
      <c r="M116" s="363">
        <v>0.5442</v>
      </c>
      <c r="N116" s="32">
        <v>7731.41</v>
      </c>
      <c r="O116" s="48">
        <v>0.2443</v>
      </c>
      <c r="P116" s="48">
        <v>0.483632286995516</v>
      </c>
      <c r="Q116" s="48">
        <v>0.405199374511337</v>
      </c>
      <c r="R116" s="48">
        <v>0.868625756266206</v>
      </c>
      <c r="S116" s="48">
        <v>2.54635731696308</v>
      </c>
      <c r="T116" s="48">
        <v>10.6638941398866</v>
      </c>
      <c r="U116" s="48">
        <v>4.39551192145863</v>
      </c>
      <c r="V116" s="48">
        <v>21.8820791311094</v>
      </c>
      <c r="W116" s="48">
        <v>1.98635380262939</v>
      </c>
      <c r="X116" s="48">
        <v>0.456777996070727</v>
      </c>
      <c r="Y116" s="48">
        <v>1.08383233532934</v>
      </c>
      <c r="Z116" s="48">
        <v>0.171372930866602</v>
      </c>
      <c r="AA116" s="48">
        <v>0</v>
      </c>
      <c r="AB116" s="48">
        <v>0.351401869158878</v>
      </c>
      <c r="AC116" s="48">
        <v>0.222328582571084</v>
      </c>
      <c r="AD116" s="371">
        <v>-3.54534496206481e-5</v>
      </c>
      <c r="AE116" s="391">
        <v>380</v>
      </c>
      <c r="AF116" s="48">
        <v>0.0134723108558463</v>
      </c>
    </row>
    <row r="117" ht="14.25" customHeight="1" spans="1:32">
      <c r="A117" s="12">
        <v>147</v>
      </c>
      <c r="B117" s="13" t="s">
        <v>141</v>
      </c>
      <c r="C117" s="13" t="s">
        <v>41</v>
      </c>
      <c r="D117" s="363">
        <v>0.02</v>
      </c>
      <c r="E117" s="15">
        <v>2670</v>
      </c>
      <c r="F117" s="362">
        <v>0.221558627676763</v>
      </c>
      <c r="G117" s="362">
        <v>0.241179441117764</v>
      </c>
      <c r="H117" s="25">
        <v>18.7640449438202</v>
      </c>
      <c r="I117" s="26">
        <v>15.7174005113645</v>
      </c>
      <c r="J117" s="27">
        <v>6.61643835616438</v>
      </c>
      <c r="K117" s="372">
        <v>0.3</v>
      </c>
      <c r="L117" s="363">
        <v>0.2121</v>
      </c>
      <c r="M117" s="363">
        <v>0.0881</v>
      </c>
      <c r="N117" s="32">
        <v>8882.43</v>
      </c>
      <c r="O117" s="48">
        <v>0.346</v>
      </c>
      <c r="P117" s="48">
        <v>0.229536137086001</v>
      </c>
      <c r="Q117" s="48">
        <v>0.535571142284569</v>
      </c>
      <c r="R117" s="48">
        <v>0.655300681959083</v>
      </c>
      <c r="S117" s="48">
        <v>0.70353918307473</v>
      </c>
      <c r="T117" s="48">
        <v>6.18452597166727</v>
      </c>
      <c r="U117" s="48">
        <v>1.89493600445186</v>
      </c>
      <c r="V117" s="48">
        <v>2.20715582058595</v>
      </c>
      <c r="W117" s="48">
        <v>1.33804356311968</v>
      </c>
      <c r="X117" s="48">
        <v>0.655552225385883</v>
      </c>
      <c r="Y117" s="48">
        <v>1.17563571850976</v>
      </c>
      <c r="Z117" s="48">
        <v>0.984883088635128</v>
      </c>
      <c r="AA117" s="48">
        <v>0</v>
      </c>
      <c r="AB117" s="48">
        <v>0.351709148389646</v>
      </c>
      <c r="AC117" s="48">
        <v>0.425290731821919</v>
      </c>
      <c r="AD117" s="371">
        <v>0.0557382826265711</v>
      </c>
      <c r="AE117" s="391">
        <v>1018</v>
      </c>
      <c r="AF117" s="48">
        <v>0.0597909080230236</v>
      </c>
    </row>
    <row r="118" ht="14.25" customHeight="1" spans="1:32">
      <c r="A118" s="12">
        <v>148</v>
      </c>
      <c r="B118" s="13" t="s">
        <v>142</v>
      </c>
      <c r="C118" s="13" t="s">
        <v>41</v>
      </c>
      <c r="D118" s="363">
        <v>0.03</v>
      </c>
      <c r="E118" s="15">
        <v>6396</v>
      </c>
      <c r="F118" s="362">
        <v>0.0667868861399747</v>
      </c>
      <c r="G118" s="362">
        <v>0.26480198019802</v>
      </c>
      <c r="H118" s="25">
        <v>12.6486069418387</v>
      </c>
      <c r="I118" s="26">
        <v>12.4042456301748</v>
      </c>
      <c r="J118" s="27">
        <v>4.62465753424657</v>
      </c>
      <c r="K118" s="372">
        <v>0.99</v>
      </c>
      <c r="L118" s="363">
        <v>0.1276</v>
      </c>
      <c r="M118" s="363">
        <v>0.1052</v>
      </c>
      <c r="N118" s="32">
        <v>5511.45</v>
      </c>
      <c r="O118" s="48">
        <v>0</v>
      </c>
      <c r="P118" s="48">
        <v>0.534413260501036</v>
      </c>
      <c r="Q118" s="48">
        <v>-0.185004436557232</v>
      </c>
      <c r="R118" s="48">
        <v>0.820147979510529</v>
      </c>
      <c r="S118" s="48">
        <v>0.932338426779238</v>
      </c>
      <c r="T118" s="48">
        <v>2.14353085913471</v>
      </c>
      <c r="U118" s="48">
        <v>-4.6676588778092</v>
      </c>
      <c r="V118" s="48">
        <v>228.919708029197</v>
      </c>
      <c r="W118" s="48">
        <v>1.09716898088991</v>
      </c>
      <c r="X118" s="48">
        <v>0.864623996464609</v>
      </c>
      <c r="Y118" s="48">
        <v>1.01828310241394</v>
      </c>
      <c r="Z118" s="48">
        <v>0.791689348575576</v>
      </c>
      <c r="AA118" s="48">
        <v>0</v>
      </c>
      <c r="AB118" s="48">
        <v>1.04228794915669</v>
      </c>
      <c r="AC118" s="48">
        <v>0.383712773420062</v>
      </c>
      <c r="AD118" s="371">
        <v>0.395287290351381</v>
      </c>
      <c r="AE118" s="391">
        <v>1348</v>
      </c>
      <c r="AF118" s="48">
        <v>0.0429819526815892</v>
      </c>
    </row>
    <row r="119" ht="14.25" customHeight="1" spans="1:32">
      <c r="A119" s="12">
        <v>149</v>
      </c>
      <c r="B119" s="13" t="s">
        <v>143</v>
      </c>
      <c r="C119" s="13" t="s">
        <v>41</v>
      </c>
      <c r="D119" s="363">
        <v>0.01</v>
      </c>
      <c r="E119" s="15">
        <v>94597</v>
      </c>
      <c r="F119" s="362">
        <v>0.253003117141477</v>
      </c>
      <c r="G119" s="362">
        <v>0.217078871201158</v>
      </c>
      <c r="H119" s="25">
        <v>21.917185534425</v>
      </c>
      <c r="I119" s="26">
        <v>18.0739953711812</v>
      </c>
      <c r="J119" s="27">
        <v>6.0986301369863</v>
      </c>
      <c r="K119" s="363">
        <v>0.9345</v>
      </c>
      <c r="L119" s="363">
        <v>0.3837</v>
      </c>
      <c r="M119" s="363">
        <v>0.0829</v>
      </c>
      <c r="N119" s="32">
        <v>272757.23</v>
      </c>
      <c r="O119" s="48">
        <v>0.01</v>
      </c>
      <c r="P119" s="48">
        <v>0.229571229945817</v>
      </c>
      <c r="Q119" s="48">
        <v>-0.0686407297859255</v>
      </c>
      <c r="R119" s="48">
        <v>-0.203501001970261</v>
      </c>
      <c r="S119" s="48">
        <v>1.04246170145268</v>
      </c>
      <c r="T119" s="48">
        <v>8.28627540319096</v>
      </c>
      <c r="U119" s="48">
        <v>2.71031845955404</v>
      </c>
      <c r="V119" s="48">
        <v>4.41327977908874</v>
      </c>
      <c r="W119" s="48">
        <v>1.22855226316299</v>
      </c>
      <c r="X119" s="48">
        <v>0.543252930002509</v>
      </c>
      <c r="Y119" s="48">
        <v>1.1556909896494</v>
      </c>
      <c r="Z119" s="48">
        <v>0.636702368084897</v>
      </c>
      <c r="AA119" s="48">
        <v>0.0128525105630343</v>
      </c>
      <c r="AB119" s="48">
        <v>0.358592951870827</v>
      </c>
      <c r="AC119" s="48">
        <v>0.312713662451722</v>
      </c>
      <c r="AD119" s="371">
        <v>0.052323718404502</v>
      </c>
      <c r="AE119" s="391">
        <v>22450</v>
      </c>
      <c r="AF119" s="48">
        <v>0.0425665849464078</v>
      </c>
    </row>
    <row r="120" ht="14.25" customHeight="1" spans="1:32">
      <c r="A120" s="12">
        <v>150</v>
      </c>
      <c r="B120" s="13" t="s">
        <v>144</v>
      </c>
      <c r="C120" s="13" t="s">
        <v>39</v>
      </c>
      <c r="D120" s="363">
        <v>0.02</v>
      </c>
      <c r="E120" s="15">
        <v>3582</v>
      </c>
      <c r="F120" s="362">
        <v>0.146628483982801</v>
      </c>
      <c r="G120" s="362">
        <v>0.168</v>
      </c>
      <c r="H120" s="25">
        <v>20.9544946957007</v>
      </c>
      <c r="I120" s="26">
        <v>23.4559375</v>
      </c>
      <c r="J120" s="27">
        <v>6.16164383561644</v>
      </c>
      <c r="K120" s="363">
        <v>0.50432</v>
      </c>
      <c r="L120" s="363">
        <v>0.7433</v>
      </c>
      <c r="M120" s="363">
        <v>0.1218</v>
      </c>
      <c r="N120" s="32">
        <v>13127.96</v>
      </c>
      <c r="O120" s="363">
        <v>0.0452</v>
      </c>
      <c r="P120" s="48">
        <v>0.517787931306129</v>
      </c>
      <c r="Q120" s="48">
        <v>1.76215036699068</v>
      </c>
      <c r="R120" s="48">
        <v>1.56406585540444</v>
      </c>
      <c r="S120" s="48">
        <v>1.14853195164076</v>
      </c>
      <c r="T120" s="48">
        <v>6.50851063829787</v>
      </c>
      <c r="U120" s="48">
        <v>2.58172508861757</v>
      </c>
      <c r="V120" s="48">
        <v>8.19082470546233</v>
      </c>
      <c r="W120" s="48">
        <v>1.22570364854803</v>
      </c>
      <c r="X120" s="48">
        <v>0.6970539996263</v>
      </c>
      <c r="Y120" s="48">
        <v>1.31535756154748</v>
      </c>
      <c r="Z120" s="48">
        <v>0.45496983625395</v>
      </c>
      <c r="AA120" s="48">
        <v>0</v>
      </c>
      <c r="AB120" s="48">
        <v>0.377748484049565</v>
      </c>
      <c r="AC120" s="48">
        <v>0.165108423231993</v>
      </c>
      <c r="AD120" s="371">
        <v>1.0570338890705</v>
      </c>
      <c r="AE120" s="391">
        <v>624</v>
      </c>
      <c r="AF120" s="48">
        <v>0.013599215429879</v>
      </c>
    </row>
    <row r="121" ht="14.25" customHeight="1" spans="1:32">
      <c r="A121" s="12">
        <v>155</v>
      </c>
      <c r="B121" s="13" t="s">
        <v>145</v>
      </c>
      <c r="C121" s="13" t="s">
        <v>39</v>
      </c>
      <c r="D121" s="363">
        <v>0.02</v>
      </c>
      <c r="E121" s="15">
        <v>2006</v>
      </c>
      <c r="F121" s="362">
        <v>0.502193901998218</v>
      </c>
      <c r="G121" s="362">
        <v>0.252307692307692</v>
      </c>
      <c r="H121" s="25">
        <v>32.4526420737787</v>
      </c>
      <c r="I121" s="26">
        <v>15.5</v>
      </c>
      <c r="J121" s="27">
        <v>21.5232876712329</v>
      </c>
      <c r="K121" s="363">
        <v>0.4371</v>
      </c>
      <c r="L121" s="363">
        <v>0.2254</v>
      </c>
      <c r="M121" s="363">
        <v>0.2258</v>
      </c>
      <c r="N121" s="32">
        <v>23676.94</v>
      </c>
      <c r="O121" s="363">
        <v>0.086</v>
      </c>
      <c r="P121" s="48">
        <v>0.169922357944711</v>
      </c>
      <c r="Q121" s="48">
        <v>0.0927911275415896</v>
      </c>
      <c r="R121" s="48">
        <v>-0.286628733997155</v>
      </c>
      <c r="S121" s="48">
        <v>0.610921190573864</v>
      </c>
      <c r="T121" s="48">
        <v>16.5367057371993</v>
      </c>
      <c r="U121" s="48">
        <v>1.99679690118813</v>
      </c>
      <c r="V121" s="48">
        <v>3.17512585134735</v>
      </c>
      <c r="W121" s="48">
        <v>1.58342857142857</v>
      </c>
      <c r="X121" s="48">
        <v>0.500570655619901</v>
      </c>
      <c r="Y121" s="48">
        <v>1.7905616224649</v>
      </c>
      <c r="Z121" s="48">
        <v>0.321549391069012</v>
      </c>
      <c r="AA121" s="48">
        <v>0.481140054127199</v>
      </c>
      <c r="AB121" s="48">
        <v>0.0885885885885886</v>
      </c>
      <c r="AC121" s="48">
        <v>0.289412818025815</v>
      </c>
      <c r="AD121" s="371">
        <v>-0.0956875326419458</v>
      </c>
      <c r="AE121" s="391">
        <v>1084</v>
      </c>
      <c r="AF121" s="48">
        <v>0.0404387077519958</v>
      </c>
    </row>
    <row r="122" ht="14.25" customHeight="1" spans="1:32">
      <c r="A122" s="12">
        <v>156</v>
      </c>
      <c r="B122" s="13" t="s">
        <v>146</v>
      </c>
      <c r="C122" s="13" t="s">
        <v>39</v>
      </c>
      <c r="D122" s="363">
        <v>0.01</v>
      </c>
      <c r="E122" s="15">
        <v>4604</v>
      </c>
      <c r="F122" s="362">
        <v>0.25036189926747</v>
      </c>
      <c r="G122" s="362">
        <v>0.294117647058824</v>
      </c>
      <c r="H122" s="25">
        <v>16.6811468288445</v>
      </c>
      <c r="I122" s="26">
        <v>12.8</v>
      </c>
      <c r="J122" s="27">
        <v>14.7698630136986</v>
      </c>
      <c r="K122" s="34">
        <v>45.5</v>
      </c>
      <c r="L122" s="363">
        <v>0.3276</v>
      </c>
      <c r="M122" s="363">
        <v>0.4664</v>
      </c>
      <c r="N122" s="32">
        <v>15122.29</v>
      </c>
      <c r="O122" s="363">
        <v>0.1012</v>
      </c>
      <c r="P122" s="48">
        <v>0.40641103364656</v>
      </c>
      <c r="Q122" s="48">
        <v>0.389859228362878</v>
      </c>
      <c r="R122" s="48">
        <v>1.77516576250753</v>
      </c>
      <c r="S122" s="48">
        <v>3.03227838135727</v>
      </c>
      <c r="T122" s="48">
        <v>0</v>
      </c>
      <c r="U122" s="48">
        <v>5.19279512484496</v>
      </c>
      <c r="V122" s="48">
        <v>435.701357466063</v>
      </c>
      <c r="W122" s="48">
        <v>2.31066362715299</v>
      </c>
      <c r="X122" s="48">
        <v>0.42545395764858</v>
      </c>
      <c r="Y122" s="48">
        <v>1.00247383444339</v>
      </c>
      <c r="Z122" s="48">
        <v>0.0180061896276845</v>
      </c>
      <c r="AA122" s="48">
        <v>0</v>
      </c>
      <c r="AB122" s="48">
        <v>0.5022088901009</v>
      </c>
      <c r="AC122" s="48">
        <v>0.155904039879531</v>
      </c>
      <c r="AD122" s="371">
        <v>0.00475646484577838</v>
      </c>
      <c r="AE122" s="391">
        <v>0</v>
      </c>
      <c r="AF122" s="48">
        <v>0</v>
      </c>
    </row>
    <row r="123" ht="14.25" customHeight="1" spans="1:32">
      <c r="A123" s="12">
        <v>159</v>
      </c>
      <c r="B123" s="13" t="s">
        <v>147</v>
      </c>
      <c r="C123" s="13" t="s">
        <v>39</v>
      </c>
      <c r="D123" s="363">
        <v>0.03</v>
      </c>
      <c r="E123" s="15">
        <v>11023</v>
      </c>
      <c r="F123" s="362">
        <v>0.250119266493578</v>
      </c>
      <c r="G123" s="362">
        <v>0.220158244822326</v>
      </c>
      <c r="H123" s="25">
        <v>22.4138531746648</v>
      </c>
      <c r="I123" s="26">
        <v>17.6216525240773</v>
      </c>
      <c r="J123" s="27">
        <v>17.3013698630137</v>
      </c>
      <c r="K123" s="363">
        <v>0.411878</v>
      </c>
      <c r="L123" s="363">
        <v>0.0426</v>
      </c>
      <c r="M123" s="363">
        <v>0.2544</v>
      </c>
      <c r="N123" s="32">
        <v>133403.36</v>
      </c>
      <c r="O123" s="363">
        <v>0</v>
      </c>
      <c r="P123" s="48">
        <v>0.488045852868259</v>
      </c>
      <c r="Q123" s="48">
        <v>0.525127419182379</v>
      </c>
      <c r="R123" s="48">
        <v>0.495455162121829</v>
      </c>
      <c r="S123" s="48">
        <v>0.590664016061484</v>
      </c>
      <c r="T123" s="48">
        <v>0</v>
      </c>
      <c r="U123" s="48">
        <v>2.10869258946182</v>
      </c>
      <c r="V123" s="48">
        <v>44.745889387145</v>
      </c>
      <c r="W123" s="48">
        <v>1.96811374726569</v>
      </c>
      <c r="X123" s="48">
        <v>0.29410357711373</v>
      </c>
      <c r="Y123" s="48">
        <v>1.32097236704901</v>
      </c>
      <c r="Z123" s="48">
        <v>0.0168729040324371</v>
      </c>
      <c r="AA123" s="48">
        <v>0</v>
      </c>
      <c r="AB123" s="48">
        <v>0.155587705988214</v>
      </c>
      <c r="AC123" s="48">
        <v>0.369266744613329</v>
      </c>
      <c r="AD123" s="371">
        <v>-0.185451812259896</v>
      </c>
      <c r="AE123" s="391">
        <v>0</v>
      </c>
      <c r="AF123" s="48">
        <v>0</v>
      </c>
    </row>
    <row r="124" ht="14.25" customHeight="1" spans="1:32">
      <c r="A124" s="12">
        <v>160</v>
      </c>
      <c r="B124" s="13" t="s">
        <v>148</v>
      </c>
      <c r="C124" s="13" t="s">
        <v>39</v>
      </c>
      <c r="D124" s="363">
        <v>0.02</v>
      </c>
      <c r="E124" s="15">
        <v>1302</v>
      </c>
      <c r="F124" s="362">
        <v>0.792600141575081</v>
      </c>
      <c r="G124" s="362">
        <v>0.333720930232558</v>
      </c>
      <c r="H124" s="25">
        <v>33.0504070660522</v>
      </c>
      <c r="I124" s="26">
        <v>13.6608349206349</v>
      </c>
      <c r="J124" s="27">
        <v>18.1260273972603</v>
      </c>
      <c r="K124" s="372">
        <v>0.45</v>
      </c>
      <c r="L124" s="34">
        <v>0</v>
      </c>
      <c r="M124" s="34">
        <v>0</v>
      </c>
      <c r="N124" s="32">
        <v>8616.53</v>
      </c>
      <c r="O124" s="363">
        <v>0.051</v>
      </c>
      <c r="P124" s="48">
        <v>0.124590561688706</v>
      </c>
      <c r="Q124" s="48">
        <v>0.262924071082391</v>
      </c>
      <c r="R124" s="48">
        <v>0.615384615384615</v>
      </c>
      <c r="S124" s="48">
        <v>0.476560269514075</v>
      </c>
      <c r="T124" s="48">
        <v>1.96237949682577</v>
      </c>
      <c r="U124" s="48">
        <v>1.24418604651163</v>
      </c>
      <c r="V124" s="48">
        <v>2.53986609860012</v>
      </c>
      <c r="W124" s="48">
        <v>2.50699677072121</v>
      </c>
      <c r="X124" s="48">
        <v>0.325350593311758</v>
      </c>
      <c r="Y124" s="48">
        <v>1.11829268292683</v>
      </c>
      <c r="Z124" s="48">
        <v>0.356251998720819</v>
      </c>
      <c r="AA124" s="48">
        <v>0</v>
      </c>
      <c r="AB124" s="48">
        <v>0.232375513117973</v>
      </c>
      <c r="AC124" s="48">
        <v>0.705487658758687</v>
      </c>
      <c r="AD124" s="371">
        <v>0.124610591900312</v>
      </c>
      <c r="AE124" s="391">
        <v>537</v>
      </c>
      <c r="AF124" s="48">
        <v>0.128684399712437</v>
      </c>
    </row>
    <row r="125" ht="14.25" customHeight="1" spans="1:32">
      <c r="A125" s="12">
        <v>161</v>
      </c>
      <c r="B125" s="13" t="s">
        <v>149</v>
      </c>
      <c r="C125" s="13" t="s">
        <v>39</v>
      </c>
      <c r="D125" s="363">
        <v>0.015</v>
      </c>
      <c r="E125" s="15">
        <v>6276</v>
      </c>
      <c r="F125" s="362">
        <v>0.366089067890004</v>
      </c>
      <c r="G125" s="362">
        <v>0.235802790837601</v>
      </c>
      <c r="H125" s="25">
        <v>26.3015551306565</v>
      </c>
      <c r="I125" s="26">
        <v>17.1946416666667</v>
      </c>
      <c r="J125" s="27">
        <v>12.5671232876712</v>
      </c>
      <c r="K125" s="34">
        <v>44.03</v>
      </c>
      <c r="L125" s="363">
        <v>0.1953</v>
      </c>
      <c r="M125" s="363">
        <v>0.1554</v>
      </c>
      <c r="N125" s="32">
        <v>55127.87</v>
      </c>
      <c r="O125" s="363">
        <v>0.0673</v>
      </c>
      <c r="P125" s="48">
        <v>0.271855818844301</v>
      </c>
      <c r="Q125" s="48">
        <v>0.306200767521713</v>
      </c>
      <c r="R125" s="48">
        <v>0.346203346203346</v>
      </c>
      <c r="S125" s="48">
        <v>0.623876516366533</v>
      </c>
      <c r="T125" s="48">
        <v>19.3587174348697</v>
      </c>
      <c r="U125" s="48">
        <v>1.34559130798161</v>
      </c>
      <c r="V125" s="48">
        <v>3.15137016093954</v>
      </c>
      <c r="W125" s="48">
        <v>2.88802241066021</v>
      </c>
      <c r="X125" s="48">
        <v>0.253951163237839</v>
      </c>
      <c r="Y125" s="48">
        <v>1.07207207207207</v>
      </c>
      <c r="Z125" s="48">
        <v>0.232513787949075</v>
      </c>
      <c r="AA125" s="48">
        <v>0.0978042368950054</v>
      </c>
      <c r="AB125" s="48">
        <v>0.183219478017166</v>
      </c>
      <c r="AC125" s="48">
        <v>0.438474810213941</v>
      </c>
      <c r="AD125" s="371">
        <v>0.164837819185645</v>
      </c>
      <c r="AE125" s="391">
        <v>1042</v>
      </c>
      <c r="AF125" s="48">
        <v>0.0359558316080055</v>
      </c>
    </row>
    <row r="126" ht="14.25" customHeight="1" spans="1:32">
      <c r="A126" s="12">
        <v>162</v>
      </c>
      <c r="B126" s="13" t="s">
        <v>150</v>
      </c>
      <c r="C126" s="13" t="s">
        <v>41</v>
      </c>
      <c r="D126" s="363">
        <v>0.01</v>
      </c>
      <c r="E126" s="15">
        <v>7418</v>
      </c>
      <c r="F126" s="362">
        <v>0.233665798829179</v>
      </c>
      <c r="G126" s="362">
        <v>0.271318322497332</v>
      </c>
      <c r="H126" s="25">
        <v>16.3172356488669</v>
      </c>
      <c r="I126" s="26">
        <v>15.4667519446063</v>
      </c>
      <c r="J126" s="27">
        <v>27.8630136986301</v>
      </c>
      <c r="K126" s="363">
        <v>0.51</v>
      </c>
      <c r="L126" s="363">
        <v>0.1855</v>
      </c>
      <c r="M126" s="363">
        <v>0.0683</v>
      </c>
      <c r="N126" s="32">
        <v>62436.15</v>
      </c>
      <c r="O126" s="363">
        <v>0</v>
      </c>
      <c r="P126" s="48">
        <v>-0.00906353373978308</v>
      </c>
      <c r="Q126" s="48">
        <v>0.0840318561246363</v>
      </c>
      <c r="R126" s="48">
        <v>-0.0631472594089416</v>
      </c>
      <c r="S126" s="48">
        <v>0.527236150951831</v>
      </c>
      <c r="T126" s="48">
        <v>2.40078032230704</v>
      </c>
      <c r="U126" s="48">
        <v>6.0507054296708</v>
      </c>
      <c r="V126" s="48">
        <v>4.70389204639878</v>
      </c>
      <c r="W126" s="48">
        <v>1.69878291657446</v>
      </c>
      <c r="X126" s="48">
        <v>0.528097961138888</v>
      </c>
      <c r="Y126" s="48">
        <v>1.2162296879673</v>
      </c>
      <c r="Z126" s="48">
        <v>0.273257776706053</v>
      </c>
      <c r="AA126" s="48">
        <v>0.000192910537738124</v>
      </c>
      <c r="AB126" s="48">
        <v>0.124059270160886</v>
      </c>
      <c r="AC126" s="48">
        <v>0.400562440823594</v>
      </c>
      <c r="AD126" s="371">
        <v>0.265491853087065</v>
      </c>
      <c r="AE126" s="391">
        <v>1783</v>
      </c>
      <c r="AF126" s="48">
        <v>0.0251967836298631</v>
      </c>
    </row>
    <row r="127" ht="14.25" customHeight="1" spans="1:32">
      <c r="A127" s="12">
        <v>165</v>
      </c>
      <c r="B127" s="13" t="s">
        <v>151</v>
      </c>
      <c r="C127" s="13" t="s">
        <v>39</v>
      </c>
      <c r="D127" s="363">
        <v>0.035</v>
      </c>
      <c r="E127" s="15">
        <v>1993</v>
      </c>
      <c r="F127" s="362">
        <v>0.32154973209852</v>
      </c>
      <c r="G127" s="362">
        <v>0.265957446808511</v>
      </c>
      <c r="H127" s="25">
        <v>20.7764224786754</v>
      </c>
      <c r="I127" s="26">
        <v>14.7883607142857</v>
      </c>
      <c r="J127" s="27">
        <v>15.027397260274</v>
      </c>
      <c r="K127" s="372">
        <v>0.6</v>
      </c>
      <c r="L127" s="363">
        <v>0.5076</v>
      </c>
      <c r="M127" s="363">
        <v>0.0617</v>
      </c>
      <c r="N127" s="32">
        <v>2831.17</v>
      </c>
      <c r="O127" s="363">
        <v>0</v>
      </c>
      <c r="P127" s="48">
        <v>-0.145233075661747</v>
      </c>
      <c r="Q127" s="48">
        <v>0.201436130007559</v>
      </c>
      <c r="R127" s="48">
        <v>0.736062717770035</v>
      </c>
      <c r="S127" s="48">
        <v>1.89719626168224</v>
      </c>
      <c r="T127" s="48">
        <v>1502.2</v>
      </c>
      <c r="U127" s="48">
        <v>5.91883372734437</v>
      </c>
      <c r="V127" s="48">
        <v>205.780821917808</v>
      </c>
      <c r="W127" s="48">
        <v>6.65744680851064</v>
      </c>
      <c r="X127" s="48">
        <v>0.128802411619622</v>
      </c>
      <c r="Y127" s="48">
        <v>1.03748384317105</v>
      </c>
      <c r="Z127" s="48">
        <v>0.0110097514941806</v>
      </c>
      <c r="AA127" s="48">
        <v>0</v>
      </c>
      <c r="AB127" s="48">
        <v>0.684291845493562</v>
      </c>
      <c r="AC127" s="48">
        <v>0.44694448142724</v>
      </c>
      <c r="AD127" s="371">
        <v>0.2211423245906</v>
      </c>
      <c r="AE127" s="391">
        <v>461</v>
      </c>
      <c r="AF127" s="48">
        <v>0.0613766475835441</v>
      </c>
    </row>
    <row r="128" ht="14.25" customHeight="1" spans="1:32">
      <c r="A128" s="12">
        <v>166</v>
      </c>
      <c r="B128" s="13" t="s">
        <v>57</v>
      </c>
      <c r="C128" s="13" t="s">
        <v>41</v>
      </c>
      <c r="D128" s="363">
        <v>0.025</v>
      </c>
      <c r="E128" s="15">
        <v>2383</v>
      </c>
      <c r="F128" s="362">
        <v>0.921266251410417</v>
      </c>
      <c r="G128" s="362">
        <v>0.236410126455032</v>
      </c>
      <c r="H128" s="25">
        <v>62.1065883340327</v>
      </c>
      <c r="I128" s="26">
        <v>29.6</v>
      </c>
      <c r="J128" s="27">
        <v>13.4054794520548</v>
      </c>
      <c r="K128" s="363">
        <v>0.7665</v>
      </c>
      <c r="L128" s="363">
        <v>0.3806</v>
      </c>
      <c r="M128" s="363">
        <v>0.2974</v>
      </c>
      <c r="N128" s="32">
        <v>119183.63</v>
      </c>
      <c r="O128" s="363">
        <v>0.143</v>
      </c>
      <c r="P128" s="48">
        <v>0.579157317377213</v>
      </c>
      <c r="Q128" s="48">
        <v>0.442449272759921</v>
      </c>
      <c r="R128" s="48">
        <v>6.22121212121212</v>
      </c>
      <c r="S128" s="48">
        <v>0.344610923151281</v>
      </c>
      <c r="T128" s="48">
        <v>9.09438775510204</v>
      </c>
      <c r="U128" s="48">
        <v>2.26877386508273</v>
      </c>
      <c r="V128" s="48">
        <v>0.629988513533414</v>
      </c>
      <c r="W128" s="48">
        <v>0.587550515712648</v>
      </c>
      <c r="X128" s="48">
        <v>0.788601199873697</v>
      </c>
      <c r="Y128" s="48">
        <v>1.32084119708816</v>
      </c>
      <c r="Z128" s="48">
        <v>2.37034731731607</v>
      </c>
      <c r="AA128" s="48">
        <v>1.12560687165443</v>
      </c>
      <c r="AB128" s="48">
        <v>0.350389648581091</v>
      </c>
      <c r="AC128" s="48">
        <v>0.511079943899018</v>
      </c>
      <c r="AD128" s="371">
        <v>0.137821411874708</v>
      </c>
      <c r="AE128" s="391">
        <v>446</v>
      </c>
      <c r="AF128" s="48">
        <v>0.0417017297802712</v>
      </c>
    </row>
    <row r="129" ht="14.25" customHeight="1" spans="1:32">
      <c r="A129" s="12">
        <v>168</v>
      </c>
      <c r="B129" s="13" t="s">
        <v>152</v>
      </c>
      <c r="C129" s="13" t="s">
        <v>39</v>
      </c>
      <c r="D129" s="363">
        <v>0.005</v>
      </c>
      <c r="E129" s="15">
        <v>2700</v>
      </c>
      <c r="F129" s="362">
        <v>0.855165966683634</v>
      </c>
      <c r="G129" s="362">
        <v>0.172092837134854</v>
      </c>
      <c r="H129" s="25">
        <v>92.5555555555556</v>
      </c>
      <c r="I129" s="26">
        <v>23.4164167916042</v>
      </c>
      <c r="J129" s="27">
        <v>7.30684931506849</v>
      </c>
      <c r="K129" s="363">
        <v>0.5831</v>
      </c>
      <c r="L129" s="363">
        <v>0.5141</v>
      </c>
      <c r="M129" s="363">
        <v>0.3041</v>
      </c>
      <c r="N129" s="32">
        <v>187368.88</v>
      </c>
      <c r="O129" s="363">
        <v>0</v>
      </c>
      <c r="P129" s="48">
        <v>0.113348944646607</v>
      </c>
      <c r="Q129" s="48">
        <v>0.0146207538893912</v>
      </c>
      <c r="R129" s="48">
        <v>3.73003033367037</v>
      </c>
      <c r="S129" s="48">
        <v>0.0648927831546261</v>
      </c>
      <c r="T129" s="48">
        <v>571.298013245033</v>
      </c>
      <c r="U129" s="48">
        <v>1.45813190899564</v>
      </c>
      <c r="V129" s="48">
        <v>0.121251561922405</v>
      </c>
      <c r="W129" s="48">
        <v>1.78553686815453</v>
      </c>
      <c r="X129" s="48">
        <v>0.719479788842704</v>
      </c>
      <c r="Y129" s="48">
        <v>2.20063291139241</v>
      </c>
      <c r="Z129" s="48">
        <v>2.28995725013209</v>
      </c>
      <c r="AA129" s="48">
        <v>0</v>
      </c>
      <c r="AB129" s="48">
        <v>0.0145146463533295</v>
      </c>
      <c r="AC129" s="48">
        <v>0.430969327429115</v>
      </c>
      <c r="AD129" s="371">
        <v>0.495119745902209</v>
      </c>
      <c r="AE129" s="391">
        <v>0</v>
      </c>
      <c r="AF129" s="48">
        <v>0</v>
      </c>
    </row>
    <row r="130" ht="14.25" customHeight="1" spans="1:32">
      <c r="A130" s="12">
        <v>170</v>
      </c>
      <c r="B130" s="13" t="s">
        <v>153</v>
      </c>
      <c r="C130" s="13" t="s">
        <v>39</v>
      </c>
      <c r="D130" s="363">
        <v>0.03</v>
      </c>
      <c r="E130" s="15">
        <v>416</v>
      </c>
      <c r="F130" s="362">
        <v>1.58070028864092</v>
      </c>
      <c r="G130" s="362">
        <v>0.421666666666667</v>
      </c>
      <c r="H130" s="25">
        <v>72.8005528846154</v>
      </c>
      <c r="I130" s="26">
        <v>13.7659227272727</v>
      </c>
      <c r="J130" s="27">
        <v>5.15068493150685</v>
      </c>
      <c r="K130" s="372">
        <v>0.47</v>
      </c>
      <c r="L130" s="363">
        <v>0.5216</v>
      </c>
      <c r="M130" s="363">
        <v>0.0801</v>
      </c>
      <c r="N130" s="32">
        <v>2465.73</v>
      </c>
      <c r="O130" s="363">
        <v>0</v>
      </c>
      <c r="P130" s="48">
        <v>2.52708058124174</v>
      </c>
      <c r="Q130" s="48">
        <v>2.57553956834532</v>
      </c>
      <c r="R130" s="48">
        <v>3.03883495145631</v>
      </c>
      <c r="S130" s="48">
        <v>1.01604902246863</v>
      </c>
      <c r="T130" s="48">
        <v>1.9355197331851</v>
      </c>
      <c r="U130" s="48">
        <v>12.2390158172232</v>
      </c>
      <c r="V130" s="48">
        <v>435.25</v>
      </c>
      <c r="W130" s="48">
        <v>1.21882190520018</v>
      </c>
      <c r="X130" s="48">
        <v>0.813857677902622</v>
      </c>
      <c r="Y130" s="48">
        <v>1.0043956043956</v>
      </c>
      <c r="Z130" s="48">
        <v>0.0120724346076459</v>
      </c>
      <c r="AA130" s="48">
        <v>0</v>
      </c>
      <c r="AB130" s="48">
        <v>0.654088050314465</v>
      </c>
      <c r="AC130" s="48">
        <v>0.393164847788627</v>
      </c>
      <c r="AD130" s="371">
        <v>-0.155370476737507</v>
      </c>
      <c r="AE130" s="391">
        <v>451</v>
      </c>
      <c r="AF130" s="48">
        <v>0.12952326249282</v>
      </c>
    </row>
    <row r="131" ht="14.25" customHeight="1" spans="1:32">
      <c r="A131" s="12">
        <v>172</v>
      </c>
      <c r="B131" s="13" t="s">
        <v>154</v>
      </c>
      <c r="C131" s="13" t="s">
        <v>39</v>
      </c>
      <c r="D131" s="363">
        <v>0.015</v>
      </c>
      <c r="E131" s="15">
        <v>2405</v>
      </c>
      <c r="F131" s="362">
        <v>0.174852040309114</v>
      </c>
      <c r="G131" s="362">
        <v>0.250496130553333</v>
      </c>
      <c r="H131" s="25">
        <v>16.6721787941788</v>
      </c>
      <c r="I131" s="26">
        <v>14.3202107142857</v>
      </c>
      <c r="J131" s="27">
        <v>10.4246575342466</v>
      </c>
      <c r="K131" s="363">
        <v>0.268899</v>
      </c>
      <c r="L131" s="363">
        <v>0.3081</v>
      </c>
      <c r="M131" s="363">
        <v>0.2246</v>
      </c>
      <c r="N131" s="32">
        <v>13563.56</v>
      </c>
      <c r="O131" s="363">
        <v>0.1507</v>
      </c>
      <c r="P131" s="48">
        <v>0.0593311758360302</v>
      </c>
      <c r="Q131" s="48">
        <v>0.0683606345930607</v>
      </c>
      <c r="R131" s="48">
        <v>-0.0645663166083236</v>
      </c>
      <c r="S131" s="48">
        <v>1.68929132679787</v>
      </c>
      <c r="T131" s="48">
        <v>8.2117133503092</v>
      </c>
      <c r="U131" s="48">
        <v>3.72323932046841</v>
      </c>
      <c r="V131" s="48">
        <v>8.96267866596083</v>
      </c>
      <c r="W131" s="48">
        <v>4.49115164715491</v>
      </c>
      <c r="X131" s="48">
        <v>0.180583842498303</v>
      </c>
      <c r="Y131" s="48">
        <v>1.24512718863561</v>
      </c>
      <c r="Z131" s="48">
        <v>0.233490281299046</v>
      </c>
      <c r="AA131" s="48">
        <v>0.00482916817578172</v>
      </c>
      <c r="AB131" s="48">
        <v>0.149975056123722</v>
      </c>
      <c r="AC131" s="48">
        <v>0.204542098579487</v>
      </c>
      <c r="AD131" s="371">
        <v>-0.00921414016124745</v>
      </c>
      <c r="AE131" s="391">
        <v>1113</v>
      </c>
      <c r="AF131" s="48">
        <v>0.0328696730752193</v>
      </c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31"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394"/>
    </row>
    <row r="146" spans="2:31"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394"/>
    </row>
    <row r="147" spans="2:31"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394"/>
    </row>
    <row r="148" spans="2:31"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394"/>
    </row>
    <row r="149" spans="2:31"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394"/>
    </row>
    <row r="150" spans="2:31"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394"/>
    </row>
    <row r="151" spans="2:31"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394"/>
    </row>
    <row r="152" spans="2:31"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394"/>
    </row>
    <row r="153" spans="2:31"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394"/>
    </row>
    <row r="154" spans="2:31"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394"/>
    </row>
    <row r="155" spans="2:31"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394"/>
    </row>
    <row r="156" spans="2:31"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394"/>
    </row>
    <row r="157" spans="2:31"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394"/>
    </row>
    <row r="158" spans="2:31"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394"/>
    </row>
    <row r="159" spans="2:31"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394"/>
    </row>
    <row r="160" spans="2:31"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394"/>
    </row>
    <row r="161" spans="2:31"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394"/>
    </row>
    <row r="162" spans="2:31"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394"/>
    </row>
    <row r="163" spans="2:31"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394"/>
    </row>
    <row r="164" spans="2:31"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394"/>
    </row>
    <row r="165" spans="2:31"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394"/>
    </row>
    <row r="166" spans="2:31"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394"/>
    </row>
    <row r="167" spans="2:31"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394"/>
    </row>
    <row r="168" spans="2:31"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394"/>
    </row>
    <row r="169" spans="2:31"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394"/>
    </row>
    <row r="170" spans="2:31"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394"/>
    </row>
    <row r="171" spans="2:31"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394"/>
    </row>
    <row r="172" spans="2:31"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394"/>
    </row>
    <row r="173" spans="2:31"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394"/>
    </row>
    <row r="174" spans="2:31"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394"/>
    </row>
    <row r="175" spans="2:31"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394"/>
    </row>
    <row r="176" spans="2:31"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394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31"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394"/>
    </row>
    <row r="191" spans="2:31"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394"/>
    </row>
    <row r="192" spans="2:31"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394"/>
    </row>
    <row r="193" spans="2:31"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394"/>
    </row>
    <row r="194" spans="2:31"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394"/>
    </row>
    <row r="195" spans="2:31"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394"/>
    </row>
    <row r="196" spans="2:31"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394"/>
    </row>
    <row r="197" spans="2:31"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394"/>
    </row>
    <row r="198" spans="2:31"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394"/>
    </row>
    <row r="199" spans="2:31"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394"/>
    </row>
    <row r="200" spans="2:31"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394"/>
    </row>
    <row r="201" spans="2:31"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394"/>
    </row>
    <row r="202" spans="2:31"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394"/>
    </row>
    <row r="203" spans="2:31"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394"/>
    </row>
    <row r="204" spans="2:31"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394"/>
    </row>
    <row r="205" spans="2:31"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394"/>
    </row>
    <row r="206" spans="2:31"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394"/>
    </row>
    <row r="207" spans="2:31"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394"/>
    </row>
    <row r="208" spans="2:31"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394"/>
    </row>
    <row r="209" spans="2:31"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394"/>
    </row>
    <row r="210" spans="2:31"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394"/>
    </row>
    <row r="211" spans="2:31"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394"/>
    </row>
    <row r="212" spans="2:31"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394"/>
    </row>
    <row r="213" spans="2:31"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394"/>
    </row>
    <row r="214" spans="2:31"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394"/>
    </row>
    <row r="215" spans="2:31"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394"/>
    </row>
    <row r="216" spans="2:31"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394"/>
    </row>
    <row r="217" spans="2:31"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394"/>
    </row>
    <row r="218" spans="2:31"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394"/>
    </row>
    <row r="219" spans="2:31"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394"/>
    </row>
    <row r="220" spans="2:31"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394"/>
    </row>
    <row r="221" spans="2:31"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394"/>
    </row>
    <row r="222" spans="2:31"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394"/>
    </row>
    <row r="223" spans="2:31"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394"/>
    </row>
    <row r="224" spans="2:31"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394"/>
    </row>
    <row r="225" spans="2:31"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394"/>
    </row>
    <row r="226" spans="2:31"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394"/>
    </row>
    <row r="227" spans="2:31"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394"/>
    </row>
    <row r="228" spans="2:31"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394"/>
    </row>
    <row r="229" spans="2:31"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394"/>
    </row>
    <row r="230" spans="2:31"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394"/>
    </row>
    <row r="231" spans="2:31"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394"/>
    </row>
    <row r="232" spans="2:31"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394"/>
    </row>
    <row r="233" spans="2:31"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394"/>
    </row>
    <row r="234" spans="2:31"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394"/>
    </row>
    <row r="235" spans="2:31"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394"/>
    </row>
    <row r="236" spans="2:31"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394"/>
    </row>
    <row r="237" spans="2:31"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394"/>
    </row>
    <row r="238" spans="2:31"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394"/>
    </row>
    <row r="239" spans="2:31"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394"/>
    </row>
    <row r="240" spans="2:31"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394"/>
    </row>
    <row r="241" spans="2:31"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394"/>
    </row>
    <row r="242" spans="2:31"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394"/>
    </row>
    <row r="243" spans="2:31"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394"/>
    </row>
    <row r="244" spans="2:31"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394"/>
    </row>
    <row r="245" spans="2:31"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394"/>
    </row>
    <row r="246" spans="2:31"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394"/>
    </row>
    <row r="247" spans="2:31"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394"/>
    </row>
    <row r="248" spans="2:31"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394"/>
    </row>
    <row r="249" spans="2:31"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394"/>
    </row>
    <row r="250" spans="2:31"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394"/>
    </row>
    <row r="251" spans="2:31"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394"/>
    </row>
    <row r="252" spans="2:31"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394"/>
    </row>
    <row r="253" spans="2:31"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394"/>
    </row>
    <row r="254" spans="2:31"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394"/>
    </row>
    <row r="255" spans="2:31"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394"/>
    </row>
    <row r="256" spans="2:31"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394"/>
    </row>
    <row r="257" spans="2:31"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394"/>
    </row>
    <row r="258" spans="2:31"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394"/>
    </row>
    <row r="259" spans="2:31"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394"/>
    </row>
    <row r="260" spans="2:31"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394"/>
    </row>
    <row r="261" spans="2:31"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394"/>
    </row>
    <row r="262" spans="2:31"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394"/>
    </row>
    <row r="263" spans="2:31"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394"/>
    </row>
    <row r="264" spans="2:31"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394"/>
    </row>
    <row r="265" spans="2:31"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394"/>
    </row>
    <row r="266" spans="2:31"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394"/>
    </row>
    <row r="267" spans="2:31"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394"/>
    </row>
    <row r="268" spans="2:31"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394"/>
    </row>
    <row r="269" spans="2:31"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394"/>
    </row>
    <row r="270" spans="2:31"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394"/>
    </row>
    <row r="271" spans="2:31"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394"/>
    </row>
    <row r="272" spans="2:31"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394"/>
    </row>
    <row r="273" spans="2:31"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394"/>
    </row>
    <row r="274" spans="2:31"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394"/>
    </row>
    <row r="275" spans="2:31"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394"/>
    </row>
    <row r="276" spans="2:31"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394"/>
    </row>
    <row r="277" spans="2:31"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394"/>
    </row>
    <row r="278" spans="2:31"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394"/>
    </row>
    <row r="279" spans="2:31"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394"/>
    </row>
    <row r="280" spans="2:31"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394"/>
    </row>
    <row r="281" spans="2:31"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394"/>
    </row>
    <row r="282" spans="2:31"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394"/>
    </row>
    <row r="283" spans="2:31"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394"/>
    </row>
    <row r="284" spans="2:31"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394"/>
    </row>
    <row r="285" spans="2:31"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394"/>
    </row>
    <row r="286" spans="2:31"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394"/>
    </row>
    <row r="287" spans="2:31"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394"/>
    </row>
    <row r="288" spans="2:31"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394"/>
    </row>
    <row r="289" spans="2:31"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394"/>
    </row>
    <row r="290" spans="2:31"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394"/>
    </row>
    <row r="291" spans="2:31"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394"/>
    </row>
    <row r="292" spans="2:31"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394"/>
    </row>
    <row r="293" spans="2:31"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394"/>
    </row>
    <row r="294" spans="2:31"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394"/>
    </row>
    <row r="295" spans="2:31"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394"/>
    </row>
    <row r="296" spans="2:31"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394"/>
    </row>
    <row r="297" spans="2:31"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394"/>
    </row>
    <row r="298" spans="2:31"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394"/>
    </row>
    <row r="299" spans="2:31"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394"/>
    </row>
    <row r="300" spans="2:31"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394"/>
    </row>
    <row r="301" spans="2:31"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394"/>
    </row>
    <row r="302" spans="2:31"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394"/>
    </row>
    <row r="303" spans="2:31"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394"/>
    </row>
    <row r="304" spans="2:31"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394"/>
    </row>
    <row r="305" spans="2:31"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394"/>
    </row>
    <row r="306" spans="2:31"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394"/>
    </row>
    <row r="307" spans="2:31"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394"/>
    </row>
    <row r="308" spans="2:31"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394"/>
    </row>
    <row r="309" spans="2:31"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394"/>
    </row>
    <row r="310" spans="2:31"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394"/>
    </row>
    <row r="311" spans="2:31"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394"/>
    </row>
    <row r="312" spans="2:31"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394"/>
    </row>
    <row r="313" spans="2:31"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394"/>
    </row>
    <row r="314" spans="2:31"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394"/>
    </row>
    <row r="315" spans="2:31"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394"/>
    </row>
    <row r="316" spans="2:31"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394"/>
    </row>
    <row r="317" spans="2:31"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394"/>
    </row>
    <row r="318" spans="2:31"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394"/>
    </row>
    <row r="319" spans="2:31"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394"/>
    </row>
    <row r="320" spans="2:31"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394"/>
    </row>
    <row r="321" spans="2:31"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394"/>
    </row>
    <row r="322" spans="2:31"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394"/>
    </row>
    <row r="323" spans="2:31"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394"/>
    </row>
    <row r="324" spans="2:31"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394"/>
    </row>
    <row r="325" spans="2:31"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394"/>
    </row>
    <row r="326" spans="2:31"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394"/>
    </row>
    <row r="327" spans="2:31"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394"/>
    </row>
    <row r="328" spans="2:31"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394"/>
    </row>
    <row r="329" spans="2:31"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394"/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39"/>
  <sheetViews>
    <sheetView workbookViewId="0">
      <pane xSplit="4" ySplit="1" topLeftCell="G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3.875" style="1" customWidth="1"/>
    <col min="2" max="2" width="25.25" style="2" customWidth="1"/>
    <col min="3" max="3" width="22.75" style="1" customWidth="1"/>
    <col min="4" max="4" width="9" style="4" customWidth="1"/>
    <col min="5" max="9" width="9" style="4"/>
    <col min="10" max="10" width="8.875" style="4" customWidth="1"/>
    <col min="11" max="11" width="7.375" style="4" customWidth="1"/>
    <col min="12" max="15" width="9" style="4" customWidth="1"/>
    <col min="16" max="17" width="8" style="4" customWidth="1"/>
    <col min="18" max="28" width="9" style="4" customWidth="1"/>
    <col min="29" max="29" width="8.75" style="4" customWidth="1"/>
    <col min="30" max="30" width="9" style="4" customWidth="1"/>
    <col min="31" max="32" width="9" style="1"/>
    <col min="33" max="33" width="9.75" style="1" customWidth="1"/>
    <col min="34" max="34" width="17.625" style="1" customWidth="1"/>
    <col min="35" max="35" width="31.875" style="1" customWidth="1"/>
    <col min="36" max="36" width="5.75" style="1" customWidth="1"/>
    <col min="37" max="16384" width="9" style="1"/>
  </cols>
  <sheetData>
    <row r="1" ht="56.25" customHeight="1" spans="1:31">
      <c r="A1" s="7" t="s">
        <v>0</v>
      </c>
      <c r="B1" s="8" t="s">
        <v>1</v>
      </c>
      <c r="C1" s="8" t="s">
        <v>2</v>
      </c>
      <c r="D1" s="24" t="s">
        <v>21</v>
      </c>
      <c r="E1" s="10" t="s">
        <v>3</v>
      </c>
      <c r="F1" s="10" t="s">
        <v>4</v>
      </c>
      <c r="G1" s="10" t="s">
        <v>5</v>
      </c>
      <c r="H1" s="10" t="s">
        <v>6</v>
      </c>
      <c r="I1" s="21" t="s">
        <v>7</v>
      </c>
      <c r="J1" s="22" t="s">
        <v>9</v>
      </c>
      <c r="K1" s="365" t="s">
        <v>10</v>
      </c>
      <c r="L1" s="365" t="s">
        <v>13</v>
      </c>
      <c r="M1" s="365" t="s">
        <v>14</v>
      </c>
      <c r="N1" s="24" t="s">
        <v>18</v>
      </c>
      <c r="O1" s="24" t="s">
        <v>20</v>
      </c>
      <c r="P1" s="366" t="s">
        <v>22</v>
      </c>
      <c r="Q1" s="366" t="s">
        <v>23</v>
      </c>
      <c r="R1" s="10" t="s">
        <v>24</v>
      </c>
      <c r="S1" s="10" t="s">
        <v>25</v>
      </c>
      <c r="T1" s="374" t="s">
        <v>26</v>
      </c>
      <c r="U1" s="10" t="s">
        <v>27</v>
      </c>
      <c r="V1" s="10" t="s">
        <v>28</v>
      </c>
      <c r="W1" s="10" t="s">
        <v>29</v>
      </c>
      <c r="X1" s="10" t="s">
        <v>30</v>
      </c>
      <c r="Y1" s="10" t="s">
        <v>31</v>
      </c>
      <c r="Z1" s="10" t="s">
        <v>32</v>
      </c>
      <c r="AA1" s="10" t="s">
        <v>33</v>
      </c>
      <c r="AB1" s="10" t="s">
        <v>34</v>
      </c>
      <c r="AC1" s="10" t="s">
        <v>35</v>
      </c>
      <c r="AD1" s="10" t="s">
        <v>36</v>
      </c>
      <c r="AE1" s="10" t="s">
        <v>182</v>
      </c>
    </row>
    <row r="2" ht="14.25" customHeight="1" spans="1:31">
      <c r="A2" s="12">
        <v>2</v>
      </c>
      <c r="B2" s="13" t="s">
        <v>38</v>
      </c>
      <c r="C2" s="13" t="s">
        <v>39</v>
      </c>
      <c r="D2" s="48">
        <v>0.02</v>
      </c>
      <c r="E2" s="15">
        <v>15972</v>
      </c>
      <c r="F2" s="362">
        <v>0.199788133561902</v>
      </c>
      <c r="G2" s="362">
        <v>0.273250950570342</v>
      </c>
      <c r="H2" s="25">
        <v>16.4742048585024</v>
      </c>
      <c r="I2" s="26">
        <v>12.8354146341463</v>
      </c>
      <c r="J2" s="27">
        <v>17.9424657534247</v>
      </c>
      <c r="K2" s="367">
        <v>1</v>
      </c>
      <c r="L2" s="368">
        <v>0.39</v>
      </c>
      <c r="M2" s="368">
        <v>0.41</v>
      </c>
      <c r="N2" s="29">
        <v>45447.13</v>
      </c>
      <c r="O2" s="48">
        <v>0.0884</v>
      </c>
      <c r="P2" s="48">
        <v>0.298964949961157</v>
      </c>
      <c r="Q2" s="48">
        <v>0.516854604731852</v>
      </c>
      <c r="R2" s="48">
        <v>0.162022553655875</v>
      </c>
      <c r="S2" s="48">
        <v>3.32825133054718</v>
      </c>
      <c r="T2" s="48">
        <v>12.8687481986742</v>
      </c>
      <c r="U2" s="48">
        <v>5.25462105758669</v>
      </c>
      <c r="V2" s="48">
        <v>928.923717059639</v>
      </c>
      <c r="W2" s="48">
        <v>1.78441583183832</v>
      </c>
      <c r="X2" s="48">
        <v>0.553970501578702</v>
      </c>
      <c r="Y2" s="48">
        <v>1.00380782248966</v>
      </c>
      <c r="Z2" s="48">
        <v>0.00644805079565397</v>
      </c>
      <c r="AA2" s="48">
        <v>0</v>
      </c>
      <c r="AB2" s="48">
        <v>0.379625888336938</v>
      </c>
      <c r="AC2" s="48">
        <v>0.0858374865995574</v>
      </c>
      <c r="AD2" s="362">
        <v>0.0224261445247061</v>
      </c>
      <c r="AE2" s="48">
        <v>0</v>
      </c>
    </row>
    <row r="3" ht="14.25" customHeight="1" spans="1:31">
      <c r="A3" s="12">
        <v>4</v>
      </c>
      <c r="B3" s="13" t="s">
        <v>40</v>
      </c>
      <c r="C3" s="13" t="s">
        <v>41</v>
      </c>
      <c r="D3" s="363">
        <v>0.02</v>
      </c>
      <c r="E3" s="15">
        <v>4443</v>
      </c>
      <c r="F3" s="362">
        <v>0.271859481426942</v>
      </c>
      <c r="G3" s="362">
        <v>0.327023460410557</v>
      </c>
      <c r="H3" s="25">
        <v>15.3724960612199</v>
      </c>
      <c r="I3" s="26">
        <v>11.6752136752137</v>
      </c>
      <c r="J3" s="27">
        <v>9.04109589041096</v>
      </c>
      <c r="K3" s="369">
        <v>0.34762</v>
      </c>
      <c r="L3" s="363">
        <v>0.2287</v>
      </c>
      <c r="M3" s="370">
        <v>0.1276</v>
      </c>
      <c r="N3" s="32">
        <v>8618.22</v>
      </c>
      <c r="O3" s="363">
        <v>0.0627</v>
      </c>
      <c r="P3" s="48">
        <v>0.0464022238853843</v>
      </c>
      <c r="Q3" s="48">
        <v>1.06419161676647</v>
      </c>
      <c r="R3" s="48">
        <v>1.85356454720617</v>
      </c>
      <c r="S3" s="48">
        <v>0.906165099268547</v>
      </c>
      <c r="T3" s="48">
        <v>2.76068444090728</v>
      </c>
      <c r="U3" s="48">
        <v>5.36218890091204</v>
      </c>
      <c r="V3" s="48">
        <v>17.9266149870801</v>
      </c>
      <c r="W3" s="48">
        <v>1.6423962245979</v>
      </c>
      <c r="X3" s="48">
        <v>0.559722080310616</v>
      </c>
      <c r="Y3" s="48">
        <v>1.03478260869565</v>
      </c>
      <c r="Z3" s="48">
        <v>0.227546994662335</v>
      </c>
      <c r="AA3" s="48">
        <v>0</v>
      </c>
      <c r="AB3" s="48">
        <v>0.694598608614086</v>
      </c>
      <c r="AC3" s="48">
        <v>0.447705258302583</v>
      </c>
      <c r="AD3" s="371">
        <v>0.107433118081181</v>
      </c>
      <c r="AE3" s="48">
        <v>0.0439345018450185</v>
      </c>
    </row>
    <row r="4" ht="15" customHeight="1" spans="1:31">
      <c r="A4" s="12">
        <v>7</v>
      </c>
      <c r="B4" s="13" t="s">
        <v>42</v>
      </c>
      <c r="C4" s="13" t="s">
        <v>41</v>
      </c>
      <c r="D4" s="363">
        <v>0.045</v>
      </c>
      <c r="E4" s="15">
        <v>1417</v>
      </c>
      <c r="F4" s="362">
        <v>0.631179501531961</v>
      </c>
      <c r="G4" s="362">
        <v>0.285714285714286</v>
      </c>
      <c r="H4" s="25">
        <v>34.6506704304869</v>
      </c>
      <c r="I4" s="26">
        <v>14.8787878787879</v>
      </c>
      <c r="J4" s="27">
        <v>6.2</v>
      </c>
      <c r="K4" s="363">
        <v>0.2887</v>
      </c>
      <c r="L4" s="363">
        <v>0.4045</v>
      </c>
      <c r="M4" s="363">
        <v>0.3071</v>
      </c>
      <c r="N4" s="32">
        <v>4365.33</v>
      </c>
      <c r="O4" s="371">
        <v>0.016674840608141</v>
      </c>
      <c r="P4" s="48">
        <v>1.14136546184739</v>
      </c>
      <c r="Q4" s="48">
        <v>1.21356783919598</v>
      </c>
      <c r="R4" s="48">
        <v>0.795944233206591</v>
      </c>
      <c r="S4" s="48">
        <v>1.03093837893122</v>
      </c>
      <c r="T4" s="48">
        <v>0</v>
      </c>
      <c r="U4" s="48">
        <v>16.3238866396761</v>
      </c>
      <c r="V4" s="48">
        <v>44.8</v>
      </c>
      <c r="W4" s="48">
        <v>113.260869565217</v>
      </c>
      <c r="X4" s="48">
        <v>0.0086271567891973</v>
      </c>
      <c r="Y4" s="48">
        <v>1.01201583262652</v>
      </c>
      <c r="Z4" s="48">
        <v>0.021566401816118</v>
      </c>
      <c r="AA4" s="48">
        <v>0</v>
      </c>
      <c r="AB4" s="48">
        <v>0.738597862913735</v>
      </c>
      <c r="AC4" s="48">
        <v>0.925099206349206</v>
      </c>
      <c r="AD4" s="371">
        <v>0.510416666666667</v>
      </c>
      <c r="AE4" s="48">
        <v>0.282242063492063</v>
      </c>
    </row>
    <row r="5" spans="1:31">
      <c r="A5" s="18">
        <v>8</v>
      </c>
      <c r="B5" s="19" t="s">
        <v>43</v>
      </c>
      <c r="C5" s="19" t="s">
        <v>39</v>
      </c>
      <c r="D5" s="363">
        <v>0.01</v>
      </c>
      <c r="E5" s="15">
        <v>5349</v>
      </c>
      <c r="F5" s="362">
        <v>0.237080260149651</v>
      </c>
      <c r="G5" s="362">
        <v>0.254741925219889</v>
      </c>
      <c r="H5" s="25">
        <v>19.2248569826136</v>
      </c>
      <c r="I5" s="26">
        <v>13.8837335522319</v>
      </c>
      <c r="J5" s="27">
        <v>13.5643835616438</v>
      </c>
      <c r="K5" s="363">
        <v>0.51</v>
      </c>
      <c r="L5" s="363">
        <v>0.1364</v>
      </c>
      <c r="M5" s="363">
        <v>0.0681</v>
      </c>
      <c r="N5" s="32">
        <v>26041.63</v>
      </c>
      <c r="O5" s="371">
        <v>0.0921014281550569</v>
      </c>
      <c r="P5" s="48">
        <v>0.215640048154093</v>
      </c>
      <c r="Q5" s="48">
        <v>0.259647589922819</v>
      </c>
      <c r="R5" s="48">
        <v>0.232488479262673</v>
      </c>
      <c r="S5" s="48">
        <v>2.57961105702837</v>
      </c>
      <c r="T5" s="48">
        <v>16.1308087064236</v>
      </c>
      <c r="U5" s="48">
        <v>5.27030527289547</v>
      </c>
      <c r="V5" s="48">
        <v>1087.77088305489</v>
      </c>
      <c r="W5" s="48">
        <v>1.36838647950076</v>
      </c>
      <c r="X5" s="48">
        <v>0.732339591499897</v>
      </c>
      <c r="Y5" s="48">
        <v>1.01782969566554</v>
      </c>
      <c r="Z5" s="48">
        <v>0.00967244701348748</v>
      </c>
      <c r="AA5" s="48">
        <v>0</v>
      </c>
      <c r="AB5" s="48">
        <v>0.229812463749436</v>
      </c>
      <c r="AC5" s="48">
        <v>0.0595555711577617</v>
      </c>
      <c r="AD5" s="371">
        <v>0.00217211963771677</v>
      </c>
      <c r="AE5" s="48">
        <v>0</v>
      </c>
    </row>
    <row r="6" ht="15" customHeight="1" spans="1:31">
      <c r="A6" s="18">
        <v>8</v>
      </c>
      <c r="B6" s="19" t="s">
        <v>43</v>
      </c>
      <c r="C6" s="19" t="s">
        <v>39</v>
      </c>
      <c r="D6" s="363">
        <v>0.005</v>
      </c>
      <c r="E6" s="15">
        <v>14478</v>
      </c>
      <c r="F6" s="362">
        <v>0.179616802605167</v>
      </c>
      <c r="G6" s="362">
        <v>0.298591110162124</v>
      </c>
      <c r="H6" s="25">
        <v>15.0120470138601</v>
      </c>
      <c r="I6" s="26">
        <v>11.9399999816881</v>
      </c>
      <c r="J6" s="27">
        <v>20.3232876712329</v>
      </c>
      <c r="K6" s="363">
        <v>0.51</v>
      </c>
      <c r="L6" s="363">
        <v>0.0836</v>
      </c>
      <c r="M6" s="363">
        <v>0.1395</v>
      </c>
      <c r="N6" s="32">
        <v>67302.66</v>
      </c>
      <c r="O6" s="371">
        <v>0.0903744970597338</v>
      </c>
      <c r="P6" s="48">
        <v>-0.00366140290786254</v>
      </c>
      <c r="Q6" s="48">
        <v>0.151226437686018</v>
      </c>
      <c r="R6" s="48">
        <v>0.155559102881315</v>
      </c>
      <c r="S6" s="48">
        <v>2.2896511737978</v>
      </c>
      <c r="T6" s="48">
        <v>17.7066776473818</v>
      </c>
      <c r="U6" s="48">
        <v>3.70555201815405</v>
      </c>
      <c r="V6" s="48">
        <v>147.85329512894</v>
      </c>
      <c r="W6" s="48">
        <v>1.61121574582639</v>
      </c>
      <c r="X6" s="48">
        <v>0.6010823049658</v>
      </c>
      <c r="Y6" s="48">
        <v>1.02924348378894</v>
      </c>
      <c r="Z6" s="48">
        <v>0.0486753933702807</v>
      </c>
      <c r="AA6" s="48">
        <v>0.00860288545830052</v>
      </c>
      <c r="AB6" s="48">
        <v>0.230238937701268</v>
      </c>
      <c r="AC6" s="48">
        <v>0.0875076872193196</v>
      </c>
      <c r="AD6" s="371">
        <v>0.0442706314630781</v>
      </c>
      <c r="AE6" s="48">
        <v>0</v>
      </c>
    </row>
    <row r="7" ht="15" customHeight="1" spans="1:31">
      <c r="A7" s="18">
        <v>8</v>
      </c>
      <c r="B7" s="19" t="s">
        <v>43</v>
      </c>
      <c r="C7" s="19" t="s">
        <v>39</v>
      </c>
      <c r="D7" s="363">
        <v>0.005</v>
      </c>
      <c r="E7" s="15">
        <v>14798</v>
      </c>
      <c r="F7" s="362">
        <v>0.201555157342808</v>
      </c>
      <c r="G7" s="362">
        <v>0.321289380893089</v>
      </c>
      <c r="H7" s="25">
        <v>14.19293677736</v>
      </c>
      <c r="I7" s="26">
        <v>10.7676652011562</v>
      </c>
      <c r="J7" s="27">
        <v>16.0712328767123</v>
      </c>
      <c r="K7" s="372">
        <v>0.51</v>
      </c>
      <c r="L7" s="363">
        <v>0.0528</v>
      </c>
      <c r="M7" s="363">
        <v>0.0667</v>
      </c>
      <c r="N7" s="32">
        <v>38524.88</v>
      </c>
      <c r="O7" s="371">
        <v>0.0903744970597338</v>
      </c>
      <c r="P7" s="48">
        <v>0.00049973034352746</v>
      </c>
      <c r="Q7" s="48">
        <v>0.283011955906351</v>
      </c>
      <c r="R7" s="48">
        <v>0.174351241964923</v>
      </c>
      <c r="S7" s="48">
        <v>2.27943777067118</v>
      </c>
      <c r="T7" s="48">
        <v>16.2145709811925</v>
      </c>
      <c r="U7" s="48">
        <v>3.23767367515062</v>
      </c>
      <c r="V7" s="48">
        <v>620.619528619529</v>
      </c>
      <c r="W7" s="48">
        <v>1.22901676450562</v>
      </c>
      <c r="X7" s="48">
        <v>0.809480243311409</v>
      </c>
      <c r="Y7" s="48">
        <v>1.02266383368746</v>
      </c>
      <c r="Z7" s="48">
        <v>0.0182738481505516</v>
      </c>
      <c r="AA7" s="48">
        <v>0</v>
      </c>
      <c r="AB7" s="48">
        <v>0.431730657019489</v>
      </c>
      <c r="AC7" s="48">
        <v>0.0722727371367809</v>
      </c>
      <c r="AD7" s="371">
        <v>0.0438684056335583</v>
      </c>
      <c r="AE7" s="48">
        <v>0</v>
      </c>
    </row>
    <row r="8" ht="15" customHeight="1" spans="1:31">
      <c r="A8" s="12">
        <v>9</v>
      </c>
      <c r="B8" s="13" t="s">
        <v>44</v>
      </c>
      <c r="C8" s="13" t="s">
        <v>39</v>
      </c>
      <c r="D8" s="363">
        <v>0.025</v>
      </c>
      <c r="E8" s="15">
        <v>9598</v>
      </c>
      <c r="F8" s="362">
        <v>0.666659850403926</v>
      </c>
      <c r="G8" s="362">
        <v>0.405435857142857</v>
      </c>
      <c r="H8" s="25">
        <v>22.5474817670348</v>
      </c>
      <c r="I8" s="26">
        <v>17.0943110520616</v>
      </c>
      <c r="J8" s="27">
        <v>27.0328767123288</v>
      </c>
      <c r="K8" s="363">
        <v>0.2222</v>
      </c>
      <c r="L8" s="363">
        <v>0.1463</v>
      </c>
      <c r="M8" s="363">
        <v>0.059</v>
      </c>
      <c r="N8" s="32">
        <v>59208.55</v>
      </c>
      <c r="O8" s="371">
        <v>0.0710131445330529</v>
      </c>
      <c r="P8" s="48">
        <v>-0.0825234630976842</v>
      </c>
      <c r="Q8" s="48">
        <v>0.0814313774310456</v>
      </c>
      <c r="R8" s="48">
        <v>-0.137800934243622</v>
      </c>
      <c r="S8" s="48">
        <v>0.455420238646895</v>
      </c>
      <c r="T8" s="48">
        <v>13.4932961493082</v>
      </c>
      <c r="U8" s="48">
        <v>8.09771483746379</v>
      </c>
      <c r="V8" s="48">
        <v>3.68153350892596</v>
      </c>
      <c r="W8" s="48">
        <v>0.882226757747418</v>
      </c>
      <c r="X8" s="48">
        <v>0.393521881242056</v>
      </c>
      <c r="Y8" s="48">
        <v>1.25121264277891</v>
      </c>
      <c r="Z8" s="48">
        <v>0.271984241695553</v>
      </c>
      <c r="AA8" s="48">
        <v>0.155894654711503</v>
      </c>
      <c r="AB8" s="48">
        <v>0.127569363681675</v>
      </c>
      <c r="AC8" s="48">
        <v>0.717865148889489</v>
      </c>
      <c r="AD8" s="371">
        <v>0.154756037456875</v>
      </c>
      <c r="AE8" s="48">
        <v>0.0193325808041463</v>
      </c>
    </row>
    <row r="9" ht="15" customHeight="1" spans="1:31">
      <c r="A9" s="18">
        <v>10</v>
      </c>
      <c r="B9" s="19" t="s">
        <v>45</v>
      </c>
      <c r="C9" s="19" t="s">
        <v>41</v>
      </c>
      <c r="D9" s="363">
        <v>0.03</v>
      </c>
      <c r="E9" s="15">
        <v>500</v>
      </c>
      <c r="F9" s="362">
        <v>1.00332779315862</v>
      </c>
      <c r="G9" s="362">
        <v>0.343740944653724</v>
      </c>
      <c r="H9" s="25">
        <v>55.31012</v>
      </c>
      <c r="I9" s="26">
        <v>11.6197731092437</v>
      </c>
      <c r="J9" s="27">
        <v>6.42739726027397</v>
      </c>
      <c r="K9" s="363">
        <v>0.9965</v>
      </c>
      <c r="L9" s="363">
        <v>0.1857</v>
      </c>
      <c r="M9" s="363">
        <v>0.4173</v>
      </c>
      <c r="N9" s="32">
        <v>1562.5</v>
      </c>
      <c r="O9" s="371">
        <v>0.0383124287343216</v>
      </c>
      <c r="P9" s="48">
        <v>0.42890625</v>
      </c>
      <c r="Q9" s="48">
        <v>0.448741007194245</v>
      </c>
      <c r="R9" s="48">
        <v>7.92857142857143</v>
      </c>
      <c r="S9" s="48">
        <v>1.71566420070762</v>
      </c>
      <c r="T9" s="48">
        <v>0</v>
      </c>
      <c r="U9" s="48">
        <v>6.68421052631579</v>
      </c>
      <c r="V9" s="48">
        <v>18.9148936170213</v>
      </c>
      <c r="W9" s="48">
        <v>7.59174311926605</v>
      </c>
      <c r="X9" s="48">
        <v>0.119190814652816</v>
      </c>
      <c r="Y9" s="48">
        <v>1.13241106719368</v>
      </c>
      <c r="Z9" s="48">
        <v>0.0769708255741775</v>
      </c>
      <c r="AA9" s="48">
        <v>0</v>
      </c>
      <c r="AB9" s="48">
        <v>0.367242012486228</v>
      </c>
      <c r="AC9" s="48">
        <v>0.326959130108736</v>
      </c>
      <c r="AD9" s="371">
        <v>0.0779902512185977</v>
      </c>
      <c r="AE9" s="48">
        <v>0.0476190476190476</v>
      </c>
    </row>
    <row r="10" ht="15" customHeight="1" spans="1:31">
      <c r="A10" s="18">
        <v>10</v>
      </c>
      <c r="B10" s="19" t="s">
        <v>45</v>
      </c>
      <c r="C10" s="19" t="s">
        <v>41</v>
      </c>
      <c r="D10" s="363">
        <v>0.03</v>
      </c>
      <c r="E10" s="15">
        <v>385</v>
      </c>
      <c r="F10" s="362">
        <v>1.33477544330079</v>
      </c>
      <c r="G10" s="362">
        <v>0.343935790725327</v>
      </c>
      <c r="H10" s="25">
        <v>87.8565194805195</v>
      </c>
      <c r="I10" s="26">
        <v>11.6637103448276</v>
      </c>
      <c r="J10" s="27">
        <v>8.17260273972603</v>
      </c>
      <c r="K10" s="372">
        <v>0.4</v>
      </c>
      <c r="L10" s="363">
        <v>0.382</v>
      </c>
      <c r="M10" s="363">
        <v>0.1962</v>
      </c>
      <c r="N10" s="32">
        <v>1619.1</v>
      </c>
      <c r="O10" s="371">
        <v>0.0387068396745108</v>
      </c>
      <c r="P10" s="48">
        <v>4.34848484848485</v>
      </c>
      <c r="Q10" s="48">
        <v>5.46579804560261</v>
      </c>
      <c r="R10" s="48">
        <v>1.91666666666667</v>
      </c>
      <c r="S10" s="48">
        <v>2.67048528241846</v>
      </c>
      <c r="T10" s="48">
        <v>34.3934426229508</v>
      </c>
      <c r="U10" s="48">
        <v>59.5177304964539</v>
      </c>
      <c r="V10" s="48">
        <v>145.947826086957</v>
      </c>
      <c r="W10" s="48">
        <v>1.1045996592845</v>
      </c>
      <c r="X10" s="48">
        <v>0.576770538243626</v>
      </c>
      <c r="Y10" s="48">
        <v>1.3215859030837</v>
      </c>
      <c r="Z10" s="48">
        <v>0.0498740554156171</v>
      </c>
      <c r="AA10" s="48">
        <v>0</v>
      </c>
      <c r="AB10" s="48">
        <v>0.335951134380454</v>
      </c>
      <c r="AC10" s="48">
        <v>0.241897044804576</v>
      </c>
      <c r="AD10" s="371">
        <v>0.0742373689227836</v>
      </c>
      <c r="AE10" s="48">
        <v>0.0175166825548141</v>
      </c>
    </row>
    <row r="11" ht="15" customHeight="1" spans="1:31">
      <c r="A11" s="12">
        <v>12</v>
      </c>
      <c r="B11" s="13" t="s">
        <v>46</v>
      </c>
      <c r="C11" s="13" t="s">
        <v>41</v>
      </c>
      <c r="D11" s="363">
        <v>0.016</v>
      </c>
      <c r="E11" s="15">
        <v>164</v>
      </c>
      <c r="F11" s="362">
        <v>2.7574378124912</v>
      </c>
      <c r="G11" s="362">
        <v>0.198</v>
      </c>
      <c r="H11" s="25">
        <v>609.820182926829</v>
      </c>
      <c r="I11" s="26">
        <v>21.7414152173913</v>
      </c>
      <c r="J11" s="27">
        <v>24.1287671232877</v>
      </c>
      <c r="K11" s="363">
        <v>0.375501</v>
      </c>
      <c r="L11" s="363">
        <v>0.1474</v>
      </c>
      <c r="M11" s="363">
        <v>0.1106</v>
      </c>
      <c r="N11" s="32">
        <v>21015.02</v>
      </c>
      <c r="O11" s="371">
        <v>0.00137849163861952</v>
      </c>
      <c r="P11" s="48">
        <v>0.572956653008411</v>
      </c>
      <c r="Q11" s="48">
        <v>0.783194115446952</v>
      </c>
      <c r="R11" s="48">
        <v>3.07594936708861</v>
      </c>
      <c r="S11" s="48">
        <v>0.593086800549837</v>
      </c>
      <c r="T11" s="48">
        <v>5.41144080758642</v>
      </c>
      <c r="U11" s="48">
        <v>4.84524787729389</v>
      </c>
      <c r="V11" s="48">
        <v>2.04840203798055</v>
      </c>
      <c r="W11" s="48">
        <v>1.18684590400577</v>
      </c>
      <c r="X11" s="48">
        <v>0.607858729331761</v>
      </c>
      <c r="Y11" s="48">
        <v>1.78328474246842</v>
      </c>
      <c r="Z11" s="48">
        <v>0.697965461791233</v>
      </c>
      <c r="AA11" s="48">
        <v>0</v>
      </c>
      <c r="AB11" s="48">
        <v>0.0146927074001075</v>
      </c>
      <c r="AC11" s="48">
        <v>0.280497456189938</v>
      </c>
      <c r="AD11" s="371">
        <v>0.107235726399096</v>
      </c>
      <c r="AE11" s="48">
        <v>0.0633691351045789</v>
      </c>
    </row>
    <row r="12" ht="15" customHeight="1" spans="1:31">
      <c r="A12" s="12">
        <v>13</v>
      </c>
      <c r="B12" s="13" t="s">
        <v>47</v>
      </c>
      <c r="C12" s="13" t="s">
        <v>39</v>
      </c>
      <c r="D12" s="363">
        <v>0.02</v>
      </c>
      <c r="E12" s="15">
        <v>732.14</v>
      </c>
      <c r="F12" s="362">
        <v>0.747347842220188</v>
      </c>
      <c r="G12" s="362">
        <v>0.238275</v>
      </c>
      <c r="H12" s="25">
        <v>54.6614445324665</v>
      </c>
      <c r="I12" s="26">
        <v>16.007932</v>
      </c>
      <c r="J12" s="27">
        <v>9.10958904109589</v>
      </c>
      <c r="K12" s="371">
        <v>0.50002</v>
      </c>
      <c r="L12" s="363">
        <v>0.1759</v>
      </c>
      <c r="M12" s="363">
        <v>0.1682</v>
      </c>
      <c r="N12" s="32">
        <v>1870.39</v>
      </c>
      <c r="O12" s="371">
        <v>0</v>
      </c>
      <c r="P12" s="48">
        <v>0.223933807310742</v>
      </c>
      <c r="Q12" s="48">
        <v>0.643226764362211</v>
      </c>
      <c r="R12" s="48">
        <v>0.594242661789043</v>
      </c>
      <c r="S12" s="48">
        <v>1.70185777628108</v>
      </c>
      <c r="T12" s="48">
        <v>3.92857066793507</v>
      </c>
      <c r="U12" s="48">
        <v>33.0709675491544</v>
      </c>
      <c r="V12" s="48">
        <v>64.7015872087925</v>
      </c>
      <c r="W12" s="48">
        <v>1.29029854415753</v>
      </c>
      <c r="X12" s="48">
        <v>0.738703246563649</v>
      </c>
      <c r="Y12" s="48">
        <v>1.032417537888</v>
      </c>
      <c r="Z12" s="48">
        <v>0.15386795126098</v>
      </c>
      <c r="AA12" s="48">
        <v>0</v>
      </c>
      <c r="AB12" s="48">
        <v>0.486698132021538</v>
      </c>
      <c r="AC12" s="48">
        <v>0.203984990327562</v>
      </c>
      <c r="AD12" s="371">
        <v>0.0376777835704986</v>
      </c>
      <c r="AE12" s="48">
        <v>0.0655069378623776</v>
      </c>
    </row>
    <row r="13" ht="15" customHeight="1" spans="1:31">
      <c r="A13" s="12">
        <v>14</v>
      </c>
      <c r="B13" s="13" t="s">
        <v>48</v>
      </c>
      <c r="C13" s="13" t="s">
        <v>39</v>
      </c>
      <c r="D13" s="363">
        <v>0.02</v>
      </c>
      <c r="E13" s="15">
        <v>1671</v>
      </c>
      <c r="F13" s="362">
        <v>0.43792106417342</v>
      </c>
      <c r="G13" s="362">
        <v>0.31395</v>
      </c>
      <c r="H13" s="25">
        <v>23.9976062238181</v>
      </c>
      <c r="I13" s="26">
        <v>11.6231884057971</v>
      </c>
      <c r="J13" s="27">
        <v>6.42739726027397</v>
      </c>
      <c r="K13" s="372">
        <v>0.65</v>
      </c>
      <c r="L13" s="363">
        <v>0.2461</v>
      </c>
      <c r="M13" s="363">
        <v>0.2592</v>
      </c>
      <c r="N13" s="32">
        <v>2967.63</v>
      </c>
      <c r="O13" s="371">
        <v>0.0867404562909419</v>
      </c>
      <c r="P13" s="48">
        <v>1.40647619047619</v>
      </c>
      <c r="Q13" s="48">
        <v>1.28835774865073</v>
      </c>
      <c r="R13" s="48">
        <v>6.02100840336134</v>
      </c>
      <c r="S13" s="48">
        <v>1.47237754417356</v>
      </c>
      <c r="T13" s="48">
        <v>4.67708703374778</v>
      </c>
      <c r="U13" s="48">
        <v>8.34204540414505</v>
      </c>
      <c r="V13" s="48">
        <v>149.613636363636</v>
      </c>
      <c r="W13" s="48">
        <v>1.86113919784294</v>
      </c>
      <c r="X13" s="48">
        <v>0.530156719962007</v>
      </c>
      <c r="Y13" s="48">
        <v>1.00606060606061</v>
      </c>
      <c r="Z13" s="48">
        <v>0.0198787061994609</v>
      </c>
      <c r="AA13" s="48">
        <v>0</v>
      </c>
      <c r="AB13" s="48">
        <v>0.78358733880422</v>
      </c>
      <c r="AC13" s="48">
        <v>0.465745101017773</v>
      </c>
      <c r="AD13" s="371">
        <v>0.12456326902628</v>
      </c>
      <c r="AE13" s="48">
        <v>0.0508886525900046</v>
      </c>
    </row>
    <row r="14" ht="15" customHeight="1" spans="1:31">
      <c r="A14" s="18">
        <v>15</v>
      </c>
      <c r="B14" s="19" t="s">
        <v>49</v>
      </c>
      <c r="C14" s="19" t="s">
        <v>41</v>
      </c>
      <c r="D14" s="363">
        <v>0.05</v>
      </c>
      <c r="E14" s="15">
        <v>-3315</v>
      </c>
      <c r="F14" s="362">
        <v>0.2771</v>
      </c>
      <c r="G14" s="362">
        <v>0.28711511414327</v>
      </c>
      <c r="H14" s="25">
        <v>-42.0258069381599</v>
      </c>
      <c r="I14" s="26">
        <v>13.5257815533981</v>
      </c>
      <c r="J14" s="27">
        <v>5.27945205479452</v>
      </c>
      <c r="K14" s="372">
        <v>0.3157</v>
      </c>
      <c r="L14" s="363">
        <v>0</v>
      </c>
      <c r="M14" s="363">
        <v>0</v>
      </c>
      <c r="N14" s="32">
        <v>11969.15</v>
      </c>
      <c r="O14" s="48">
        <v>0</v>
      </c>
      <c r="P14" s="48">
        <v>3.92831541218638</v>
      </c>
      <c r="Q14" s="48">
        <v>0.892956959195081</v>
      </c>
      <c r="R14" s="48">
        <v>0.118043844856661</v>
      </c>
      <c r="S14" s="48">
        <v>1.58162031438936</v>
      </c>
      <c r="T14" s="48">
        <v>0</v>
      </c>
      <c r="U14" s="48">
        <v>2.31914893617021</v>
      </c>
      <c r="V14" s="48">
        <v>6.8125</v>
      </c>
      <c r="W14" s="48">
        <v>0.165855693034895</v>
      </c>
      <c r="X14" s="48">
        <v>5.92581818181818</v>
      </c>
      <c r="Y14" s="48">
        <v>0.963762435936087</v>
      </c>
      <c r="Z14" s="48">
        <v>0.0258378857227226</v>
      </c>
      <c r="AA14" s="48">
        <v>0</v>
      </c>
      <c r="AB14" s="48">
        <v>-0.640517824364796</v>
      </c>
      <c r="AC14" s="48">
        <v>0.84480122324159</v>
      </c>
      <c r="AD14" s="371">
        <v>-2.30428134556575</v>
      </c>
      <c r="AE14" s="48">
        <v>2.98470948012232</v>
      </c>
    </row>
    <row r="15" ht="15" customHeight="1" spans="1:31">
      <c r="A15" s="18">
        <v>15</v>
      </c>
      <c r="B15" s="19" t="s">
        <v>49</v>
      </c>
      <c r="C15" s="19" t="s">
        <v>41</v>
      </c>
      <c r="D15" s="363">
        <v>0.035</v>
      </c>
      <c r="E15" s="15">
        <v>100</v>
      </c>
      <c r="F15" s="362">
        <v>2.9685026299205</v>
      </c>
      <c r="G15" s="362">
        <v>0.293269230769231</v>
      </c>
      <c r="H15" s="25">
        <v>521.6679</v>
      </c>
      <c r="I15" s="26">
        <v>13.0416975</v>
      </c>
      <c r="J15" s="27">
        <v>3.70684931506849</v>
      </c>
      <c r="K15" s="372">
        <v>0.51</v>
      </c>
      <c r="L15" s="363">
        <v>0.9803</v>
      </c>
      <c r="M15" s="34">
        <v>0</v>
      </c>
      <c r="N15" s="32">
        <v>2141.58</v>
      </c>
      <c r="O15" s="48">
        <v>0</v>
      </c>
      <c r="P15" s="48">
        <v>839.034482758621</v>
      </c>
      <c r="Q15" s="48">
        <v>0</v>
      </c>
      <c r="R15" s="48">
        <v>26</v>
      </c>
      <c r="S15" s="48">
        <v>2.25756457564576</v>
      </c>
      <c r="T15" s="48">
        <v>0</v>
      </c>
      <c r="U15" s="48">
        <v>6.07145219980152</v>
      </c>
      <c r="V15" s="48">
        <v>0</v>
      </c>
      <c r="W15" s="48">
        <v>1.04706438579902</v>
      </c>
      <c r="X15" s="48">
        <v>0.955051106276425</v>
      </c>
      <c r="Y15" s="48">
        <v>1</v>
      </c>
      <c r="Z15" s="48">
        <v>0</v>
      </c>
      <c r="AA15" s="48">
        <v>0</v>
      </c>
      <c r="AB15" s="48">
        <v>0</v>
      </c>
      <c r="AC15" s="48">
        <v>0.0759144237405107</v>
      </c>
      <c r="AD15" s="371">
        <v>-0.0242272347535505</v>
      </c>
      <c r="AE15" s="48">
        <v>0</v>
      </c>
    </row>
    <row r="16" ht="15" customHeight="1" spans="1:31">
      <c r="A16" s="12">
        <v>16</v>
      </c>
      <c r="B16" s="13" t="s">
        <v>50</v>
      </c>
      <c r="C16" s="13" t="s">
        <v>39</v>
      </c>
      <c r="D16" s="363">
        <v>0.014</v>
      </c>
      <c r="E16" s="15">
        <v>6847</v>
      </c>
      <c r="F16" s="362">
        <v>0.150910320795571</v>
      </c>
      <c r="G16" s="362">
        <v>0.146584331628066</v>
      </c>
      <c r="H16" s="25">
        <v>27.3104938824161</v>
      </c>
      <c r="I16" s="26">
        <v>23.7090819155558</v>
      </c>
      <c r="J16" s="27">
        <v>7.74794520547945</v>
      </c>
      <c r="K16" s="372">
        <v>0.5</v>
      </c>
      <c r="L16" s="363">
        <v>0.1445</v>
      </c>
      <c r="M16" s="363">
        <v>0.1659</v>
      </c>
      <c r="N16" s="32">
        <v>90113.38</v>
      </c>
      <c r="O16" s="48">
        <v>0.0247521076419657</v>
      </c>
      <c r="P16" s="48">
        <v>0.339755292730221</v>
      </c>
      <c r="Q16" s="48">
        <v>0.668143120110446</v>
      </c>
      <c r="R16" s="48">
        <v>0.0892459433662107</v>
      </c>
      <c r="S16" s="48">
        <v>0.482639965880893</v>
      </c>
      <c r="T16" s="48">
        <v>6.85901232867277</v>
      </c>
      <c r="U16" s="48">
        <v>6.51357184904179</v>
      </c>
      <c r="V16" s="48">
        <v>1.15698120222134</v>
      </c>
      <c r="W16" s="48">
        <v>1.15990702688136</v>
      </c>
      <c r="X16" s="48">
        <v>0.263658600580623</v>
      </c>
      <c r="Y16" s="48">
        <v>1.27302140368342</v>
      </c>
      <c r="Z16" s="48">
        <v>0.546087796130901</v>
      </c>
      <c r="AA16" s="48">
        <v>0.186765060864168</v>
      </c>
      <c r="AB16" s="48">
        <v>0.0984124930829542</v>
      </c>
      <c r="AC16" s="48">
        <v>0.535517040547868</v>
      </c>
      <c r="AD16" s="371">
        <v>-0.0634024862932541</v>
      </c>
      <c r="AE16" s="48">
        <v>0.0637840660333782</v>
      </c>
    </row>
    <row r="17" ht="14.25" customHeight="1" spans="1:31">
      <c r="A17" s="12">
        <v>18</v>
      </c>
      <c r="B17" s="20" t="s">
        <v>51</v>
      </c>
      <c r="C17" s="13" t="s">
        <v>41</v>
      </c>
      <c r="D17" s="363">
        <v>0.045</v>
      </c>
      <c r="E17" s="15">
        <v>90937</v>
      </c>
      <c r="F17" s="362">
        <v>0.209748478071615</v>
      </c>
      <c r="G17" s="362">
        <v>0.364655172413793</v>
      </c>
      <c r="H17" s="25">
        <v>12.7574874913402</v>
      </c>
      <c r="I17" s="26">
        <v>9.58783173553719</v>
      </c>
      <c r="J17" s="27">
        <v>2.70684931506849</v>
      </c>
      <c r="K17" s="363">
        <v>0.5683</v>
      </c>
      <c r="L17" s="363">
        <v>0.0134</v>
      </c>
      <c r="M17" s="363">
        <v>0.2467</v>
      </c>
      <c r="N17" s="32">
        <v>219505.42</v>
      </c>
      <c r="O17" s="48">
        <v>0.130221838087007</v>
      </c>
      <c r="P17" s="48">
        <v>0.872011186067624</v>
      </c>
      <c r="Q17" s="48">
        <v>4.6653761775713</v>
      </c>
      <c r="R17" s="48">
        <v>4.01140747272126</v>
      </c>
      <c r="S17" s="48">
        <v>1.39704247140351</v>
      </c>
      <c r="T17" s="48">
        <v>25.1502154561174</v>
      </c>
      <c r="U17" s="48">
        <v>15.7253407927328</v>
      </c>
      <c r="V17" s="48">
        <v>13.5102297579555</v>
      </c>
      <c r="W17" s="48">
        <v>0.893406932748641</v>
      </c>
      <c r="X17" s="48">
        <v>0.824775882474937</v>
      </c>
      <c r="Y17" s="48">
        <v>1.08287627576113</v>
      </c>
      <c r="Z17" s="48">
        <v>1.22899706157035</v>
      </c>
      <c r="AA17" s="48">
        <v>0.0679392268968816</v>
      </c>
      <c r="AB17" s="48">
        <v>0.704255566311713</v>
      </c>
      <c r="AC17" s="48">
        <v>0.0856073167129503</v>
      </c>
      <c r="AD17" s="371">
        <v>0.110169029106648</v>
      </c>
      <c r="AE17" s="48">
        <v>0.010687546062305</v>
      </c>
    </row>
    <row r="18" ht="14.25" customHeight="1" spans="1:31">
      <c r="A18" s="18">
        <v>19</v>
      </c>
      <c r="B18" s="19" t="s">
        <v>52</v>
      </c>
      <c r="C18" s="19" t="s">
        <v>41</v>
      </c>
      <c r="D18" s="363">
        <v>0.03</v>
      </c>
      <c r="E18" s="15">
        <v>15843</v>
      </c>
      <c r="F18" s="362">
        <v>0.113</v>
      </c>
      <c r="G18" s="362">
        <v>0.1</v>
      </c>
      <c r="H18" s="25">
        <v>11.8444754781291</v>
      </c>
      <c r="I18" s="26">
        <v>10.4251125</v>
      </c>
      <c r="J18" s="27">
        <v>18.5342465753425</v>
      </c>
      <c r="K18" s="372">
        <v>0.6</v>
      </c>
      <c r="L18" s="363">
        <v>0.1305</v>
      </c>
      <c r="M18" s="363">
        <v>0.1695</v>
      </c>
      <c r="N18" s="32">
        <v>58572.68</v>
      </c>
      <c r="O18" s="48">
        <v>0</v>
      </c>
      <c r="P18" s="48">
        <v>0.147282585851793</v>
      </c>
      <c r="Q18" s="48">
        <v>0.134492830589485</v>
      </c>
      <c r="R18" s="48">
        <v>0.0639312336310522</v>
      </c>
      <c r="S18" s="48">
        <v>0.991122812512234</v>
      </c>
      <c r="T18" s="48">
        <v>15.1503590664273</v>
      </c>
      <c r="U18" s="48">
        <v>10.4284022449925</v>
      </c>
      <c r="V18" s="48">
        <v>12.3290923479637</v>
      </c>
      <c r="W18" s="48">
        <v>2.04221411192214</v>
      </c>
      <c r="X18" s="48">
        <v>0.451731086279538</v>
      </c>
      <c r="Y18" s="48">
        <v>1.05904638198842</v>
      </c>
      <c r="Z18" s="48">
        <v>0.137055922427485</v>
      </c>
      <c r="AA18" s="48">
        <v>0</v>
      </c>
      <c r="AB18" s="48">
        <v>0.281555727347853</v>
      </c>
      <c r="AC18" s="48">
        <v>0.251518293586135</v>
      </c>
      <c r="AD18" s="371">
        <v>0.240339702760085</v>
      </c>
      <c r="AE18" s="48">
        <v>0.0368044240359453</v>
      </c>
    </row>
    <row r="19" ht="14.25" customHeight="1" spans="1:31">
      <c r="A19" s="18">
        <v>19</v>
      </c>
      <c r="B19" s="19" t="s">
        <v>52</v>
      </c>
      <c r="C19" s="19" t="s">
        <v>41</v>
      </c>
      <c r="D19" s="363">
        <v>0.02</v>
      </c>
      <c r="E19" s="15">
        <v>1857</v>
      </c>
      <c r="F19" s="362">
        <v>0.1043</v>
      </c>
      <c r="G19" s="362">
        <v>0.1</v>
      </c>
      <c r="H19" s="25">
        <v>11.9708131394723</v>
      </c>
      <c r="I19" s="26">
        <v>11.1149</v>
      </c>
      <c r="J19" s="27">
        <v>16.1397260273973</v>
      </c>
      <c r="K19" s="372">
        <v>0.9</v>
      </c>
      <c r="L19" s="363">
        <v>0.4062</v>
      </c>
      <c r="M19" s="363">
        <v>0.188</v>
      </c>
      <c r="N19" s="32">
        <v>5666.54</v>
      </c>
      <c r="O19" s="48">
        <v>0</v>
      </c>
      <c r="P19" s="48">
        <v>-0.0218127115456939</v>
      </c>
      <c r="Q19" s="48">
        <v>0.405849582172702</v>
      </c>
      <c r="R19" s="48">
        <v>0.267576791808874</v>
      </c>
      <c r="S19" s="48">
        <v>0.723479087452471</v>
      </c>
      <c r="T19" s="48">
        <v>4.10296495956873</v>
      </c>
      <c r="U19" s="48">
        <v>3.70004861448712</v>
      </c>
      <c r="V19" s="48">
        <v>1.95153846153846</v>
      </c>
      <c r="W19" s="48">
        <v>1.15553809897879</v>
      </c>
      <c r="X19" s="48">
        <v>0.514994232987313</v>
      </c>
      <c r="Y19" s="48">
        <v>1.14223194748359</v>
      </c>
      <c r="Z19" s="48">
        <v>0.834158906280959</v>
      </c>
      <c r="AA19" s="48">
        <v>0</v>
      </c>
      <c r="AB19" s="48">
        <v>0.430010420284821</v>
      </c>
      <c r="AC19" s="48">
        <v>0.471554329260281</v>
      </c>
      <c r="AD19" s="371">
        <v>0.187097621863093</v>
      </c>
      <c r="AE19" s="48">
        <v>0.100643805019051</v>
      </c>
    </row>
    <row r="20" ht="14.25" customHeight="1" spans="1:31">
      <c r="A20" s="18">
        <v>19</v>
      </c>
      <c r="B20" s="19" t="s">
        <v>52</v>
      </c>
      <c r="C20" s="19" t="s">
        <v>41</v>
      </c>
      <c r="D20" s="363">
        <v>0.02</v>
      </c>
      <c r="E20" s="15">
        <v>665</v>
      </c>
      <c r="F20" s="362">
        <v>0.855762644020053</v>
      </c>
      <c r="G20" s="362">
        <v>0.285714285714286</v>
      </c>
      <c r="H20" s="25">
        <v>52.7697125165856</v>
      </c>
      <c r="I20" s="26">
        <v>14.0367435294118</v>
      </c>
      <c r="J20" s="27">
        <v>8.51506849315068</v>
      </c>
      <c r="K20" s="363">
        <v>0.3125</v>
      </c>
      <c r="L20" s="363">
        <v>0.7677</v>
      </c>
      <c r="M20" s="363">
        <v>0.1546</v>
      </c>
      <c r="N20" s="32">
        <v>6165.56</v>
      </c>
      <c r="O20" s="371">
        <v>0.0255</v>
      </c>
      <c r="P20" s="48">
        <v>0.396052987293863</v>
      </c>
      <c r="Q20" s="48">
        <v>1.25690235690236</v>
      </c>
      <c r="R20" s="48">
        <v>-0.430650684931507</v>
      </c>
      <c r="S20" s="48">
        <v>0.496445898679905</v>
      </c>
      <c r="T20" s="48">
        <v>2.64264264264264</v>
      </c>
      <c r="U20" s="48">
        <v>1.25184932286332</v>
      </c>
      <c r="V20" s="48">
        <v>2.13006293367759</v>
      </c>
      <c r="W20" s="48">
        <v>2.71537141456239</v>
      </c>
      <c r="X20" s="48">
        <v>0.567325071004389</v>
      </c>
      <c r="Y20" s="48">
        <v>1.26083262531861</v>
      </c>
      <c r="Z20" s="48">
        <v>0.532746531403849</v>
      </c>
      <c r="AA20" s="48">
        <v>0.000298373862449649</v>
      </c>
      <c r="AB20" s="48">
        <v>0.137496123229608</v>
      </c>
      <c r="AC20" s="48">
        <v>0.364545454545455</v>
      </c>
      <c r="AD20" s="371">
        <v>-0.377272727272727</v>
      </c>
      <c r="AE20" s="48">
        <v>0.0371212121212121</v>
      </c>
    </row>
    <row r="21" ht="14.25" customHeight="1" spans="1:31">
      <c r="A21" s="18">
        <v>21</v>
      </c>
      <c r="B21" s="19" t="s">
        <v>53</v>
      </c>
      <c r="C21" s="19" t="s">
        <v>39</v>
      </c>
      <c r="D21" s="363">
        <v>0.01</v>
      </c>
      <c r="E21" s="15">
        <v>3165</v>
      </c>
      <c r="F21" s="362">
        <v>0.106379100025935</v>
      </c>
      <c r="G21" s="362">
        <v>0.399740523632588</v>
      </c>
      <c r="H21" s="25">
        <v>9.39795260663507</v>
      </c>
      <c r="I21" s="26">
        <v>8.1582582269593</v>
      </c>
      <c r="J21" s="27">
        <v>27.6794520547945</v>
      </c>
      <c r="K21" s="372">
        <v>1</v>
      </c>
      <c r="L21" s="363">
        <v>0.067</v>
      </c>
      <c r="M21" s="363">
        <v>0.1619</v>
      </c>
      <c r="N21" s="32">
        <v>16682.94</v>
      </c>
      <c r="O21" s="371">
        <v>0.1439</v>
      </c>
      <c r="P21" s="48">
        <v>0.0241809141066684</v>
      </c>
      <c r="Q21" s="48">
        <v>0.248735703726756</v>
      </c>
      <c r="R21" s="48">
        <v>0.15764447695684</v>
      </c>
      <c r="S21" s="48">
        <v>0.991486354611838</v>
      </c>
      <c r="T21" s="48">
        <v>5.54459917199849</v>
      </c>
      <c r="U21" s="48">
        <v>0.724705766605586</v>
      </c>
      <c r="V21" s="48">
        <v>3.91782461272522</v>
      </c>
      <c r="W21" s="48">
        <v>1.43593314763231</v>
      </c>
      <c r="X21" s="48">
        <v>0.466280925778132</v>
      </c>
      <c r="Y21" s="48">
        <v>1.21789152383189</v>
      </c>
      <c r="Z21" s="48">
        <v>0.643302180685358</v>
      </c>
      <c r="AA21" s="48">
        <v>0.0300311526479751</v>
      </c>
      <c r="AB21" s="48">
        <v>0.219008407431754</v>
      </c>
      <c r="AC21" s="48">
        <v>0.344488188976378</v>
      </c>
      <c r="AD21" s="371">
        <v>0.134978278577247</v>
      </c>
      <c r="AE21" s="48">
        <v>0.101310073309802</v>
      </c>
    </row>
    <row r="22" ht="14.25" customHeight="1" spans="1:31">
      <c r="A22" s="18">
        <v>21</v>
      </c>
      <c r="B22" s="19" t="s">
        <v>53</v>
      </c>
      <c r="C22" s="19" t="s">
        <v>39</v>
      </c>
      <c r="D22" s="363">
        <v>0.03</v>
      </c>
      <c r="E22" s="15">
        <v>1042</v>
      </c>
      <c r="F22" s="362">
        <v>-0.0803300301965943</v>
      </c>
      <c r="G22" s="362">
        <v>0.387948568030423</v>
      </c>
      <c r="H22" s="25">
        <v>5.76129558541267</v>
      </c>
      <c r="I22" s="26">
        <v>8.07086391869001</v>
      </c>
      <c r="J22" s="27">
        <v>19.8301369863014</v>
      </c>
      <c r="K22" s="372">
        <v>1</v>
      </c>
      <c r="L22" s="363">
        <v>0.6925</v>
      </c>
      <c r="M22" s="363">
        <v>0.3232</v>
      </c>
      <c r="N22" s="32">
        <v>3180.44</v>
      </c>
      <c r="O22" s="371">
        <v>0.3469</v>
      </c>
      <c r="P22" s="48">
        <v>0.248332888770339</v>
      </c>
      <c r="Q22" s="48">
        <v>0.618421052631579</v>
      </c>
      <c r="R22" s="48">
        <v>0.453277545327754</v>
      </c>
      <c r="S22" s="48">
        <v>1.05706489500534</v>
      </c>
      <c r="T22" s="48">
        <v>5.8695652173913</v>
      </c>
      <c r="U22" s="48">
        <v>10.9459459459459</v>
      </c>
      <c r="V22" s="48">
        <v>18.7974683544304</v>
      </c>
      <c r="W22" s="48">
        <v>1.94756756756757</v>
      </c>
      <c r="X22" s="48">
        <v>0.395299145299145</v>
      </c>
      <c r="Y22" s="48">
        <v>1.04083147735709</v>
      </c>
      <c r="Z22" s="48">
        <v>0.40084835630965</v>
      </c>
      <c r="AA22" s="48">
        <v>0</v>
      </c>
      <c r="AB22" s="48">
        <v>0.45532007865414</v>
      </c>
      <c r="AC22" s="48">
        <v>0.371268237934905</v>
      </c>
      <c r="AD22" s="371">
        <v>0.00606060606060606</v>
      </c>
      <c r="AE22" s="48">
        <v>0</v>
      </c>
    </row>
    <row r="23" ht="14.25" customHeight="1" spans="1:31">
      <c r="A23" s="12">
        <v>22</v>
      </c>
      <c r="B23" s="13" t="s">
        <v>54</v>
      </c>
      <c r="C23" s="13" t="s">
        <v>41</v>
      </c>
      <c r="D23" s="364">
        <v>0.05</v>
      </c>
      <c r="E23" s="15">
        <v>11129</v>
      </c>
      <c r="F23" s="362">
        <v>0.358467815335063</v>
      </c>
      <c r="G23" s="362">
        <v>0.238571428571429</v>
      </c>
      <c r="H23" s="25">
        <v>25.3211186988948</v>
      </c>
      <c r="I23" s="26">
        <v>16.2889439306358</v>
      </c>
      <c r="J23" s="27">
        <v>10.3287671232877</v>
      </c>
      <c r="K23" s="363">
        <v>0.157522</v>
      </c>
      <c r="L23" s="363">
        <v>0.2274</v>
      </c>
      <c r="M23" s="363">
        <v>0.0779</v>
      </c>
      <c r="N23" s="32">
        <v>71946.49</v>
      </c>
      <c r="O23" s="371">
        <v>0.2325</v>
      </c>
      <c r="P23" s="48">
        <v>0.500757441866337</v>
      </c>
      <c r="Q23" s="48">
        <v>0.650312744331509</v>
      </c>
      <c r="R23" s="48">
        <v>0.563061797752809</v>
      </c>
      <c r="S23" s="48">
        <v>1.17583987480754</v>
      </c>
      <c r="T23" s="48">
        <v>3.78978881259966</v>
      </c>
      <c r="U23" s="48">
        <v>5.52040574489264</v>
      </c>
      <c r="V23" s="48">
        <v>7.65153406477892</v>
      </c>
      <c r="W23" s="48">
        <v>1.57795151660308</v>
      </c>
      <c r="X23" s="48">
        <v>0.502855796973444</v>
      </c>
      <c r="Y23" s="48">
        <v>1.31151909979272</v>
      </c>
      <c r="Z23" s="48">
        <v>0.328996125277068</v>
      </c>
      <c r="AA23" s="48">
        <v>0.018612206223245</v>
      </c>
      <c r="AB23" s="48">
        <v>0.23450949817201</v>
      </c>
      <c r="AC23" s="48">
        <v>0.285796469295233</v>
      </c>
      <c r="AD23" s="371">
        <v>0.00796812749003984</v>
      </c>
      <c r="AE23" s="48">
        <v>0.0880529605715071</v>
      </c>
    </row>
    <row r="24" ht="14.25" customHeight="1" spans="1:31">
      <c r="A24" s="12">
        <v>24</v>
      </c>
      <c r="B24" s="13" t="s">
        <v>55</v>
      </c>
      <c r="C24" s="13" t="s">
        <v>39</v>
      </c>
      <c r="D24" s="363">
        <v>0.03</v>
      </c>
      <c r="E24" s="15">
        <v>383</v>
      </c>
      <c r="F24" s="362">
        <v>0.963660517244407</v>
      </c>
      <c r="G24" s="362">
        <v>0.264</v>
      </c>
      <c r="H24" s="25">
        <v>65.3121409921671</v>
      </c>
      <c r="I24" s="26">
        <v>15.63409375</v>
      </c>
      <c r="J24" s="27">
        <v>18.7232876712329</v>
      </c>
      <c r="K24" s="372">
        <v>0.18</v>
      </c>
      <c r="L24" s="363">
        <v>0.0607</v>
      </c>
      <c r="M24" s="363">
        <v>0.0385</v>
      </c>
      <c r="N24" s="32">
        <v>7385.8</v>
      </c>
      <c r="O24" s="371">
        <v>0.0585</v>
      </c>
      <c r="P24" s="48">
        <v>0.258123005512039</v>
      </c>
      <c r="Q24" s="48">
        <v>0.19012547735952</v>
      </c>
      <c r="R24" s="48">
        <v>-0.0681265206812652</v>
      </c>
      <c r="S24" s="48">
        <v>0.804239601734383</v>
      </c>
      <c r="T24" s="48">
        <v>5.20907010609528</v>
      </c>
      <c r="U24" s="48">
        <v>1.75978635181671</v>
      </c>
      <c r="V24" s="48">
        <v>96.6795366795367</v>
      </c>
      <c r="W24" s="48">
        <v>2.00687611144043</v>
      </c>
      <c r="X24" s="48">
        <v>0.50072058569205</v>
      </c>
      <c r="Y24" s="48">
        <v>1.13455149501661</v>
      </c>
      <c r="Z24" s="48">
        <v>0.0142104056841623</v>
      </c>
      <c r="AA24" s="48">
        <v>0</v>
      </c>
      <c r="AB24" s="48">
        <v>0.0477020799601445</v>
      </c>
      <c r="AC24" s="48">
        <v>0.403115015974441</v>
      </c>
      <c r="AD24" s="371">
        <v>-0.0728434504792332</v>
      </c>
      <c r="AE24" s="48">
        <v>0.0874600638977636</v>
      </c>
    </row>
    <row r="25" ht="14.25" customHeight="1" spans="1:31">
      <c r="A25" s="12">
        <v>25</v>
      </c>
      <c r="B25" s="13" t="s">
        <v>56</v>
      </c>
      <c r="C25" s="13" t="s">
        <v>41</v>
      </c>
      <c r="D25" s="363">
        <v>0.0294</v>
      </c>
      <c r="E25" s="15">
        <v>7432</v>
      </c>
      <c r="F25" s="362">
        <v>0.103989051288041</v>
      </c>
      <c r="G25" s="362">
        <v>0.296703296703297</v>
      </c>
      <c r="H25" s="25">
        <v>12.2572524219591</v>
      </c>
      <c r="I25" s="26">
        <v>11.3869875</v>
      </c>
      <c r="J25" s="27">
        <v>21.9479452054795</v>
      </c>
      <c r="K25" s="369">
        <v>0.20718</v>
      </c>
      <c r="L25" s="363">
        <v>0.2469</v>
      </c>
      <c r="M25" s="363">
        <v>0.1094</v>
      </c>
      <c r="N25" s="32">
        <v>13141.66</v>
      </c>
      <c r="O25" s="48">
        <v>0</v>
      </c>
      <c r="P25" s="48">
        <v>-0.727631618003542</v>
      </c>
      <c r="Q25" s="48">
        <v>-0.838229642597891</v>
      </c>
      <c r="R25" s="48">
        <v>0.388121031004856</v>
      </c>
      <c r="S25" s="48">
        <v>0.300022551070398</v>
      </c>
      <c r="T25" s="48">
        <v>6.20688545688546</v>
      </c>
      <c r="U25" s="48">
        <v>4.80952380952381</v>
      </c>
      <c r="V25" s="48">
        <v>2.64659075318974</v>
      </c>
      <c r="W25" s="48">
        <v>0.982056037291364</v>
      </c>
      <c r="X25" s="48">
        <v>0.724752978785237</v>
      </c>
      <c r="Y25" s="48">
        <v>1.04136253041363</v>
      </c>
      <c r="Z25" s="48">
        <v>1.04025339844266</v>
      </c>
      <c r="AA25" s="48">
        <v>0</v>
      </c>
      <c r="AB25" s="48">
        <v>0.2731599742718</v>
      </c>
      <c r="AC25" s="48">
        <v>0.485822404229952</v>
      </c>
      <c r="AD25" s="371">
        <v>0.32061583121663</v>
      </c>
      <c r="AE25" s="48">
        <v>0.0114561194339329</v>
      </c>
    </row>
    <row r="26" ht="14.25" customHeight="1" spans="1:31">
      <c r="A26" s="12">
        <v>26</v>
      </c>
      <c r="B26" s="13" t="s">
        <v>57</v>
      </c>
      <c r="C26" s="13" t="s">
        <v>39</v>
      </c>
      <c r="D26" s="363">
        <v>0.01</v>
      </c>
      <c r="E26" s="15">
        <v>4244</v>
      </c>
      <c r="F26" s="362">
        <v>0.330683815920812</v>
      </c>
      <c r="G26" s="362">
        <v>0.179521276595745</v>
      </c>
      <c r="H26" s="25">
        <v>30.6324222431668</v>
      </c>
      <c r="I26" s="26">
        <v>16.2505</v>
      </c>
      <c r="J26" s="27">
        <v>13.372602739726</v>
      </c>
      <c r="K26" s="363">
        <v>0.8177725</v>
      </c>
      <c r="L26" s="363">
        <v>0.1092</v>
      </c>
      <c r="M26" s="363">
        <v>0.2916</v>
      </c>
      <c r="N26" s="32">
        <v>21485.87</v>
      </c>
      <c r="O26" s="48">
        <v>0</v>
      </c>
      <c r="P26" s="48">
        <v>0.702787520767953</v>
      </c>
      <c r="Q26" s="48">
        <v>0.503441727984809</v>
      </c>
      <c r="R26" s="48">
        <v>0.0515361744301288</v>
      </c>
      <c r="S26" s="48">
        <v>0.72467727614234</v>
      </c>
      <c r="T26" s="48">
        <v>6.0553600304385</v>
      </c>
      <c r="U26" s="48">
        <v>1.82026134446573</v>
      </c>
      <c r="V26" s="48">
        <v>6.64509394572025</v>
      </c>
      <c r="W26" s="48">
        <v>1.30662186471167</v>
      </c>
      <c r="X26" s="48">
        <v>0.547539028620989</v>
      </c>
      <c r="Y26" s="48">
        <v>1.0983927871423</v>
      </c>
      <c r="Z26" s="48">
        <v>0.193676981370382</v>
      </c>
      <c r="AA26" s="48">
        <v>0.167153457530786</v>
      </c>
      <c r="AB26" s="48">
        <v>0.201194652507822</v>
      </c>
      <c r="AC26" s="48">
        <v>0.440213634935595</v>
      </c>
      <c r="AD26" s="371">
        <v>0.122274583726045</v>
      </c>
      <c r="AE26" s="48">
        <v>0.105906377631166</v>
      </c>
    </row>
    <row r="27" ht="14.25" customHeight="1" spans="1:31">
      <c r="A27" s="12">
        <v>27</v>
      </c>
      <c r="B27" s="13" t="s">
        <v>58</v>
      </c>
      <c r="C27" s="13" t="s">
        <v>39</v>
      </c>
      <c r="D27" s="363">
        <v>0.035</v>
      </c>
      <c r="E27" s="15">
        <v>1721</v>
      </c>
      <c r="F27" s="362">
        <v>0.888972808245227</v>
      </c>
      <c r="G27" s="362">
        <v>0.259907834101382</v>
      </c>
      <c r="H27" s="25">
        <v>63.1536083672284</v>
      </c>
      <c r="I27" s="26">
        <v>14.8886794520548</v>
      </c>
      <c r="J27" s="27">
        <v>10.4602739726027</v>
      </c>
      <c r="K27" s="373">
        <v>0.583297</v>
      </c>
      <c r="L27" s="363">
        <v>0.1549</v>
      </c>
      <c r="M27" s="363">
        <v>0.13</v>
      </c>
      <c r="N27" s="32">
        <v>6543.53</v>
      </c>
      <c r="O27" s="48">
        <v>0</v>
      </c>
      <c r="P27" s="48">
        <v>0.511058230683091</v>
      </c>
      <c r="Q27" s="48">
        <v>0.779495268138801</v>
      </c>
      <c r="R27" s="48">
        <v>2.33204334365325</v>
      </c>
      <c r="S27" s="48">
        <v>1.00674508055076</v>
      </c>
      <c r="T27" s="48">
        <v>0</v>
      </c>
      <c r="U27" s="48">
        <v>12.5069252077562</v>
      </c>
      <c r="V27" s="48">
        <v>122.857142857143</v>
      </c>
      <c r="W27" s="48">
        <v>5.03616273229533</v>
      </c>
      <c r="X27" s="48">
        <v>0.216164891153312</v>
      </c>
      <c r="Y27" s="48">
        <v>1.31787175989086</v>
      </c>
      <c r="Z27" s="48">
        <v>0.00732730603320924</v>
      </c>
      <c r="AA27" s="48">
        <v>0</v>
      </c>
      <c r="AB27" s="48">
        <v>0.130216017856467</v>
      </c>
      <c r="AC27" s="48">
        <v>0.640919158361019</v>
      </c>
      <c r="AD27" s="371">
        <v>0.302934662236988</v>
      </c>
      <c r="AE27" s="48">
        <v>0.122923588039867</v>
      </c>
    </row>
    <row r="28" ht="14.25" customHeight="1" spans="1:31">
      <c r="A28" s="12">
        <v>30</v>
      </c>
      <c r="B28" s="13" t="s">
        <v>59</v>
      </c>
      <c r="C28" s="13" t="s">
        <v>41</v>
      </c>
      <c r="D28" s="363">
        <v>0.025</v>
      </c>
      <c r="E28" s="15">
        <v>10786</v>
      </c>
      <c r="F28" s="362">
        <v>0.140476976235757</v>
      </c>
      <c r="G28" s="362">
        <v>0.42</v>
      </c>
      <c r="H28" s="25">
        <v>9.27498609308363</v>
      </c>
      <c r="I28" s="26">
        <v>8.33666666666667</v>
      </c>
      <c r="J28" s="27">
        <v>18.4575342465753</v>
      </c>
      <c r="K28" s="372">
        <v>1</v>
      </c>
      <c r="L28" s="363">
        <v>0.8336</v>
      </c>
      <c r="M28" s="363">
        <v>0.2483</v>
      </c>
      <c r="N28" s="32">
        <v>66217.2</v>
      </c>
      <c r="O28" s="48">
        <v>0.0285557386051619</v>
      </c>
      <c r="P28" s="48">
        <v>0.325537682008254</v>
      </c>
      <c r="Q28" s="48">
        <v>0.249791589477584</v>
      </c>
      <c r="R28" s="48">
        <v>1.43696339810212</v>
      </c>
      <c r="S28" s="48">
        <v>1.5637307156161</v>
      </c>
      <c r="T28" s="48">
        <v>4.67872351611377</v>
      </c>
      <c r="U28" s="48">
        <v>4.13323218874818</v>
      </c>
      <c r="V28" s="48">
        <v>12.2266898699396</v>
      </c>
      <c r="W28" s="48">
        <v>1.74820445853932</v>
      </c>
      <c r="X28" s="48">
        <v>0.442975019780717</v>
      </c>
      <c r="Y28" s="48">
        <v>1.09835164835165</v>
      </c>
      <c r="Z28" s="48">
        <v>0.379240703340683</v>
      </c>
      <c r="AA28" s="48">
        <v>0.00424301939930704</v>
      </c>
      <c r="AB28" s="48">
        <v>0.222036951263445</v>
      </c>
      <c r="AC28" s="48">
        <v>0.162775018540576</v>
      </c>
      <c r="AD28" s="371">
        <v>0.0543482332142242</v>
      </c>
      <c r="AE28" s="48">
        <v>0</v>
      </c>
    </row>
    <row r="29" ht="14.25" customHeight="1" spans="1:31">
      <c r="A29" s="12">
        <v>31</v>
      </c>
      <c r="B29" s="13" t="s">
        <v>60</v>
      </c>
      <c r="C29" s="13" t="s">
        <v>41</v>
      </c>
      <c r="D29" s="363">
        <v>0.01</v>
      </c>
      <c r="E29" s="15">
        <v>-515</v>
      </c>
      <c r="F29" s="362">
        <v>0.2766</v>
      </c>
      <c r="G29" s="362">
        <v>0.3</v>
      </c>
      <c r="H29" s="25">
        <f>I29</f>
        <v>13</v>
      </c>
      <c r="I29" s="26">
        <v>13</v>
      </c>
      <c r="J29" s="27">
        <v>15.0219178082192</v>
      </c>
      <c r="K29" s="372">
        <v>0.48</v>
      </c>
      <c r="L29" s="363">
        <v>0.4929</v>
      </c>
      <c r="M29" s="363">
        <v>0.2701</v>
      </c>
      <c r="N29" s="32">
        <v>6101</v>
      </c>
      <c r="O29" s="48">
        <v>0.1597</v>
      </c>
      <c r="P29" s="48">
        <v>-0.192849535980526</v>
      </c>
      <c r="Q29" s="48">
        <v>0.381714285714286</v>
      </c>
      <c r="R29" s="48">
        <v>0</v>
      </c>
      <c r="S29" s="48">
        <v>0.766163793103448</v>
      </c>
      <c r="T29" s="48">
        <v>5.09506214309708</v>
      </c>
      <c r="U29" s="48">
        <v>3.70529607191714</v>
      </c>
      <c r="V29" s="48">
        <v>3.19707721492307</v>
      </c>
      <c r="W29" s="48">
        <v>0.969203817251395</v>
      </c>
      <c r="X29" s="48">
        <v>0.81769517849738</v>
      </c>
      <c r="Y29" s="48">
        <v>2.32611832611833</v>
      </c>
      <c r="Z29" s="48">
        <v>1.07609594706369</v>
      </c>
      <c r="AA29" s="48">
        <v>0</v>
      </c>
      <c r="AB29" s="48">
        <v>-0.123560460652591</v>
      </c>
      <c r="AC29" s="48">
        <v>0.178401898734177</v>
      </c>
      <c r="AD29" s="371">
        <v>0.143196202531646</v>
      </c>
      <c r="AE29" s="48">
        <v>0.0305467651195499</v>
      </c>
    </row>
    <row r="30" ht="14.25" customHeight="1" spans="1:31">
      <c r="A30" s="12">
        <v>32</v>
      </c>
      <c r="B30" s="13" t="s">
        <v>61</v>
      </c>
      <c r="C30" s="13" t="s">
        <v>39</v>
      </c>
      <c r="D30" s="363">
        <v>0.025</v>
      </c>
      <c r="E30" s="15">
        <v>3333</v>
      </c>
      <c r="F30" s="362">
        <v>0.42527062125368</v>
      </c>
      <c r="G30" s="362">
        <v>0.261666666666667</v>
      </c>
      <c r="H30" s="25">
        <v>27.028598859886</v>
      </c>
      <c r="I30" s="26">
        <v>14.2994158730159</v>
      </c>
      <c r="J30" s="27">
        <v>6.76164383561644</v>
      </c>
      <c r="K30" s="372">
        <v>0.99</v>
      </c>
      <c r="L30" s="363">
        <v>0.5454</v>
      </c>
      <c r="M30" s="363">
        <v>0.1653</v>
      </c>
      <c r="N30" s="32">
        <v>8269.78</v>
      </c>
      <c r="O30" s="48">
        <v>0</v>
      </c>
      <c r="P30" s="48">
        <v>0.350073016388123</v>
      </c>
      <c r="Q30" s="48">
        <v>0.39942354368932</v>
      </c>
      <c r="R30" s="48">
        <v>-0.0208578143360753</v>
      </c>
      <c r="S30" s="48">
        <v>1.15538371250043</v>
      </c>
      <c r="T30" s="48">
        <v>0</v>
      </c>
      <c r="U30" s="48">
        <v>7.10573248407643</v>
      </c>
      <c r="V30" s="48">
        <v>205.325153374233</v>
      </c>
      <c r="W30" s="48">
        <v>2.25559803386128</v>
      </c>
      <c r="X30" s="48">
        <v>0.445646295294754</v>
      </c>
      <c r="Y30" s="48">
        <v>1.0136191114088</v>
      </c>
      <c r="Z30" s="48">
        <v>0.00672086720867209</v>
      </c>
      <c r="AA30" s="48">
        <v>0</v>
      </c>
      <c r="AB30" s="48">
        <v>0.421445280394512</v>
      </c>
      <c r="AC30" s="48">
        <v>0.381498745069918</v>
      </c>
      <c r="AD30" s="371">
        <v>0.248177363451655</v>
      </c>
      <c r="AE30" s="48">
        <v>0.0302975977052707</v>
      </c>
    </row>
    <row r="31" ht="14.25" customHeight="1" spans="1:31">
      <c r="A31" s="12">
        <v>34</v>
      </c>
      <c r="B31" s="13" t="s">
        <v>62</v>
      </c>
      <c r="C31" s="13" t="s">
        <v>41</v>
      </c>
      <c r="D31" s="363">
        <v>0.03</v>
      </c>
      <c r="E31" s="15">
        <v>10706</v>
      </c>
      <c r="F31" s="362">
        <v>0.143310647057971</v>
      </c>
      <c r="G31" s="362">
        <v>0.290258302583026</v>
      </c>
      <c r="H31" s="25">
        <v>12.663871660751</v>
      </c>
      <c r="I31" s="26">
        <v>12.9369666030534</v>
      </c>
      <c r="J31" s="27">
        <v>5.18904109589041</v>
      </c>
      <c r="K31" s="363">
        <v>0.4077</v>
      </c>
      <c r="L31" s="363">
        <v>0.2585</v>
      </c>
      <c r="M31" s="363">
        <v>0.2792</v>
      </c>
      <c r="N31" s="32">
        <v>8279.42</v>
      </c>
      <c r="O31" s="48">
        <v>0</v>
      </c>
      <c r="P31" s="48">
        <v>0.0598689436060365</v>
      </c>
      <c r="Q31" s="48">
        <v>0.545514950166113</v>
      </c>
      <c r="R31" s="48">
        <v>0.755081967213115</v>
      </c>
      <c r="S31" s="48">
        <v>2.65985443678604</v>
      </c>
      <c r="T31" s="48">
        <v>0</v>
      </c>
      <c r="U31" s="48">
        <v>4.03362327315255</v>
      </c>
      <c r="V31" s="48">
        <v>183.946666666667</v>
      </c>
      <c r="W31" s="48">
        <v>7.63092633114515</v>
      </c>
      <c r="X31" s="48">
        <v>0.128430913348946</v>
      </c>
      <c r="Y31" s="48">
        <v>1.00505284628222</v>
      </c>
      <c r="Z31" s="48">
        <v>0.0191315563198624</v>
      </c>
      <c r="AA31" s="48">
        <v>0</v>
      </c>
      <c r="AB31" s="48">
        <v>1.39728530409815</v>
      </c>
      <c r="AC31" s="48">
        <v>0.511380110176863</v>
      </c>
      <c r="AD31" s="371">
        <v>0.252790663960568</v>
      </c>
      <c r="AE31" s="48">
        <v>0.0872716729486808</v>
      </c>
    </row>
    <row r="32" ht="14.25" customHeight="1" spans="1:31">
      <c r="A32" s="12">
        <v>39</v>
      </c>
      <c r="B32" s="13" t="s">
        <v>63</v>
      </c>
      <c r="C32" s="13" t="s">
        <v>39</v>
      </c>
      <c r="D32" s="363">
        <v>0.01</v>
      </c>
      <c r="E32" s="15">
        <v>1091</v>
      </c>
      <c r="F32" s="362">
        <v>1.57372849708516</v>
      </c>
      <c r="G32" s="362">
        <v>0.230731707317073</v>
      </c>
      <c r="H32" s="25">
        <v>188.544170485793</v>
      </c>
      <c r="I32" s="26">
        <v>15.8232069230769</v>
      </c>
      <c r="J32" s="27">
        <v>11.9397260273973</v>
      </c>
      <c r="K32" s="363">
        <v>0.3872</v>
      </c>
      <c r="L32" s="363">
        <v>0.1991</v>
      </c>
      <c r="M32" s="363">
        <v>0.2511</v>
      </c>
      <c r="N32" s="32">
        <v>17784.57</v>
      </c>
      <c r="O32" s="48">
        <v>0</v>
      </c>
      <c r="P32" s="48">
        <v>9.74736842105263</v>
      </c>
      <c r="Q32" s="48">
        <v>7.90804597701149</v>
      </c>
      <c r="R32" s="48">
        <v>2.52801120448179</v>
      </c>
      <c r="S32" s="48">
        <v>0.999601752289924</v>
      </c>
      <c r="T32" s="48">
        <v>528.421052631579</v>
      </c>
      <c r="U32" s="48">
        <v>37.3234200743494</v>
      </c>
      <c r="V32" s="48">
        <v>84.3697478991597</v>
      </c>
      <c r="W32" s="48">
        <v>1.61892097264438</v>
      </c>
      <c r="X32" s="48">
        <v>0.578300141473501</v>
      </c>
      <c r="Y32" s="48">
        <v>1.04288025889968</v>
      </c>
      <c r="Z32" s="48">
        <v>0.0203870967741935</v>
      </c>
      <c r="AA32" s="48">
        <v>0</v>
      </c>
      <c r="AB32" s="48">
        <v>0.506264501160093</v>
      </c>
      <c r="AC32" s="48">
        <v>0.721513944223108</v>
      </c>
      <c r="AD32" s="371">
        <v>0.348406374501992</v>
      </c>
      <c r="AE32" s="48">
        <v>0.18804780876494</v>
      </c>
    </row>
    <row r="33" ht="14.25" customHeight="1" spans="1:31">
      <c r="A33" s="12">
        <v>40</v>
      </c>
      <c r="B33" s="13" t="s">
        <v>64</v>
      </c>
      <c r="C33" s="13" t="s">
        <v>39</v>
      </c>
      <c r="D33" s="363">
        <v>0.02</v>
      </c>
      <c r="E33" s="15">
        <v>626</v>
      </c>
      <c r="F33" s="362">
        <v>0.778236185183629</v>
      </c>
      <c r="G33" s="362">
        <v>0.298212927756654</v>
      </c>
      <c r="H33" s="25">
        <v>42.0127795527157</v>
      </c>
      <c r="I33" s="26">
        <v>14.562569213732</v>
      </c>
      <c r="J33" s="27">
        <v>15.3342465753425</v>
      </c>
      <c r="K33" s="363">
        <v>0.2584</v>
      </c>
      <c r="L33" s="363">
        <v>0.2163</v>
      </c>
      <c r="M33" s="363">
        <v>0.1684</v>
      </c>
      <c r="N33" s="32">
        <v>4159.35</v>
      </c>
      <c r="O33" s="48">
        <v>0</v>
      </c>
      <c r="P33" s="48">
        <v>0.567171717171717</v>
      </c>
      <c r="Q33" s="48">
        <v>1.051459673429</v>
      </c>
      <c r="R33" s="48">
        <v>2.44239631336406</v>
      </c>
      <c r="S33" s="48">
        <v>0.823922880188865</v>
      </c>
      <c r="T33" s="48">
        <v>5.38649517684887</v>
      </c>
      <c r="U33" s="48">
        <v>2.4292343387471</v>
      </c>
      <c r="V33" s="48">
        <v>11.8640226628895</v>
      </c>
      <c r="W33" s="48">
        <v>2.78195121951219</v>
      </c>
      <c r="X33" s="48">
        <v>0.331775700934579</v>
      </c>
      <c r="Y33" s="48">
        <v>1.15642458100559</v>
      </c>
      <c r="Z33" s="48">
        <v>0.0841775205016884</v>
      </c>
      <c r="AA33" s="48">
        <v>0</v>
      </c>
      <c r="AB33" s="48">
        <v>0.203016053186314</v>
      </c>
      <c r="AC33" s="48">
        <v>0.521012416427889</v>
      </c>
      <c r="AD33" s="371">
        <v>0.0245940783190067</v>
      </c>
      <c r="AE33" s="48">
        <v>0.0847659980897803</v>
      </c>
    </row>
    <row r="34" ht="14.25" customHeight="1" spans="1:31">
      <c r="A34" s="12">
        <v>41</v>
      </c>
      <c r="B34" s="13" t="s">
        <v>65</v>
      </c>
      <c r="C34" s="13" t="s">
        <v>39</v>
      </c>
      <c r="D34" s="363">
        <v>0.01</v>
      </c>
      <c r="E34" s="15">
        <v>2828</v>
      </c>
      <c r="F34" s="362">
        <v>0.280665410890569</v>
      </c>
      <c r="G34" s="362">
        <v>0.172400915074365</v>
      </c>
      <c r="H34" s="25">
        <v>29.7200416484303</v>
      </c>
      <c r="I34" s="26">
        <v>22.1179678373055</v>
      </c>
      <c r="J34" s="27">
        <v>9.17534246575342</v>
      </c>
      <c r="K34" s="363">
        <v>0.4859</v>
      </c>
      <c r="L34" s="363">
        <v>0.3223</v>
      </c>
      <c r="M34" s="363">
        <v>0.3275</v>
      </c>
      <c r="N34" s="32">
        <v>18420.81</v>
      </c>
      <c r="O34" s="48">
        <v>0.01</v>
      </c>
      <c r="P34" s="48">
        <v>1.52744991878722</v>
      </c>
      <c r="Q34" s="48">
        <v>1.75951205344177</v>
      </c>
      <c r="R34" s="48">
        <v>0.49708840656432</v>
      </c>
      <c r="S34" s="48">
        <v>0.861001964636542</v>
      </c>
      <c r="T34" s="48">
        <v>0</v>
      </c>
      <c r="U34" s="48">
        <v>2.42902918506971</v>
      </c>
      <c r="V34" s="48">
        <v>239.726495726496</v>
      </c>
      <c r="W34" s="48">
        <v>5.00144857556736</v>
      </c>
      <c r="X34" s="48">
        <v>0.177970095540037</v>
      </c>
      <c r="Y34" s="48">
        <v>1.02100840336134</v>
      </c>
      <c r="Z34" s="48">
        <v>0.00273655404694243</v>
      </c>
      <c r="AA34" s="48">
        <v>0</v>
      </c>
      <c r="AB34" s="48">
        <v>0.218479604449938</v>
      </c>
      <c r="AC34" s="48">
        <v>0.509198516828294</v>
      </c>
      <c r="AD34" s="371">
        <v>0.189746149458072</v>
      </c>
      <c r="AE34" s="48">
        <v>0.197090701654307</v>
      </c>
    </row>
    <row r="35" ht="14.25" customHeight="1" spans="1:31">
      <c r="A35" s="12">
        <v>43</v>
      </c>
      <c r="B35" s="13" t="s">
        <v>66</v>
      </c>
      <c r="C35" s="13" t="s">
        <v>39</v>
      </c>
      <c r="D35" s="363">
        <v>0.025</v>
      </c>
      <c r="E35" s="15">
        <v>5703</v>
      </c>
      <c r="F35" s="362">
        <v>0.0551733413980195</v>
      </c>
      <c r="G35" s="362">
        <v>0.239669421487603</v>
      </c>
      <c r="H35" s="25">
        <v>12.7423741890233</v>
      </c>
      <c r="I35" s="26">
        <v>15.1395333333333</v>
      </c>
      <c r="J35" s="27">
        <v>20.5945205479452</v>
      </c>
      <c r="K35" s="372">
        <v>0.28</v>
      </c>
      <c r="L35" s="34">
        <v>0</v>
      </c>
      <c r="M35" s="363">
        <v>0.4511</v>
      </c>
      <c r="N35" s="32">
        <v>13589.2</v>
      </c>
      <c r="O35" s="48">
        <v>0</v>
      </c>
      <c r="P35" s="48">
        <v>0.275078581050741</v>
      </c>
      <c r="Q35" s="48">
        <v>1.05105049760413</v>
      </c>
      <c r="R35" s="48">
        <v>0.418303904501368</v>
      </c>
      <c r="S35" s="48">
        <v>0.902064500848695</v>
      </c>
      <c r="T35" s="48">
        <v>3.90432256962242</v>
      </c>
      <c r="U35" s="48">
        <v>2.85971718182956</v>
      </c>
      <c r="V35" s="48">
        <v>5.7853164556962</v>
      </c>
      <c r="W35" s="48">
        <v>3.79244053437602</v>
      </c>
      <c r="X35" s="48">
        <v>0.216157205240175</v>
      </c>
      <c r="Y35" s="48">
        <v>1.03317820147125</v>
      </c>
      <c r="Z35" s="48">
        <v>0.226076017611645</v>
      </c>
      <c r="AA35" s="48">
        <v>0</v>
      </c>
      <c r="AB35" s="48">
        <v>0.688976140138931</v>
      </c>
      <c r="AC35" s="48">
        <v>0.604498512165237</v>
      </c>
      <c r="AD35" s="371">
        <v>0.37589707684229</v>
      </c>
      <c r="AE35" s="48">
        <v>0.0533870120777175</v>
      </c>
    </row>
    <row r="36" ht="14.25" customHeight="1" spans="1:31">
      <c r="A36" s="12">
        <v>44</v>
      </c>
      <c r="B36" s="13" t="s">
        <v>67</v>
      </c>
      <c r="C36" s="13" t="s">
        <v>39</v>
      </c>
      <c r="D36" s="363">
        <v>0.03</v>
      </c>
      <c r="E36" s="15">
        <v>1286</v>
      </c>
      <c r="F36" s="362">
        <v>0.54034840466534</v>
      </c>
      <c r="G36" s="362">
        <v>0.248927139661717</v>
      </c>
      <c r="H36" s="25">
        <v>36.5783903576983</v>
      </c>
      <c r="I36" s="26">
        <v>15.4228885245902</v>
      </c>
      <c r="J36" s="27">
        <v>13.5260273972603</v>
      </c>
      <c r="K36" s="372">
        <v>0.3</v>
      </c>
      <c r="L36" s="363">
        <v>0.2823</v>
      </c>
      <c r="M36" s="363">
        <v>0.5517</v>
      </c>
      <c r="N36" s="32">
        <v>5082.38</v>
      </c>
      <c r="O36" s="48">
        <v>0</v>
      </c>
      <c r="P36" s="48">
        <v>0.534224598930481</v>
      </c>
      <c r="Q36" s="48">
        <v>-0.202266288951841</v>
      </c>
      <c r="R36" s="48">
        <v>1.22491349480969</v>
      </c>
      <c r="S36" s="48">
        <v>0.856509812196666</v>
      </c>
      <c r="T36" s="48">
        <v>10.8674698795181</v>
      </c>
      <c r="U36" s="48">
        <v>2.71323529411765</v>
      </c>
      <c r="V36" s="48">
        <v>48.9036144578313</v>
      </c>
      <c r="W36" s="48">
        <v>1.9151266255989</v>
      </c>
      <c r="X36" s="48">
        <v>0.509236667828512</v>
      </c>
      <c r="Y36" s="48">
        <v>1.02158273381295</v>
      </c>
      <c r="Z36" s="48">
        <v>0.0248579545454545</v>
      </c>
      <c r="AA36" s="48">
        <v>0</v>
      </c>
      <c r="AB36" s="48">
        <v>0.405294673810274</v>
      </c>
      <c r="AC36" s="48">
        <v>0.626262626262626</v>
      </c>
      <c r="AD36" s="371">
        <v>0.100517368810052</v>
      </c>
      <c r="AE36" s="48">
        <v>0.104459226410446</v>
      </c>
    </row>
    <row r="37" ht="14.25" customHeight="1" spans="1:31">
      <c r="A37" s="12">
        <v>47</v>
      </c>
      <c r="B37" s="13" t="s">
        <v>68</v>
      </c>
      <c r="C37" s="13" t="s">
        <v>39</v>
      </c>
      <c r="D37" s="363">
        <v>0.025</v>
      </c>
      <c r="E37" s="15">
        <v>582</v>
      </c>
      <c r="F37" s="362">
        <v>0.450190728568464</v>
      </c>
      <c r="G37" s="362">
        <v>0.251420454545455</v>
      </c>
      <c r="H37" s="25">
        <v>30.3125773195876</v>
      </c>
      <c r="I37" s="26">
        <v>15.3408</v>
      </c>
      <c r="J37" s="27">
        <v>12.1835616438356</v>
      </c>
      <c r="K37" s="372">
        <v>0.9</v>
      </c>
      <c r="L37" s="363">
        <v>0.5449</v>
      </c>
      <c r="M37" s="34">
        <v>0</v>
      </c>
      <c r="N37" s="32">
        <v>2360.96</v>
      </c>
      <c r="O37" s="48">
        <v>0</v>
      </c>
      <c r="P37" s="48">
        <v>1.3872271624899</v>
      </c>
      <c r="Q37" s="48">
        <v>0.859675036927622</v>
      </c>
      <c r="R37" s="48">
        <v>0.0228471001757469</v>
      </c>
      <c r="S37" s="48">
        <v>0.9618138424821</v>
      </c>
      <c r="T37" s="48">
        <v>26.3398692810458</v>
      </c>
      <c r="U37" s="48">
        <v>2.92877906976744</v>
      </c>
      <c r="V37" s="48">
        <v>20.6666666666667</v>
      </c>
      <c r="W37" s="48">
        <v>1.624335499114</v>
      </c>
      <c r="X37" s="48">
        <v>0.573315272604131</v>
      </c>
      <c r="Y37" s="48">
        <v>1.01413881748072</v>
      </c>
      <c r="Z37" s="48">
        <v>0.106433677521843</v>
      </c>
      <c r="AA37" s="48">
        <v>0</v>
      </c>
      <c r="AB37" s="48">
        <v>0.601239669421488</v>
      </c>
      <c r="AC37" s="48">
        <v>0.514640198511166</v>
      </c>
      <c r="AD37" s="371">
        <v>0.0451612903225806</v>
      </c>
      <c r="AE37" s="48">
        <v>0.0362282878411911</v>
      </c>
    </row>
    <row r="38" ht="14.25" customHeight="1" spans="1:31">
      <c r="A38" s="12">
        <v>48</v>
      </c>
      <c r="B38" s="13" t="s">
        <v>69</v>
      </c>
      <c r="C38" s="13" t="s">
        <v>41</v>
      </c>
      <c r="D38" s="363">
        <v>0.01</v>
      </c>
      <c r="E38" s="15">
        <v>6651</v>
      </c>
      <c r="F38" s="362">
        <v>0.270922655863764</v>
      </c>
      <c r="G38" s="362">
        <v>0.26095753473182</v>
      </c>
      <c r="H38" s="25">
        <v>18.6632040294693</v>
      </c>
      <c r="I38" s="26">
        <v>16.6897216115739</v>
      </c>
      <c r="J38" s="27">
        <v>23.2328767123288</v>
      </c>
      <c r="K38" s="363">
        <v>0.5828</v>
      </c>
      <c r="L38" s="363">
        <v>0.1342</v>
      </c>
      <c r="M38" s="363">
        <v>0.1001</v>
      </c>
      <c r="N38" s="32">
        <v>32395.6</v>
      </c>
      <c r="O38" s="371">
        <v>0.0731973599325094</v>
      </c>
      <c r="P38" s="48">
        <v>0.303503868570844</v>
      </c>
      <c r="Q38" s="48">
        <v>0.571886781835575</v>
      </c>
      <c r="R38" s="48">
        <v>0.530020703933747</v>
      </c>
      <c r="S38" s="48">
        <v>1.16429549069656</v>
      </c>
      <c r="T38" s="48">
        <v>5.83312947107009</v>
      </c>
      <c r="U38" s="48">
        <v>4.95956635466894</v>
      </c>
      <c r="V38" s="48">
        <v>6.6716974732915</v>
      </c>
      <c r="W38" s="48">
        <v>1.20524026868756</v>
      </c>
      <c r="X38" s="48">
        <v>0.634787610966569</v>
      </c>
      <c r="Y38" s="48">
        <v>1.28077783995523</v>
      </c>
      <c r="Z38" s="48">
        <v>0.512744325911076</v>
      </c>
      <c r="AA38" s="48">
        <v>0.0136392926183146</v>
      </c>
      <c r="AB38" s="48">
        <v>0.291040367574664</v>
      </c>
      <c r="AC38" s="48">
        <v>0.228770048039041</v>
      </c>
      <c r="AD38" s="371">
        <v>0.0802048649060824</v>
      </c>
      <c r="AE38" s="48">
        <v>0.0282515314032992</v>
      </c>
    </row>
    <row r="39" ht="14.25" customHeight="1" spans="1:31">
      <c r="A39" s="12">
        <v>49</v>
      </c>
      <c r="B39" s="13" t="s">
        <v>70</v>
      </c>
      <c r="C39" s="13" t="s">
        <v>41</v>
      </c>
      <c r="D39" s="363">
        <v>0.03</v>
      </c>
      <c r="E39" s="15">
        <v>-19364</v>
      </c>
      <c r="F39" s="362">
        <v>0.1532</v>
      </c>
      <c r="G39" s="362">
        <v>0.216447368421053</v>
      </c>
      <c r="H39" s="25">
        <f>I39</f>
        <v>15.6971072164948</v>
      </c>
      <c r="I39" s="26">
        <v>15.6971072164948</v>
      </c>
      <c r="J39" s="27">
        <v>6.45205479452055</v>
      </c>
      <c r="K39" s="363">
        <v>0.304256</v>
      </c>
      <c r="L39" s="363">
        <v>0.0117</v>
      </c>
      <c r="M39" s="34">
        <v>0.68</v>
      </c>
      <c r="N39" s="32">
        <v>26681.47</v>
      </c>
      <c r="O39" s="363">
        <v>0.191</v>
      </c>
      <c r="P39" s="48">
        <v>2.70191944222773</v>
      </c>
      <c r="Q39" s="48">
        <v>1.48271967472329</v>
      </c>
      <c r="R39" s="48">
        <v>1.47589822273367</v>
      </c>
      <c r="S39" s="48">
        <v>4.52343945403223</v>
      </c>
      <c r="T39" s="48">
        <v>1329.10761154856</v>
      </c>
      <c r="U39" s="48">
        <v>-47.5082090252369</v>
      </c>
      <c r="V39" s="48">
        <v>49.1975128728262</v>
      </c>
      <c r="W39" s="48">
        <v>0.695198738513403</v>
      </c>
      <c r="X39" s="48">
        <v>1.04329524954901</v>
      </c>
      <c r="Y39" s="48">
        <v>1.56003087502631</v>
      </c>
      <c r="Z39" s="48">
        <v>0</v>
      </c>
      <c r="AA39" s="48">
        <v>0</v>
      </c>
      <c r="AB39" s="48">
        <v>-5.76566919755843</v>
      </c>
      <c r="AC39" s="48">
        <v>0.0802148541637868</v>
      </c>
      <c r="AD39" s="371">
        <v>0.0680621655245957</v>
      </c>
      <c r="AE39" s="48">
        <v>0.00842433697347894</v>
      </c>
    </row>
    <row r="40" ht="14.25" customHeight="1" spans="1:31">
      <c r="A40" s="12">
        <v>50</v>
      </c>
      <c r="B40" s="13" t="s">
        <v>71</v>
      </c>
      <c r="C40" s="13" t="s">
        <v>41</v>
      </c>
      <c r="D40" s="363">
        <v>0.02</v>
      </c>
      <c r="E40" s="15">
        <v>38467</v>
      </c>
      <c r="F40" s="362">
        <v>0.174322695419407</v>
      </c>
      <c r="G40" s="362">
        <v>0.234315617341126</v>
      </c>
      <c r="H40" s="25">
        <v>18.0246551589674</v>
      </c>
      <c r="I40" s="26">
        <v>15.4404207535216</v>
      </c>
      <c r="J40" s="27">
        <v>21.2986301369863</v>
      </c>
      <c r="K40" s="363">
        <v>0.6009</v>
      </c>
      <c r="L40" s="363">
        <v>0.0653</v>
      </c>
      <c r="M40" s="363">
        <v>0.0586</v>
      </c>
      <c r="N40" s="32">
        <v>379786.06</v>
      </c>
      <c r="O40" s="371">
        <v>0.218009478672986</v>
      </c>
      <c r="P40" s="48">
        <v>0.186734281960909</v>
      </c>
      <c r="Q40" s="48">
        <v>0.705202141313159</v>
      </c>
      <c r="R40" s="48">
        <v>0.168925489242737</v>
      </c>
      <c r="S40" s="48">
        <v>1.49834850029022</v>
      </c>
      <c r="T40" s="48">
        <v>12.3094869940857</v>
      </c>
      <c r="U40" s="48">
        <v>3.40951447795056</v>
      </c>
      <c r="V40" s="48">
        <v>54.4451478523281</v>
      </c>
      <c r="W40" s="48">
        <v>1.35362133353201</v>
      </c>
      <c r="X40" s="48">
        <v>0.649841688851851</v>
      </c>
      <c r="Y40" s="48">
        <v>1.07070907697983</v>
      </c>
      <c r="Z40" s="48">
        <v>0.101383754930045</v>
      </c>
      <c r="AA40" s="48">
        <v>0.0322529530751347</v>
      </c>
      <c r="AB40" s="48">
        <v>0.120065858778179</v>
      </c>
      <c r="AC40" s="48">
        <v>0.0908032210294715</v>
      </c>
      <c r="AD40" s="371">
        <v>0.0152508491772108</v>
      </c>
      <c r="AE40" s="48">
        <v>0</v>
      </c>
    </row>
    <row r="41" ht="14.25" customHeight="1" spans="1:31">
      <c r="A41" s="12">
        <v>51</v>
      </c>
      <c r="B41" s="13" t="s">
        <v>72</v>
      </c>
      <c r="C41" s="13" t="s">
        <v>39</v>
      </c>
      <c r="D41" s="363">
        <v>0.02</v>
      </c>
      <c r="E41" s="15">
        <v>321</v>
      </c>
      <c r="F41" s="362">
        <v>1.65388483424786</v>
      </c>
      <c r="G41" s="362">
        <v>0.217717717717718</v>
      </c>
      <c r="H41" s="25">
        <v>208.339190031153</v>
      </c>
      <c r="I41" s="26">
        <v>19.10768</v>
      </c>
      <c r="J41" s="27">
        <v>10.8465753424658</v>
      </c>
      <c r="K41" s="372">
        <v>0.62</v>
      </c>
      <c r="L41" s="363">
        <v>0.1979</v>
      </c>
      <c r="M41" s="363">
        <v>0.1245</v>
      </c>
      <c r="N41" s="32">
        <v>7171.1</v>
      </c>
      <c r="O41" s="363">
        <v>0.0659</v>
      </c>
      <c r="P41" s="48">
        <v>0.0169985429820301</v>
      </c>
      <c r="Q41" s="48">
        <v>1.57652091254753</v>
      </c>
      <c r="R41" s="48">
        <v>3.63114754098361</v>
      </c>
      <c r="S41" s="48">
        <v>0.416205152901517</v>
      </c>
      <c r="T41" s="48">
        <v>9.45827633378933</v>
      </c>
      <c r="U41" s="48">
        <v>2.71883602044829</v>
      </c>
      <c r="V41" s="48">
        <v>1.08268086439085</v>
      </c>
      <c r="W41" s="48">
        <v>2.2619926199262</v>
      </c>
      <c r="X41" s="48">
        <v>0.352793696275072</v>
      </c>
      <c r="Y41" s="48">
        <v>1.78280542986425</v>
      </c>
      <c r="Z41" s="48">
        <v>0.552481092049437</v>
      </c>
      <c r="AA41" s="48">
        <v>0</v>
      </c>
      <c r="AB41" s="48">
        <v>0.0853156146179402</v>
      </c>
      <c r="AC41" s="48">
        <v>0.326583743129881</v>
      </c>
      <c r="AD41" s="371">
        <v>0.197859415678334</v>
      </c>
      <c r="AE41" s="48">
        <v>0.0781024009256581</v>
      </c>
    </row>
    <row r="42" ht="14.25" customHeight="1" spans="1:31">
      <c r="A42" s="12">
        <v>52</v>
      </c>
      <c r="B42" s="13" t="s">
        <v>73</v>
      </c>
      <c r="C42" s="13" t="s">
        <v>41</v>
      </c>
      <c r="D42" s="363">
        <v>0.03</v>
      </c>
      <c r="E42" s="15">
        <v>1294</v>
      </c>
      <c r="F42" s="362">
        <v>0.908839489772935</v>
      </c>
      <c r="G42" s="362">
        <v>0.230769230769231</v>
      </c>
      <c r="H42" s="25">
        <v>70.6336939721793</v>
      </c>
      <c r="I42" s="26">
        <v>18.28</v>
      </c>
      <c r="J42" s="27">
        <v>13.8301369863014</v>
      </c>
      <c r="K42" s="363">
        <v>0.2405</v>
      </c>
      <c r="L42" s="363">
        <v>0.1617</v>
      </c>
      <c r="M42" s="363">
        <v>0.1055</v>
      </c>
      <c r="N42" s="32">
        <v>26670.56</v>
      </c>
      <c r="O42" s="371">
        <v>0.134868668623467</v>
      </c>
      <c r="P42" s="48">
        <v>0.168026181424476</v>
      </c>
      <c r="Q42" s="48">
        <v>0.0678389676481279</v>
      </c>
      <c r="R42" s="48">
        <v>-0.666322846828262</v>
      </c>
      <c r="S42" s="48">
        <v>1.07217887240019</v>
      </c>
      <c r="T42" s="48">
        <v>4.9546062465581</v>
      </c>
      <c r="U42" s="48">
        <v>2.09712294099365</v>
      </c>
      <c r="V42" s="48">
        <v>6.82663679722503</v>
      </c>
      <c r="W42" s="48">
        <v>1.03435398503419</v>
      </c>
      <c r="X42" s="48">
        <v>0.752464818403977</v>
      </c>
      <c r="Y42" s="48">
        <v>2.42546063651591</v>
      </c>
      <c r="Z42" s="48">
        <v>0.688949406408238</v>
      </c>
      <c r="AA42" s="48">
        <v>0.0367218416237607</v>
      </c>
      <c r="AB42" s="48">
        <v>0.0568678722889978</v>
      </c>
      <c r="AC42" s="48">
        <v>0.152222469222056</v>
      </c>
      <c r="AD42" s="371">
        <v>0.0256491684927012</v>
      </c>
      <c r="AE42" s="48">
        <v>0.0182391734679835</v>
      </c>
    </row>
    <row r="43" ht="14.25" customHeight="1" spans="1:31">
      <c r="A43" s="12">
        <v>54</v>
      </c>
      <c r="B43" s="13" t="s">
        <v>74</v>
      </c>
      <c r="C43" s="13" t="s">
        <v>41</v>
      </c>
      <c r="D43" s="363">
        <v>0.04</v>
      </c>
      <c r="E43" s="15">
        <v>3832</v>
      </c>
      <c r="F43" s="362">
        <v>0.4267</v>
      </c>
      <c r="G43" s="362">
        <v>0.3623</v>
      </c>
      <c r="H43" s="25">
        <v>20.8872520876827</v>
      </c>
      <c r="I43" s="25">
        <v>5.68223413318188</v>
      </c>
      <c r="J43" s="27">
        <v>14.2356164383562</v>
      </c>
      <c r="K43" s="363">
        <v>0.3176</v>
      </c>
      <c r="L43" s="363">
        <v>0.1301</v>
      </c>
      <c r="M43" s="363">
        <v>0.1067</v>
      </c>
      <c r="N43" s="32">
        <v>40754.82</v>
      </c>
      <c r="O43" s="48">
        <v>0.0485</v>
      </c>
      <c r="P43" s="48">
        <v>0.08693284795308</v>
      </c>
      <c r="Q43" s="48">
        <v>0.178240740740741</v>
      </c>
      <c r="R43" s="48">
        <v>7.68934240362812</v>
      </c>
      <c r="S43" s="48">
        <v>0.354663168017175</v>
      </c>
      <c r="T43" s="48">
        <v>1.01064236553658</v>
      </c>
      <c r="U43" s="48">
        <v>1.82179165629607</v>
      </c>
      <c r="V43" s="48">
        <v>22.9729599227426</v>
      </c>
      <c r="W43" s="48">
        <v>1.49465293658872</v>
      </c>
      <c r="X43" s="48">
        <v>0.754807313844062</v>
      </c>
      <c r="Y43" s="48">
        <v>1.06131740196078</v>
      </c>
      <c r="Z43" s="48">
        <v>0.0567985221241533</v>
      </c>
      <c r="AA43" s="48">
        <v>0</v>
      </c>
      <c r="AB43" s="48">
        <v>0.121560105952702</v>
      </c>
      <c r="AC43" s="48">
        <v>0.257141055552052</v>
      </c>
      <c r="AD43" s="371">
        <v>-0.0168148475103516</v>
      </c>
      <c r="AE43" s="48">
        <v>0.00529667696576077</v>
      </c>
    </row>
    <row r="44" ht="14.25" customHeight="1" spans="1:31">
      <c r="A44" s="18">
        <v>56</v>
      </c>
      <c r="B44" s="19" t="s">
        <v>75</v>
      </c>
      <c r="C44" s="19" t="s">
        <v>39</v>
      </c>
      <c r="D44" s="363">
        <v>0.02</v>
      </c>
      <c r="E44" s="15">
        <v>8103</v>
      </c>
      <c r="F44" s="362">
        <v>0.1348</v>
      </c>
      <c r="G44" s="362">
        <v>0.2694</v>
      </c>
      <c r="H44" s="25">
        <v>16.8356164383562</v>
      </c>
      <c r="I44" s="25">
        <v>11.1362448979592</v>
      </c>
      <c r="J44" s="27">
        <v>15.9013698630137</v>
      </c>
      <c r="K44" s="372">
        <v>0.6</v>
      </c>
      <c r="L44" s="363">
        <v>0.1595</v>
      </c>
      <c r="M44" s="363">
        <v>0.2973</v>
      </c>
      <c r="N44" s="32">
        <v>17528.32</v>
      </c>
      <c r="O44" s="48">
        <v>0.134583563154992</v>
      </c>
      <c r="P44" s="48">
        <v>-0.0640612189122711</v>
      </c>
      <c r="Q44" s="48">
        <v>0.118076620604426</v>
      </c>
      <c r="R44" s="48">
        <v>0.222356313169407</v>
      </c>
      <c r="S44" s="48">
        <v>1.32770530991774</v>
      </c>
      <c r="T44" s="48">
        <v>5.89306153139229</v>
      </c>
      <c r="U44" s="48">
        <v>30.8021834061135</v>
      </c>
      <c r="V44" s="48">
        <v>97.4267955801105</v>
      </c>
      <c r="W44" s="48">
        <v>1.53637374860957</v>
      </c>
      <c r="X44" s="48">
        <v>0.612528957153147</v>
      </c>
      <c r="Y44" s="48">
        <v>1</v>
      </c>
      <c r="Z44" s="48">
        <v>0.0361736334405145</v>
      </c>
      <c r="AA44" s="48">
        <v>0</v>
      </c>
      <c r="AB44" s="48">
        <v>0.42979897098605</v>
      </c>
      <c r="AC44" s="48">
        <v>0.314487432127819</v>
      </c>
      <c r="AD44" s="371">
        <v>0</v>
      </c>
      <c r="AE44" s="48">
        <v>0.10845371932461</v>
      </c>
    </row>
    <row r="45" ht="14.25" customHeight="1" spans="1:31">
      <c r="A45" s="18">
        <v>56</v>
      </c>
      <c r="B45" s="19" t="s">
        <v>75</v>
      </c>
      <c r="C45" s="19" t="s">
        <v>39</v>
      </c>
      <c r="D45" s="363">
        <v>0.02</v>
      </c>
      <c r="E45" s="15">
        <v>6778</v>
      </c>
      <c r="F45" s="362">
        <v>0.0636</v>
      </c>
      <c r="G45" s="362">
        <v>0.2466</v>
      </c>
      <c r="H45" s="25">
        <v>14.7800236057834</v>
      </c>
      <c r="I45" s="25">
        <v>12.1679825094133</v>
      </c>
      <c r="J45" s="27">
        <v>14.1780821917808</v>
      </c>
      <c r="K45" s="363">
        <v>0.5185</v>
      </c>
      <c r="L45" s="363">
        <v>0.0638</v>
      </c>
      <c r="M45" s="363">
        <v>0.2298</v>
      </c>
      <c r="N45" s="32">
        <v>11311.83</v>
      </c>
      <c r="O45" s="48">
        <v>0.134583563154992</v>
      </c>
      <c r="P45" s="48">
        <v>0.190876882196634</v>
      </c>
      <c r="Q45" s="48">
        <v>0.387845516710007</v>
      </c>
      <c r="R45" s="48">
        <v>1.21865793780687</v>
      </c>
      <c r="S45" s="48">
        <v>1.28335354760461</v>
      </c>
      <c r="T45" s="48">
        <v>7.98710489070609</v>
      </c>
      <c r="U45" s="48">
        <v>11.3624161073826</v>
      </c>
      <c r="V45" s="48">
        <v>59.4730679156909</v>
      </c>
      <c r="W45" s="48">
        <v>2.83953951108584</v>
      </c>
      <c r="X45" s="48">
        <v>0.330094830792116</v>
      </c>
      <c r="Y45" s="48">
        <v>1</v>
      </c>
      <c r="Z45" s="48">
        <v>0.0222761970853574</v>
      </c>
      <c r="AA45" s="48">
        <v>0</v>
      </c>
      <c r="AB45" s="48">
        <v>0.546767232686645</v>
      </c>
      <c r="AC45" s="48">
        <v>0.521401850758023</v>
      </c>
      <c r="AD45" s="371">
        <v>0</v>
      </c>
      <c r="AE45" s="48">
        <v>0.133805867296712</v>
      </c>
    </row>
    <row r="46" ht="14.25" customHeight="1" spans="1:31">
      <c r="A46" s="18">
        <v>57</v>
      </c>
      <c r="B46" s="19" t="s">
        <v>76</v>
      </c>
      <c r="C46" s="19" t="s">
        <v>39</v>
      </c>
      <c r="D46" s="363">
        <v>0.028</v>
      </c>
      <c r="E46" s="15">
        <v>1092</v>
      </c>
      <c r="F46" s="362">
        <v>0.824211238106751</v>
      </c>
      <c r="G46" s="362">
        <v>0.293139097744361</v>
      </c>
      <c r="H46" s="25">
        <v>48.7179487179487</v>
      </c>
      <c r="I46" s="25">
        <v>13.9486103828002</v>
      </c>
      <c r="J46" s="27">
        <v>11.0356164383562</v>
      </c>
      <c r="K46" s="363">
        <v>0.2238</v>
      </c>
      <c r="L46" s="363">
        <v>0.4226</v>
      </c>
      <c r="M46" s="363">
        <v>0.3434</v>
      </c>
      <c r="N46" s="32">
        <v>15224.95</v>
      </c>
      <c r="O46" s="48">
        <v>0.184</v>
      </c>
      <c r="P46" s="48">
        <v>0.190044431600621</v>
      </c>
      <c r="Q46" s="48">
        <v>0.831154534195679</v>
      </c>
      <c r="R46" s="48">
        <v>2.4888178913738</v>
      </c>
      <c r="S46" s="48">
        <v>1.18029920662411</v>
      </c>
      <c r="T46" s="48">
        <v>3.99765363128492</v>
      </c>
      <c r="U46" s="48">
        <v>7.72681135946442</v>
      </c>
      <c r="V46" s="48">
        <v>3.61094010193268</v>
      </c>
      <c r="W46" s="48">
        <v>1.03116565666853</v>
      </c>
      <c r="X46" s="48">
        <v>0.599107576493443</v>
      </c>
      <c r="Y46" s="48">
        <v>1.3600673022995</v>
      </c>
      <c r="Z46" s="48">
        <v>0.90020290072894</v>
      </c>
      <c r="AA46" s="48">
        <v>0.0168332456601789</v>
      </c>
      <c r="AB46" s="48">
        <v>0.10615339749198</v>
      </c>
      <c r="AC46" s="48">
        <v>0.107297576790855</v>
      </c>
      <c r="AD46" s="371">
        <v>-0.154951228374186</v>
      </c>
      <c r="AE46" s="48">
        <v>0.00640040247072305</v>
      </c>
    </row>
    <row r="47" ht="14.25" customHeight="1" spans="1:31">
      <c r="A47" s="18">
        <v>57</v>
      </c>
      <c r="B47" s="19" t="s">
        <v>76</v>
      </c>
      <c r="C47" s="19" t="s">
        <v>39</v>
      </c>
      <c r="D47" s="363">
        <v>0.015</v>
      </c>
      <c r="E47" s="15">
        <v>867</v>
      </c>
      <c r="F47" s="362">
        <v>0.2815</v>
      </c>
      <c r="G47" s="362">
        <v>0.242</v>
      </c>
      <c r="H47" s="25">
        <v>21.6839677047289</v>
      </c>
      <c r="I47" s="25">
        <v>8.40035746201966</v>
      </c>
      <c r="J47" s="27">
        <v>8.02191780821918</v>
      </c>
      <c r="K47" s="372">
        <v>0.34</v>
      </c>
      <c r="L47" s="363">
        <v>0.1844</v>
      </c>
      <c r="M47" s="363">
        <v>0.4165</v>
      </c>
      <c r="N47" s="32">
        <v>3449.59</v>
      </c>
      <c r="O47" s="48">
        <v>0</v>
      </c>
      <c r="P47" s="48">
        <v>0.311681070532478</v>
      </c>
      <c r="Q47" s="48">
        <v>0.332821497120921</v>
      </c>
      <c r="R47" s="48">
        <v>0.146825396825397</v>
      </c>
      <c r="S47" s="48">
        <v>0.791123974915581</v>
      </c>
      <c r="T47" s="48">
        <v>0</v>
      </c>
      <c r="U47" s="48">
        <v>1.25670498084291</v>
      </c>
      <c r="V47" s="48">
        <v>69.0526315789474</v>
      </c>
      <c r="W47" s="48">
        <v>3.71532846715328</v>
      </c>
      <c r="X47" s="48">
        <v>0.262061636556854</v>
      </c>
      <c r="Y47" s="48">
        <v>1.01539777587682</v>
      </c>
      <c r="Z47" s="48">
        <v>0.0141129032258065</v>
      </c>
      <c r="AA47" s="48">
        <v>0</v>
      </c>
      <c r="AB47" s="48">
        <v>0.285338160276452</v>
      </c>
      <c r="AC47" s="48">
        <v>0.614634146341463</v>
      </c>
      <c r="AD47" s="371">
        <v>0.204878048780488</v>
      </c>
      <c r="AE47" s="48">
        <v>0.0570121951219512</v>
      </c>
    </row>
    <row r="48" ht="14.25" customHeight="1" spans="1:31">
      <c r="A48" s="12">
        <v>58</v>
      </c>
      <c r="B48" s="13" t="s">
        <v>77</v>
      </c>
      <c r="C48" s="13" t="s">
        <v>39</v>
      </c>
      <c r="D48" s="363">
        <v>0.045</v>
      </c>
      <c r="E48" s="15">
        <v>20609</v>
      </c>
      <c r="F48" s="362">
        <v>0.370060199324717</v>
      </c>
      <c r="G48" s="362">
        <v>0.376470588235294</v>
      </c>
      <c r="H48" s="25">
        <v>16.5073511572614</v>
      </c>
      <c r="I48" s="25">
        <v>10.3090909090909</v>
      </c>
      <c r="J48" s="27">
        <v>13.4246575342466</v>
      </c>
      <c r="K48" s="363">
        <v>0.3015</v>
      </c>
      <c r="L48" s="363">
        <v>0.3199</v>
      </c>
      <c r="M48" s="363">
        <v>0.0741</v>
      </c>
      <c r="N48" s="32">
        <v>39567.05</v>
      </c>
      <c r="O48" s="48">
        <v>0.059</v>
      </c>
      <c r="P48" s="48">
        <v>0.665134183496616</v>
      </c>
      <c r="Q48" s="48">
        <v>1.08708724549003</v>
      </c>
      <c r="R48" s="48">
        <v>3.79837019790454</v>
      </c>
      <c r="S48" s="48">
        <v>1.44143095753128</v>
      </c>
      <c r="T48" s="48">
        <v>7.00522306131275</v>
      </c>
      <c r="U48" s="48">
        <v>5.17460005406335</v>
      </c>
      <c r="V48" s="48">
        <v>3.66917005000958</v>
      </c>
      <c r="W48" s="48">
        <v>1.09808602593126</v>
      </c>
      <c r="X48" s="48">
        <v>0.566488808055132</v>
      </c>
      <c r="Y48" s="48">
        <v>1.13788317890526</v>
      </c>
      <c r="Z48" s="48">
        <v>0.874365001137311</v>
      </c>
      <c r="AA48" s="48">
        <v>0</v>
      </c>
      <c r="AB48" s="48">
        <v>0.704280222127296</v>
      </c>
      <c r="AC48" s="48">
        <v>0.331994111221921</v>
      </c>
      <c r="AD48" s="371">
        <v>0.103604502065821</v>
      </c>
      <c r="AE48" s="48">
        <v>0.0458564847794083</v>
      </c>
    </row>
    <row r="49" spans="1:31">
      <c r="A49" s="12">
        <v>59</v>
      </c>
      <c r="B49" s="13" t="s">
        <v>78</v>
      </c>
      <c r="C49" s="13" t="s">
        <v>41</v>
      </c>
      <c r="D49" s="363">
        <v>0.05</v>
      </c>
      <c r="E49" s="15">
        <v>9286</v>
      </c>
      <c r="F49" s="362">
        <v>0.510452595044838</v>
      </c>
      <c r="G49" s="362">
        <v>0.300925925925926</v>
      </c>
      <c r="H49" s="25">
        <v>23.4869696317036</v>
      </c>
      <c r="I49" s="25">
        <v>19.8272727272727</v>
      </c>
      <c r="J49" s="27">
        <v>10.0602739726027</v>
      </c>
      <c r="K49" s="372">
        <v>0.51</v>
      </c>
      <c r="L49" s="363">
        <v>0.2525</v>
      </c>
      <c r="M49" s="363">
        <v>0.1922</v>
      </c>
      <c r="N49" s="32">
        <v>27171.05</v>
      </c>
      <c r="O49" s="363">
        <v>0.4583</v>
      </c>
      <c r="P49" s="48">
        <v>0.121916439175938</v>
      </c>
      <c r="Q49" s="48">
        <v>1.14579349904398</v>
      </c>
      <c r="R49" s="48">
        <v>1.36827339964295</v>
      </c>
      <c r="S49" s="48">
        <v>2.10714420181392</v>
      </c>
      <c r="T49" s="48">
        <v>820.97149183504</v>
      </c>
      <c r="U49" s="48">
        <v>5.12049565490597</v>
      </c>
      <c r="V49" s="48">
        <v>6898.06976744186</v>
      </c>
      <c r="W49" s="48">
        <v>1.02823513761442</v>
      </c>
      <c r="X49" s="48">
        <v>0.969841832868452</v>
      </c>
      <c r="Y49" s="48">
        <v>1.01049505964266</v>
      </c>
      <c r="Z49" s="48">
        <v>0.00824237023836044</v>
      </c>
      <c r="AA49" s="48">
        <v>0.00414346179550011</v>
      </c>
      <c r="AB49" s="48">
        <v>0.56441270323659</v>
      </c>
      <c r="AC49" s="48">
        <v>0.0216157536486445</v>
      </c>
      <c r="AD49" s="371">
        <v>0.0216204735399522</v>
      </c>
      <c r="AE49" s="48">
        <v>0</v>
      </c>
    </row>
    <row r="50" ht="14.25" customHeight="1" spans="1:31">
      <c r="A50" s="12">
        <v>61</v>
      </c>
      <c r="B50" s="13" t="s">
        <v>79</v>
      </c>
      <c r="C50" s="13" t="s">
        <v>39</v>
      </c>
      <c r="D50" s="363">
        <v>0.015</v>
      </c>
      <c r="E50" s="15">
        <v>7295</v>
      </c>
      <c r="F50" s="362">
        <v>0.0920254747146914</v>
      </c>
      <c r="G50" s="362">
        <v>0.275862068965517</v>
      </c>
      <c r="H50" s="25">
        <v>11.9459821795751</v>
      </c>
      <c r="I50" s="25">
        <v>13.4070676923077</v>
      </c>
      <c r="J50" s="27">
        <v>14.1561643835616</v>
      </c>
      <c r="K50" s="363">
        <v>0.785</v>
      </c>
      <c r="L50" s="363">
        <v>0.316</v>
      </c>
      <c r="M50" s="363">
        <v>0.083</v>
      </c>
      <c r="N50" s="34">
        <v>14478.52</v>
      </c>
      <c r="O50" s="48">
        <v>0</v>
      </c>
      <c r="P50" s="48">
        <v>-0.172545083243917</v>
      </c>
      <c r="Q50" s="48">
        <v>-0.245704736539767</v>
      </c>
      <c r="R50" s="48">
        <v>-0.034030720338983</v>
      </c>
      <c r="S50" s="48">
        <v>1.53326893573498</v>
      </c>
      <c r="T50" s="48">
        <v>12.8842909438166</v>
      </c>
      <c r="U50" s="48">
        <v>7.69871611982882</v>
      </c>
      <c r="V50" s="48">
        <v>4.05368052078117</v>
      </c>
      <c r="W50" s="48">
        <v>1.10187044277713</v>
      </c>
      <c r="X50" s="48">
        <v>0.395842048021417</v>
      </c>
      <c r="Y50" s="48">
        <v>1.2660123316975</v>
      </c>
      <c r="Z50" s="48">
        <v>0.834533370257546</v>
      </c>
      <c r="AA50" s="48">
        <v>0.0175851564663528</v>
      </c>
      <c r="AB50" s="48">
        <v>0.434316673116423</v>
      </c>
      <c r="AC50" s="48">
        <v>0.337903943077379</v>
      </c>
      <c r="AD50" s="371">
        <v>0.235546990809369</v>
      </c>
      <c r="AE50" s="48">
        <v>0.0400237177586718</v>
      </c>
    </row>
    <row r="51" ht="14.25" customHeight="1" spans="1:31">
      <c r="A51" s="18">
        <v>62</v>
      </c>
      <c r="B51" s="19" t="s">
        <v>80</v>
      </c>
      <c r="C51" s="19" t="s">
        <v>41</v>
      </c>
      <c r="D51" s="363">
        <v>0.015</v>
      </c>
      <c r="E51" s="15">
        <v>4813</v>
      </c>
      <c r="F51" s="362">
        <v>0.389217978423773</v>
      </c>
      <c r="G51" s="362">
        <v>0.263379416005724</v>
      </c>
      <c r="H51" s="25">
        <v>25.586135466445</v>
      </c>
      <c r="I51" s="25">
        <v>13.8893228696719</v>
      </c>
      <c r="J51" s="27">
        <v>23.4356164383562</v>
      </c>
      <c r="K51" s="363">
        <v>1</v>
      </c>
      <c r="L51" s="363">
        <v>0.3658</v>
      </c>
      <c r="M51" s="363">
        <v>0.0315</v>
      </c>
      <c r="N51" s="32">
        <v>31250.42</v>
      </c>
      <c r="O51" s="48">
        <v>0.0749306197964847</v>
      </c>
      <c r="P51" s="48">
        <v>0.161211121161817</v>
      </c>
      <c r="Q51" s="48">
        <v>0.0138078568650331</v>
      </c>
      <c r="R51" s="48">
        <v>-0.0211511083994306</v>
      </c>
      <c r="S51" s="48">
        <v>1.34003311562874</v>
      </c>
      <c r="T51" s="48">
        <v>14.9157835457943</v>
      </c>
      <c r="U51" s="48">
        <v>4.00988191252168</v>
      </c>
      <c r="V51" s="48">
        <v>26.7981972038263</v>
      </c>
      <c r="W51" s="48">
        <v>1.27838569102576</v>
      </c>
      <c r="X51" s="48">
        <v>0.730352083137161</v>
      </c>
      <c r="Y51" s="48">
        <v>1.30519230769231</v>
      </c>
      <c r="Z51" s="48">
        <v>0.22833940789053</v>
      </c>
      <c r="AA51" s="48">
        <v>0.0035807916107168</v>
      </c>
      <c r="AB51" s="48">
        <v>0.154933204571061</v>
      </c>
      <c r="AC51" s="48">
        <v>0.143778960013729</v>
      </c>
      <c r="AD51" s="371">
        <v>-0.0668611635489961</v>
      </c>
      <c r="AE51" s="48">
        <v>0.0422309936502488</v>
      </c>
    </row>
    <row r="52" ht="14.25" customHeight="1" spans="1:31">
      <c r="A52" s="18">
        <v>62</v>
      </c>
      <c r="B52" s="19" t="s">
        <v>80</v>
      </c>
      <c r="C52" s="19" t="s">
        <v>41</v>
      </c>
      <c r="D52" s="363">
        <v>0.02</v>
      </c>
      <c r="E52" s="15">
        <v>2231</v>
      </c>
      <c r="F52" s="362">
        <v>0.11083915019943</v>
      </c>
      <c r="G52" s="362">
        <v>0.348090629880536</v>
      </c>
      <c r="H52" s="25">
        <v>11.0974002689377</v>
      </c>
      <c r="I52" s="25">
        <v>9.23548370250449</v>
      </c>
      <c r="J52" s="27">
        <v>15.1506849315068</v>
      </c>
      <c r="K52" s="363">
        <v>0.547436</v>
      </c>
      <c r="L52" s="363">
        <v>0.4427</v>
      </c>
      <c r="M52" s="34">
        <v>0</v>
      </c>
      <c r="N52" s="32">
        <v>9917.37</v>
      </c>
      <c r="O52" s="48">
        <v>0.0964127586518478</v>
      </c>
      <c r="P52" s="48">
        <v>0.40556096697069</v>
      </c>
      <c r="Q52" s="48">
        <v>0.239934983745937</v>
      </c>
      <c r="R52" s="48">
        <v>0.412025316455696</v>
      </c>
      <c r="S52" s="48">
        <v>1.82301406169477</v>
      </c>
      <c r="T52" s="48">
        <v>15.8679910285165</v>
      </c>
      <c r="U52" s="48">
        <v>3.93516090584029</v>
      </c>
      <c r="V52" s="48">
        <v>159.24115755627</v>
      </c>
      <c r="W52" s="48">
        <v>2.59486232370719</v>
      </c>
      <c r="X52" s="48">
        <v>0.375228375228375</v>
      </c>
      <c r="Y52" s="48">
        <v>1.02664233576642</v>
      </c>
      <c r="Z52" s="48">
        <v>0.0149238681052738</v>
      </c>
      <c r="AA52" s="48">
        <v>0</v>
      </c>
      <c r="AB52" s="48">
        <v>0.249065029305052</v>
      </c>
      <c r="AC52" s="48">
        <v>0.211291495032711</v>
      </c>
      <c r="AD52" s="371">
        <v>-0.0221710685728132</v>
      </c>
      <c r="AE52" s="48">
        <v>0.0368306275745093</v>
      </c>
    </row>
    <row r="53" ht="14.25" customHeight="1" spans="1:31">
      <c r="A53" s="12">
        <v>63</v>
      </c>
      <c r="B53" s="13" t="s">
        <v>81</v>
      </c>
      <c r="C53" s="13" t="s">
        <v>39</v>
      </c>
      <c r="D53" s="363">
        <v>0.03</v>
      </c>
      <c r="E53" s="15">
        <v>5273</v>
      </c>
      <c r="F53" s="362">
        <v>0.672912067255463</v>
      </c>
      <c r="G53" s="362">
        <v>0.267722222222222</v>
      </c>
      <c r="H53" s="25">
        <v>42.6986535179215</v>
      </c>
      <c r="I53" s="25">
        <v>14.25</v>
      </c>
      <c r="J53" s="27">
        <v>6.07123287671233</v>
      </c>
      <c r="K53" s="363">
        <v>0.2773</v>
      </c>
      <c r="L53" s="363">
        <v>0.5041</v>
      </c>
      <c r="M53" s="363">
        <v>0.2018</v>
      </c>
      <c r="N53" s="32">
        <v>51155.96</v>
      </c>
      <c r="O53" s="48">
        <v>0.000189695000000001</v>
      </c>
      <c r="P53" s="48">
        <v>0.414163562722024</v>
      </c>
      <c r="Q53" s="48">
        <v>0.219812259991466</v>
      </c>
      <c r="R53" s="48">
        <v>0.285783955132894</v>
      </c>
      <c r="S53" s="48">
        <v>0.385915090747557</v>
      </c>
      <c r="T53" s="48">
        <v>0</v>
      </c>
      <c r="U53" s="48">
        <v>7.33785822021116</v>
      </c>
      <c r="V53" s="48">
        <v>0.6186222462409</v>
      </c>
      <c r="W53" s="48">
        <v>0.784590748773665</v>
      </c>
      <c r="X53" s="48">
        <v>0.62400552504892</v>
      </c>
      <c r="Y53" s="48">
        <v>2.32933029453015</v>
      </c>
      <c r="Z53" s="48">
        <v>1.4327911541227</v>
      </c>
      <c r="AA53" s="48">
        <v>0</v>
      </c>
      <c r="AB53" s="48">
        <v>0.112616797479844</v>
      </c>
      <c r="AC53" s="48">
        <v>0.311408016443988</v>
      </c>
      <c r="AD53" s="371">
        <v>0.378355601233299</v>
      </c>
      <c r="AE53" s="48">
        <v>0</v>
      </c>
    </row>
    <row r="54" ht="14.25" customHeight="1" spans="1:31">
      <c r="A54" s="12">
        <v>64</v>
      </c>
      <c r="B54" s="13" t="s">
        <v>82</v>
      </c>
      <c r="C54" s="13" t="s">
        <v>39</v>
      </c>
      <c r="D54" s="363">
        <v>0.03</v>
      </c>
      <c r="E54" s="15">
        <v>1185</v>
      </c>
      <c r="F54" s="362">
        <v>1.3043576441432</v>
      </c>
      <c r="G54" s="362">
        <v>0.277777777777778</v>
      </c>
      <c r="H54" s="25">
        <v>114.936708860759</v>
      </c>
      <c r="I54" s="25">
        <v>12.9714285714286</v>
      </c>
      <c r="J54" s="27">
        <v>4.46027397260274</v>
      </c>
      <c r="K54" s="372">
        <v>0.6</v>
      </c>
      <c r="L54" s="363">
        <v>0.2684</v>
      </c>
      <c r="M54" s="363">
        <v>0.147</v>
      </c>
      <c r="N54" s="34">
        <v>5495.69</v>
      </c>
      <c r="O54" s="48">
        <v>0.0021</v>
      </c>
      <c r="P54" s="48">
        <v>0.824579831932773</v>
      </c>
      <c r="Q54" s="48">
        <v>16.9266055045872</v>
      </c>
      <c r="R54" s="48">
        <v>10.0458015267176</v>
      </c>
      <c r="S54" s="48">
        <v>0.986027732029963</v>
      </c>
      <c r="T54" s="48">
        <v>1.82641212359772</v>
      </c>
      <c r="U54" s="48">
        <v>-5.05309011707051</v>
      </c>
      <c r="V54" s="48">
        <v>25.564738292011</v>
      </c>
      <c r="W54" s="48">
        <v>1.11523762861342</v>
      </c>
      <c r="X54" s="48">
        <v>0.839295994736409</v>
      </c>
      <c r="Y54" s="48">
        <v>1.01579384871155</v>
      </c>
      <c r="Z54" s="48">
        <v>0.335721596724667</v>
      </c>
      <c r="AA54" s="48">
        <v>0</v>
      </c>
      <c r="AB54" s="48">
        <v>1.14881240911294</v>
      </c>
      <c r="AC54" s="48">
        <v>0.321336206896552</v>
      </c>
      <c r="AD54" s="371">
        <v>0.202909482758621</v>
      </c>
      <c r="AE54" s="48">
        <v>0.122737068965517</v>
      </c>
    </row>
    <row r="55" ht="14.25" customHeight="1" spans="1:31">
      <c r="A55" s="18">
        <v>65</v>
      </c>
      <c r="B55" s="19" t="s">
        <v>83</v>
      </c>
      <c r="C55" s="19" t="s">
        <v>39</v>
      </c>
      <c r="D55" s="363">
        <v>0.01</v>
      </c>
      <c r="E55" s="15">
        <v>5448</v>
      </c>
      <c r="F55" s="362">
        <v>0.198334489923108</v>
      </c>
      <c r="G55" s="362">
        <v>0.188577586206897</v>
      </c>
      <c r="H55" s="25">
        <v>21.3017621145374</v>
      </c>
      <c r="I55" s="25">
        <v>23.2104</v>
      </c>
      <c r="J55" s="27">
        <v>12.8356164383562</v>
      </c>
      <c r="K55" s="363">
        <v>0.875</v>
      </c>
      <c r="L55" s="363">
        <v>0.3764</v>
      </c>
      <c r="M55" s="363">
        <v>0.2188</v>
      </c>
      <c r="N55" s="32">
        <v>19243.37</v>
      </c>
      <c r="O55" s="48">
        <v>0</v>
      </c>
      <c r="P55" s="48">
        <v>0.576881134133042</v>
      </c>
      <c r="Q55" s="48">
        <v>0.780769942624468</v>
      </c>
      <c r="R55" s="48">
        <v>0.487305487305487</v>
      </c>
      <c r="S55" s="48">
        <v>0.807289462547609</v>
      </c>
      <c r="T55" s="48">
        <v>5.18816930137685</v>
      </c>
      <c r="U55" s="48">
        <v>1.87562219627604</v>
      </c>
      <c r="V55" s="48">
        <v>32.8900862068966</v>
      </c>
      <c r="W55" s="48">
        <v>5.68430516311328</v>
      </c>
      <c r="X55" s="48">
        <v>0.168265905947441</v>
      </c>
      <c r="Y55" s="48">
        <v>1.02623311341502</v>
      </c>
      <c r="Z55" s="48">
        <v>0.0435483032791145</v>
      </c>
      <c r="AA55" s="48">
        <v>0</v>
      </c>
      <c r="AB55" s="48">
        <v>0.362607740690206</v>
      </c>
      <c r="AC55" s="48">
        <v>0.599108839525588</v>
      </c>
      <c r="AD55" s="371">
        <v>0.0938994823406068</v>
      </c>
      <c r="AE55" s="48">
        <v>0.0975689666470087</v>
      </c>
    </row>
    <row r="56" ht="14.25" customHeight="1" spans="1:31">
      <c r="A56" s="18">
        <v>65</v>
      </c>
      <c r="B56" s="19" t="s">
        <v>83</v>
      </c>
      <c r="C56" s="19" t="s">
        <v>39</v>
      </c>
      <c r="D56" s="363">
        <v>0.01</v>
      </c>
      <c r="E56" s="15">
        <v>4460</v>
      </c>
      <c r="F56" s="362">
        <v>0.284396115027256</v>
      </c>
      <c r="G56" s="362">
        <v>0.19</v>
      </c>
      <c r="H56" s="25">
        <v>23.6244394618834</v>
      </c>
      <c r="I56" s="25">
        <v>30.1042857142857</v>
      </c>
      <c r="J56" s="27">
        <v>13.8164383561644</v>
      </c>
      <c r="K56" s="372">
        <v>0.95</v>
      </c>
      <c r="L56" s="363">
        <v>0.9126</v>
      </c>
      <c r="M56" s="363">
        <v>0.2749</v>
      </c>
      <c r="N56" s="32">
        <v>5528.79</v>
      </c>
      <c r="O56" s="48">
        <v>0</v>
      </c>
      <c r="P56" s="48">
        <v>-0.151160474150812</v>
      </c>
      <c r="Q56" s="48">
        <v>4.17696629213483</v>
      </c>
      <c r="R56" s="48">
        <v>5.91472868217054</v>
      </c>
      <c r="S56" s="48">
        <v>0.718838393362248</v>
      </c>
      <c r="T56" s="48">
        <v>9.60547156227502</v>
      </c>
      <c r="U56" s="48">
        <v>-5.39288601455133</v>
      </c>
      <c r="V56" s="48">
        <v>4.06954399877993</v>
      </c>
      <c r="W56" s="48">
        <v>1.13453187424006</v>
      </c>
      <c r="X56" s="48">
        <v>0.675585284280936</v>
      </c>
      <c r="Y56" s="48">
        <v>1.05249569707401</v>
      </c>
      <c r="Z56" s="48">
        <v>0.710074154458311</v>
      </c>
      <c r="AA56" s="48">
        <v>0</v>
      </c>
      <c r="AB56" s="48">
        <v>1.35212975594967</v>
      </c>
      <c r="AC56" s="48">
        <v>0.52600809473842</v>
      </c>
      <c r="AD56" s="371">
        <v>0.131164742917104</v>
      </c>
      <c r="AE56" s="48">
        <v>0.00779493329335932</v>
      </c>
    </row>
    <row r="57" ht="14.25" customHeight="1" spans="1:31">
      <c r="A57" s="18">
        <v>67</v>
      </c>
      <c r="B57" s="19" t="s">
        <v>84</v>
      </c>
      <c r="C57" s="19" t="s">
        <v>39</v>
      </c>
      <c r="D57" s="363">
        <v>0.022</v>
      </c>
      <c r="E57" s="15">
        <v>6745</v>
      </c>
      <c r="F57" s="362">
        <v>0.211712990851656</v>
      </c>
      <c r="G57" s="362">
        <v>0.27008547008547</v>
      </c>
      <c r="H57" s="25">
        <v>16.765709414381</v>
      </c>
      <c r="I57" s="25">
        <v>12.5649677777778</v>
      </c>
      <c r="J57" s="27">
        <v>13.0876712328767</v>
      </c>
      <c r="K57" s="363">
        <v>0.925</v>
      </c>
      <c r="L57" s="363">
        <v>0.078</v>
      </c>
      <c r="M57" s="363">
        <v>0.0986</v>
      </c>
      <c r="N57" s="32">
        <v>38648.54</v>
      </c>
      <c r="O57" s="371">
        <v>0.187793427230047</v>
      </c>
      <c r="P57" s="48">
        <v>0.0508334262015824</v>
      </c>
      <c r="Q57" s="48">
        <v>0.181268360117505</v>
      </c>
      <c r="R57" s="48">
        <v>-0.140545361875637</v>
      </c>
      <c r="S57" s="48">
        <v>0.938991918893952</v>
      </c>
      <c r="T57" s="48">
        <v>3.76166189824605</v>
      </c>
      <c r="U57" s="48">
        <v>2.09155751523797</v>
      </c>
      <c r="V57" s="48">
        <v>6.66189348460649</v>
      </c>
      <c r="W57" s="48">
        <v>1.75588458618071</v>
      </c>
      <c r="X57" s="48">
        <v>0.482168287731418</v>
      </c>
      <c r="Y57" s="48">
        <v>1.0907530327306</v>
      </c>
      <c r="Z57" s="48">
        <v>0.263136337039204</v>
      </c>
      <c r="AA57" s="48">
        <v>0</v>
      </c>
      <c r="AB57" s="48">
        <v>0.213736829596768</v>
      </c>
      <c r="AC57" s="48">
        <v>0.29442791005291</v>
      </c>
      <c r="AD57" s="371">
        <v>0.0895337301587302</v>
      </c>
      <c r="AE57" s="48">
        <v>0.0220072751322751</v>
      </c>
    </row>
    <row r="58" ht="14.25" customHeight="1" spans="1:31">
      <c r="A58" s="18">
        <v>67</v>
      </c>
      <c r="B58" s="19" t="s">
        <v>84</v>
      </c>
      <c r="C58" s="19" t="s">
        <v>39</v>
      </c>
      <c r="D58" s="363">
        <v>0.01</v>
      </c>
      <c r="E58" s="15">
        <v>1714</v>
      </c>
      <c r="F58" s="362">
        <v>0.534405135476982</v>
      </c>
      <c r="G58" s="362">
        <v>0.202218972852202</v>
      </c>
      <c r="H58" s="25">
        <v>45.1990256709452</v>
      </c>
      <c r="I58" s="25">
        <v>18.0165418604651</v>
      </c>
      <c r="J58" s="27">
        <v>16.2082191780822</v>
      </c>
      <c r="K58" s="363">
        <v>0.2514</v>
      </c>
      <c r="L58" s="363">
        <v>0.2397</v>
      </c>
      <c r="M58" s="363">
        <v>0.1314</v>
      </c>
      <c r="N58" s="34">
        <v>11533.87</v>
      </c>
      <c r="O58" s="371">
        <v>0.0283777392401074</v>
      </c>
      <c r="P58" s="48">
        <v>0.0230979690624014</v>
      </c>
      <c r="Q58" s="48">
        <v>-0.351462765957447</v>
      </c>
      <c r="R58" s="48">
        <v>0.466210436270317</v>
      </c>
      <c r="S58" s="48">
        <v>0.361290993732283</v>
      </c>
      <c r="T58" s="48">
        <v>1.64169227133065</v>
      </c>
      <c r="U58" s="48">
        <v>1.00093666690684</v>
      </c>
      <c r="V58" s="48">
        <v>2.70904836193448</v>
      </c>
      <c r="W58" s="48">
        <v>1.69446854663774</v>
      </c>
      <c r="X58" s="48">
        <v>0.476780663409617</v>
      </c>
      <c r="Y58" s="48">
        <v>1.10272536687631</v>
      </c>
      <c r="Z58" s="48">
        <v>0.367336477342629</v>
      </c>
      <c r="AA58" s="48">
        <v>0</v>
      </c>
      <c r="AB58" s="48">
        <v>0.138259256271679</v>
      </c>
      <c r="AC58" s="48">
        <v>0.593723006046646</v>
      </c>
      <c r="AD58" s="371">
        <v>0.0735675208753239</v>
      </c>
      <c r="AE58" s="48">
        <v>0.0976101353296862</v>
      </c>
    </row>
    <row r="59" ht="14.25" customHeight="1" spans="1:31">
      <c r="A59" s="12">
        <v>68</v>
      </c>
      <c r="B59" s="13" t="s">
        <v>85</v>
      </c>
      <c r="C59" s="13" t="s">
        <v>39</v>
      </c>
      <c r="D59" s="363">
        <v>0.02</v>
      </c>
      <c r="E59" s="15">
        <v>2454</v>
      </c>
      <c r="F59" s="362">
        <v>0.374608948945615</v>
      </c>
      <c r="G59" s="362">
        <v>0.358866666666667</v>
      </c>
      <c r="H59" s="25">
        <v>18.6092950285249</v>
      </c>
      <c r="I59" s="25">
        <v>10.5588924855491</v>
      </c>
      <c r="J59" s="27">
        <v>15.4301369863014</v>
      </c>
      <c r="K59" s="363">
        <v>0.2191</v>
      </c>
      <c r="L59" s="363">
        <v>0.0417</v>
      </c>
      <c r="M59" s="363">
        <v>0.1982</v>
      </c>
      <c r="N59" s="32">
        <v>9687.86</v>
      </c>
      <c r="O59" s="371">
        <v>0.0183347984427979</v>
      </c>
      <c r="P59" s="48">
        <v>0.246234615715638</v>
      </c>
      <c r="Q59" s="48">
        <v>0.315667609981991</v>
      </c>
      <c r="R59" s="48">
        <v>0.418497109826589</v>
      </c>
      <c r="S59" s="48">
        <v>0.786390283152611</v>
      </c>
      <c r="T59" s="48">
        <v>54.8770053475936</v>
      </c>
      <c r="U59" s="48">
        <v>1.29685327941362</v>
      </c>
      <c r="V59" s="48">
        <v>21.1805985552116</v>
      </c>
      <c r="W59" s="48">
        <v>3.27629700142789</v>
      </c>
      <c r="X59" s="48">
        <v>0.290193370165746</v>
      </c>
      <c r="Y59" s="48">
        <v>1.06983050847458</v>
      </c>
      <c r="Z59" s="48">
        <v>0.0532850997262417</v>
      </c>
      <c r="AA59" s="48">
        <v>0</v>
      </c>
      <c r="AB59" s="48">
        <v>0.272636373736252</v>
      </c>
      <c r="AC59" s="48">
        <v>0.587507308516858</v>
      </c>
      <c r="AD59" s="371">
        <v>0.298090040927694</v>
      </c>
      <c r="AE59" s="48">
        <v>0.138764373416488</v>
      </c>
    </row>
    <row r="60" spans="1:31">
      <c r="A60" s="12">
        <v>69</v>
      </c>
      <c r="B60" s="13" t="s">
        <v>86</v>
      </c>
      <c r="C60" s="13" t="s">
        <v>39</v>
      </c>
      <c r="D60" s="363">
        <v>0.03</v>
      </c>
      <c r="E60" s="15">
        <v>7568</v>
      </c>
      <c r="F60" s="362">
        <v>0.400750342048215</v>
      </c>
      <c r="G60" s="362">
        <v>0.284357541899441</v>
      </c>
      <c r="H60" s="25">
        <v>23.6709593023256</v>
      </c>
      <c r="I60" s="25">
        <v>13.3687925373134</v>
      </c>
      <c r="J60" s="27">
        <v>7.32876712328767</v>
      </c>
      <c r="K60" s="372">
        <v>0.44</v>
      </c>
      <c r="L60" s="363">
        <v>0.2169</v>
      </c>
      <c r="M60" s="363">
        <v>0.885</v>
      </c>
      <c r="N60" s="32">
        <v>15902.24</v>
      </c>
      <c r="O60" s="363">
        <v>0.1886</v>
      </c>
      <c r="P60" s="48">
        <v>0.31910812088187</v>
      </c>
      <c r="Q60" s="48">
        <v>0.288863673204733</v>
      </c>
      <c r="R60" s="48">
        <v>0.0534521158129175</v>
      </c>
      <c r="S60" s="48">
        <v>2.41107221636137</v>
      </c>
      <c r="T60" s="48">
        <v>10.2180561906213</v>
      </c>
      <c r="U60" s="48">
        <v>28.6274286527649</v>
      </c>
      <c r="V60" s="48">
        <v>1396.68055555556</v>
      </c>
      <c r="W60" s="48">
        <v>1.1969654575978</v>
      </c>
      <c r="X60" s="48">
        <v>0.828587687314266</v>
      </c>
      <c r="Y60" s="48">
        <v>1.01853194746596</v>
      </c>
      <c r="Z60" s="48">
        <v>0.00911834989309521</v>
      </c>
      <c r="AA60" s="48">
        <v>0</v>
      </c>
      <c r="AB60" s="48">
        <v>0.535977337110482</v>
      </c>
      <c r="AC60" s="48">
        <v>0.14090452561132</v>
      </c>
      <c r="AD60" s="371">
        <v>0.167962729089806</v>
      </c>
      <c r="AE60" s="48">
        <v>0</v>
      </c>
    </row>
    <row r="61" ht="14.25" customHeight="1" spans="1:31">
      <c r="A61" s="12">
        <v>70</v>
      </c>
      <c r="B61" s="13" t="s">
        <v>87</v>
      </c>
      <c r="C61" s="13" t="s">
        <v>41</v>
      </c>
      <c r="D61" s="363">
        <v>0.0194</v>
      </c>
      <c r="E61" s="15">
        <v>13351</v>
      </c>
      <c r="F61" s="362">
        <v>0.224135988988393</v>
      </c>
      <c r="G61" s="362">
        <v>0.289313395348837</v>
      </c>
      <c r="H61" s="25">
        <v>16.1445434798891</v>
      </c>
      <c r="I61" s="25">
        <v>12.7605091989346</v>
      </c>
      <c r="J61" s="27">
        <v>13.8356164383562</v>
      </c>
      <c r="K61" s="372">
        <v>1</v>
      </c>
      <c r="L61" s="363">
        <v>0.1944</v>
      </c>
      <c r="M61" s="363">
        <v>0.1111</v>
      </c>
      <c r="N61" s="32">
        <v>55732.5</v>
      </c>
      <c r="O61" s="371">
        <v>0.057116214010957</v>
      </c>
      <c r="P61" s="48">
        <v>0.202021363322812</v>
      </c>
      <c r="Q61" s="48">
        <v>0.0634585672834156</v>
      </c>
      <c r="R61" s="48">
        <v>0.101658552685865</v>
      </c>
      <c r="S61" s="48">
        <v>0.858390488169542</v>
      </c>
      <c r="T61" s="48">
        <v>7.46296372714893</v>
      </c>
      <c r="U61" s="48">
        <v>2.86481434545685</v>
      </c>
      <c r="V61" s="48">
        <v>4.9149364061311</v>
      </c>
      <c r="W61" s="48">
        <v>1.42028513098526</v>
      </c>
      <c r="X61" s="48">
        <v>0.509229872964254</v>
      </c>
      <c r="Y61" s="48">
        <v>1.20733328668393</v>
      </c>
      <c r="Z61" s="48">
        <v>0.400641366358386</v>
      </c>
      <c r="AA61" s="48">
        <v>0.0984904858084405</v>
      </c>
      <c r="AB61" s="48">
        <v>0.243818254866869</v>
      </c>
      <c r="AC61" s="48">
        <v>0.307326513685375</v>
      </c>
      <c r="AD61" s="371">
        <v>0.218025988388167</v>
      </c>
      <c r="AE61" s="48">
        <v>0.0540669062759193</v>
      </c>
    </row>
    <row r="62" ht="14.25" customHeight="1" spans="1:31">
      <c r="A62" s="12">
        <v>71</v>
      </c>
      <c r="B62" s="13" t="s">
        <v>88</v>
      </c>
      <c r="C62" s="13" t="s">
        <v>39</v>
      </c>
      <c r="D62" s="363">
        <v>0.03</v>
      </c>
      <c r="E62" s="15">
        <v>4147</v>
      </c>
      <c r="F62" s="362">
        <v>0.318246185454449</v>
      </c>
      <c r="G62" s="362">
        <v>0.225563909774436</v>
      </c>
      <c r="H62" s="25">
        <v>24.9499421268387</v>
      </c>
      <c r="I62" s="25">
        <v>15.9180630769231</v>
      </c>
      <c r="J62" s="27">
        <v>16.1561643835616</v>
      </c>
      <c r="K62" s="363">
        <v>0.378</v>
      </c>
      <c r="L62" s="363">
        <v>0.2479</v>
      </c>
      <c r="M62" s="363">
        <v>0.187</v>
      </c>
      <c r="N62" s="35">
        <v>21931.15</v>
      </c>
      <c r="O62" s="363">
        <v>0.0572</v>
      </c>
      <c r="P62" s="48">
        <v>0.169404081632653</v>
      </c>
      <c r="Q62" s="48">
        <v>0.118649945096226</v>
      </c>
      <c r="R62" s="48">
        <v>1.57417752948479</v>
      </c>
      <c r="S62" s="48">
        <v>0.666817182937475</v>
      </c>
      <c r="T62" s="48">
        <v>3.02754049067177</v>
      </c>
      <c r="U62" s="48">
        <v>3.20634001592241</v>
      </c>
      <c r="V62" s="48">
        <v>2.06912334781187</v>
      </c>
      <c r="W62" s="48">
        <v>1.89111040305879</v>
      </c>
      <c r="X62" s="48">
        <v>0.459525870493955</v>
      </c>
      <c r="Y62" s="48">
        <v>1.25224239772479</v>
      </c>
      <c r="Z62" s="48">
        <v>0.619704484397603</v>
      </c>
      <c r="AA62" s="48">
        <v>0.000103327133705311</v>
      </c>
      <c r="AB62" s="48">
        <v>0.226247306254944</v>
      </c>
      <c r="AC62" s="48">
        <v>0.363234165500429</v>
      </c>
      <c r="AD62" s="371">
        <v>0.0991377364453072</v>
      </c>
      <c r="AE62" s="48">
        <v>0.0672204415150558</v>
      </c>
    </row>
    <row r="63" ht="14.25" customHeight="1" spans="1:31">
      <c r="A63" s="12">
        <v>72</v>
      </c>
      <c r="B63" s="13" t="s">
        <v>89</v>
      </c>
      <c r="C63" s="13" t="s">
        <v>41</v>
      </c>
      <c r="D63" s="363">
        <v>0.01</v>
      </c>
      <c r="E63" s="15">
        <v>13066</v>
      </c>
      <c r="F63" s="362">
        <v>0.0746510655473074</v>
      </c>
      <c r="G63" s="362">
        <v>0.191752429860909</v>
      </c>
      <c r="H63" s="25">
        <v>17.6682014388489</v>
      </c>
      <c r="I63" s="25">
        <v>17.7426837750698</v>
      </c>
      <c r="J63" s="27">
        <v>7.61917808219178</v>
      </c>
      <c r="K63" s="372">
        <v>0.84</v>
      </c>
      <c r="L63" s="363">
        <v>0.3258</v>
      </c>
      <c r="M63" s="363">
        <v>0.065</v>
      </c>
      <c r="N63" s="32">
        <v>162910.41</v>
      </c>
      <c r="O63" s="48">
        <v>0</v>
      </c>
      <c r="P63" s="48">
        <v>-0.189191882389943</v>
      </c>
      <c r="Q63" s="48">
        <v>0.0640000000000001</v>
      </c>
      <c r="R63" s="48">
        <v>0.0928404148544664</v>
      </c>
      <c r="S63" s="48">
        <v>2.3546292968394</v>
      </c>
      <c r="T63" s="48">
        <v>9.08856415549589</v>
      </c>
      <c r="U63" s="48">
        <v>55.9883870703932</v>
      </c>
      <c r="V63" s="48">
        <v>11.4265780952699</v>
      </c>
      <c r="W63" s="48">
        <v>1.1465725403923</v>
      </c>
      <c r="X63" s="48">
        <v>0.562133699985406</v>
      </c>
      <c r="Y63" s="48">
        <v>1.30119848612279</v>
      </c>
      <c r="Z63" s="48">
        <v>0.883882555052319</v>
      </c>
      <c r="AA63" s="48">
        <v>0.00551080966511234</v>
      </c>
      <c r="AB63" s="48">
        <v>0.0751385917696041</v>
      </c>
      <c r="AC63" s="48">
        <v>0.0423962770153021</v>
      </c>
      <c r="AD63" s="371">
        <v>0.0579408482468902</v>
      </c>
      <c r="AE63" s="48">
        <v>0.000118315191670611</v>
      </c>
    </row>
    <row r="64" ht="14.25" customHeight="1" spans="1:31">
      <c r="A64" s="12">
        <v>74</v>
      </c>
      <c r="B64" s="13" t="s">
        <v>90</v>
      </c>
      <c r="C64" s="13" t="s">
        <v>39</v>
      </c>
      <c r="D64" s="363">
        <v>0.01</v>
      </c>
      <c r="E64" s="15">
        <v>37985</v>
      </c>
      <c r="F64" s="362">
        <v>0.382174683850764</v>
      </c>
      <c r="G64" s="362">
        <v>0.229463414634146</v>
      </c>
      <c r="H64" s="25">
        <v>26.985104646571</v>
      </c>
      <c r="I64" s="25">
        <v>17.5819759862779</v>
      </c>
      <c r="J64" s="27">
        <v>5.76438356164384</v>
      </c>
      <c r="K64" s="372">
        <v>0.65</v>
      </c>
      <c r="L64" s="363">
        <v>0.2132</v>
      </c>
      <c r="M64" s="363">
        <v>0.0311</v>
      </c>
      <c r="N64" s="32">
        <v>226666.9</v>
      </c>
      <c r="O64" s="48">
        <v>0.04025</v>
      </c>
      <c r="P64" s="48">
        <v>0.0697145010065887</v>
      </c>
      <c r="Q64" s="48">
        <v>0.274941222324201</v>
      </c>
      <c r="R64" s="48">
        <v>0.270996453188784</v>
      </c>
      <c r="S64" s="48">
        <v>0.729118005066289</v>
      </c>
      <c r="T64" s="48">
        <v>5.24286773171001</v>
      </c>
      <c r="U64" s="48">
        <v>5.90819019522468</v>
      </c>
      <c r="V64" s="48">
        <v>7.4169223046461</v>
      </c>
      <c r="W64" s="48">
        <v>1.49477385615497</v>
      </c>
      <c r="X64" s="48">
        <v>0.781735279951964</v>
      </c>
      <c r="Y64" s="48">
        <v>1.46273818248443</v>
      </c>
      <c r="Z64" s="48">
        <v>0.525245303486021</v>
      </c>
      <c r="AA64" s="48">
        <v>0.0140131157240767</v>
      </c>
      <c r="AB64" s="48">
        <v>0.209929148566944</v>
      </c>
      <c r="AC64" s="48">
        <v>0.236267653296034</v>
      </c>
      <c r="AD64" s="371">
        <v>-0.0110379160462633</v>
      </c>
      <c r="AE64" s="48">
        <v>0</v>
      </c>
    </row>
    <row r="65" ht="14.25" customHeight="1" spans="1:31">
      <c r="A65" s="12">
        <v>75</v>
      </c>
      <c r="B65" s="13" t="s">
        <v>91</v>
      </c>
      <c r="C65" s="13" t="s">
        <v>39</v>
      </c>
      <c r="D65" s="363">
        <v>0.015</v>
      </c>
      <c r="E65" s="15">
        <v>6075</v>
      </c>
      <c r="F65" s="362">
        <v>0.338865900164339</v>
      </c>
      <c r="G65" s="362">
        <v>0.342710472279261</v>
      </c>
      <c r="H65" s="25">
        <v>17.4368625514403</v>
      </c>
      <c r="I65" s="25">
        <v>13.2411175</v>
      </c>
      <c r="J65" s="27">
        <v>17.3616438356164</v>
      </c>
      <c r="K65" s="372">
        <v>0.99</v>
      </c>
      <c r="L65" s="34">
        <v>0</v>
      </c>
      <c r="M65" s="34">
        <v>0</v>
      </c>
      <c r="N65" s="32">
        <v>10494.49</v>
      </c>
      <c r="O65" s="48">
        <v>0.00833002776675922</v>
      </c>
      <c r="P65" s="48">
        <v>0.532998187876308</v>
      </c>
      <c r="Q65" s="48">
        <v>1.42860448970146</v>
      </c>
      <c r="R65" s="48">
        <v>0.433459178857952</v>
      </c>
      <c r="S65" s="48">
        <v>1.87967322071448</v>
      </c>
      <c r="T65" s="48">
        <v>0</v>
      </c>
      <c r="U65" s="48">
        <v>-4.41200368344077</v>
      </c>
      <c r="V65" s="48">
        <v>8.02700305509017</v>
      </c>
      <c r="W65" s="48">
        <v>1.13502002415612</v>
      </c>
      <c r="X65" s="48">
        <v>0.599847473784557</v>
      </c>
      <c r="Y65" s="48">
        <v>1.39069264069264</v>
      </c>
      <c r="Z65" s="48">
        <v>0.522489041356966</v>
      </c>
      <c r="AA65" s="48">
        <v>0</v>
      </c>
      <c r="AB65" s="48">
        <v>0.820114748565643</v>
      </c>
      <c r="AC65" s="48">
        <v>0.610583179864948</v>
      </c>
      <c r="AD65" s="371">
        <v>0.409650092081031</v>
      </c>
      <c r="AE65" s="48">
        <v>0.0403192142418662</v>
      </c>
    </row>
    <row r="66" ht="14.25" customHeight="1" spans="1:31">
      <c r="A66" s="12">
        <v>76</v>
      </c>
      <c r="B66" s="13" t="s">
        <v>92</v>
      </c>
      <c r="C66" s="13" t="s">
        <v>39</v>
      </c>
      <c r="D66" s="363">
        <v>0.03</v>
      </c>
      <c r="E66" s="15">
        <v>4147</v>
      </c>
      <c r="F66" s="362">
        <v>0.3078</v>
      </c>
      <c r="G66" s="362">
        <v>0.262</v>
      </c>
      <c r="H66" s="25">
        <v>19.3295297805643</v>
      </c>
      <c r="I66" s="25">
        <v>11.4513657142857</v>
      </c>
      <c r="J66" s="27">
        <v>7.13972602739726</v>
      </c>
      <c r="K66" s="363">
        <v>0.7407</v>
      </c>
      <c r="L66" s="363">
        <v>0.2409</v>
      </c>
      <c r="M66" s="363">
        <v>0.6008</v>
      </c>
      <c r="N66" s="32">
        <v>15291.39</v>
      </c>
      <c r="O66" s="48">
        <v>0.164341085271318</v>
      </c>
      <c r="P66" s="48">
        <v>0.0872755193447938</v>
      </c>
      <c r="Q66" s="48">
        <v>0.382317691527611</v>
      </c>
      <c r="R66" s="48">
        <v>0.263173926286933</v>
      </c>
      <c r="S66" s="48">
        <v>1.20992397613014</v>
      </c>
      <c r="T66" s="48">
        <v>3.30979734451433</v>
      </c>
      <c r="U66" s="48">
        <v>120.21116751269</v>
      </c>
      <c r="V66" s="48">
        <v>125.832093517535</v>
      </c>
      <c r="W66" s="48">
        <v>1.41779656209224</v>
      </c>
      <c r="X66" s="48">
        <v>0.705873121738789</v>
      </c>
      <c r="Y66" s="48">
        <v>1.025</v>
      </c>
      <c r="Z66" s="48">
        <v>0.0368814192343604</v>
      </c>
      <c r="AA66" s="48">
        <v>0</v>
      </c>
      <c r="AB66" s="48">
        <v>0.320962811036725</v>
      </c>
      <c r="AC66" s="48">
        <v>0.28982838997365</v>
      </c>
      <c r="AD66" s="371">
        <v>-0.0708229173704479</v>
      </c>
      <c r="AE66" s="48">
        <v>0.139906087426525</v>
      </c>
    </row>
    <row r="67" ht="14.25" customHeight="1" spans="1:31">
      <c r="A67" s="12">
        <v>77</v>
      </c>
      <c r="B67" s="13" t="s">
        <v>93</v>
      </c>
      <c r="C67" s="13" t="s">
        <v>39</v>
      </c>
      <c r="D67" s="363">
        <v>0.02</v>
      </c>
      <c r="E67" s="15">
        <v>5806</v>
      </c>
      <c r="F67" s="362">
        <v>0.0345069101538611</v>
      </c>
      <c r="G67" s="362">
        <v>0.346098857142857</v>
      </c>
      <c r="H67" s="25">
        <v>9.04236996210816</v>
      </c>
      <c r="I67" s="26">
        <v>9.63728914988096</v>
      </c>
      <c r="J67" s="27">
        <v>6.71506849315069</v>
      </c>
      <c r="K67" s="363">
        <v>0.501</v>
      </c>
      <c r="L67" s="363">
        <v>0.1445</v>
      </c>
      <c r="M67" s="363">
        <v>0.3334</v>
      </c>
      <c r="N67" s="32">
        <v>34048.3</v>
      </c>
      <c r="O67" s="48">
        <v>0</v>
      </c>
      <c r="P67" s="48">
        <v>0.293967412388465</v>
      </c>
      <c r="Q67" s="48">
        <v>0.159113516094378</v>
      </c>
      <c r="R67" s="48">
        <v>0.28479752157557</v>
      </c>
      <c r="S67" s="48">
        <v>0.962019251095734</v>
      </c>
      <c r="T67" s="48">
        <v>2.56797833120156</v>
      </c>
      <c r="U67" s="48">
        <v>-4.89912800086123</v>
      </c>
      <c r="V67" s="48">
        <v>22.8530297957817</v>
      </c>
      <c r="W67" s="48">
        <v>1.50458346565047</v>
      </c>
      <c r="X67" s="48">
        <v>0.636077451592755</v>
      </c>
      <c r="Y67" s="48">
        <v>1.35334198572356</v>
      </c>
      <c r="Z67" s="48">
        <v>0.134045036386105</v>
      </c>
      <c r="AA67" s="48">
        <v>0.00102979541397776</v>
      </c>
      <c r="AB67" s="48">
        <v>0.213986916060076</v>
      </c>
      <c r="AC67" s="48">
        <v>0.231929917084176</v>
      </c>
      <c r="AD67" s="371">
        <v>0.0897131639858193</v>
      </c>
      <c r="AE67" s="48">
        <v>0.00924379596261463</v>
      </c>
    </row>
    <row r="68" ht="14.25" customHeight="1" spans="1:31">
      <c r="A68" s="12">
        <v>78</v>
      </c>
      <c r="B68" s="13" t="s">
        <v>94</v>
      </c>
      <c r="C68" s="13" t="s">
        <v>39</v>
      </c>
      <c r="D68" s="363">
        <v>0.04</v>
      </c>
      <c r="E68" s="15">
        <v>14479</v>
      </c>
      <c r="F68" s="362">
        <v>0.342074090305114</v>
      </c>
      <c r="G68" s="362">
        <v>0.258501761658031</v>
      </c>
      <c r="H68" s="25">
        <v>20.0187409351475</v>
      </c>
      <c r="I68" s="26">
        <v>20.9486776050754</v>
      </c>
      <c r="J68" s="27">
        <v>9.04109589041096</v>
      </c>
      <c r="K68" s="363">
        <v>0.42032</v>
      </c>
      <c r="L68" s="363">
        <v>0.5549</v>
      </c>
      <c r="M68" s="363">
        <v>0.2355</v>
      </c>
      <c r="N68" s="32">
        <v>25000</v>
      </c>
      <c r="O68" s="48">
        <v>0</v>
      </c>
      <c r="P68" s="48">
        <v>0.0917584549714934</v>
      </c>
      <c r="Q68" s="48">
        <v>-0.275677241778937</v>
      </c>
      <c r="R68" s="48">
        <v>-0.195834490419328</v>
      </c>
      <c r="S68" s="48">
        <v>1.06648495918717</v>
      </c>
      <c r="T68" s="48">
        <v>6.90775487568167</v>
      </c>
      <c r="U68" s="48">
        <v>2.42860972776239</v>
      </c>
      <c r="V68" s="48">
        <v>6.83010418570645</v>
      </c>
      <c r="W68" s="48">
        <v>1.21183800623053</v>
      </c>
      <c r="X68" s="48">
        <v>0.658236500341764</v>
      </c>
      <c r="Y68" s="48">
        <v>1.19309622060654</v>
      </c>
      <c r="Z68" s="48">
        <v>0.46112</v>
      </c>
      <c r="AA68" s="48">
        <v>0.02936</v>
      </c>
      <c r="AB68" s="48">
        <v>0.486566411828951</v>
      </c>
      <c r="AC68" s="48">
        <v>0.33644209540376</v>
      </c>
      <c r="AD68" s="371">
        <v>0.295055864052987</v>
      </c>
      <c r="AE68" s="48">
        <v>0.0633839566468188</v>
      </c>
    </row>
    <row r="69" ht="14.25" customHeight="1" spans="1:31">
      <c r="A69" s="12">
        <v>79</v>
      </c>
      <c r="B69" s="13" t="s">
        <v>95</v>
      </c>
      <c r="C69" s="13" t="s">
        <v>39</v>
      </c>
      <c r="D69" s="363">
        <v>0.025</v>
      </c>
      <c r="E69" s="15">
        <v>1093</v>
      </c>
      <c r="F69" s="362">
        <v>0.261072715115514</v>
      </c>
      <c r="G69" s="362">
        <v>0.250504587155963</v>
      </c>
      <c r="H69" s="25">
        <v>19.9451052150046</v>
      </c>
      <c r="I69" s="26">
        <v>14.9725274725275</v>
      </c>
      <c r="J69" s="27">
        <v>15.786301369863</v>
      </c>
      <c r="K69" s="363">
        <v>0.4114</v>
      </c>
      <c r="L69" s="363">
        <v>0.065</v>
      </c>
      <c r="M69" s="363">
        <v>0.249</v>
      </c>
      <c r="N69" s="34">
        <v>5597.58</v>
      </c>
      <c r="O69" s="48">
        <v>0.057</v>
      </c>
      <c r="P69" s="48">
        <v>0.233864576912917</v>
      </c>
      <c r="Q69" s="48">
        <v>0.0165200215478543</v>
      </c>
      <c r="R69" s="48">
        <v>-0.00364630811303557</v>
      </c>
      <c r="S69" s="48">
        <v>2.4819865983445</v>
      </c>
      <c r="T69" s="48">
        <v>26.7266553480475</v>
      </c>
      <c r="U69" s="48">
        <v>11.7587301587302</v>
      </c>
      <c r="V69" s="48">
        <v>131.457202505219</v>
      </c>
      <c r="W69" s="48">
        <v>1.64056513409962</v>
      </c>
      <c r="X69" s="48">
        <v>0.59601798330122</v>
      </c>
      <c r="Y69" s="48">
        <v>1.07158671586716</v>
      </c>
      <c r="Z69" s="48">
        <v>0.0431019254548666</v>
      </c>
      <c r="AA69" s="48">
        <v>0</v>
      </c>
      <c r="AB69" s="48">
        <v>0.194657168299199</v>
      </c>
      <c r="AC69" s="48">
        <v>0.134481006225384</v>
      </c>
      <c r="AD69" s="371">
        <v>-0.00228687587345954</v>
      </c>
      <c r="AE69" s="48">
        <v>0.0241074831660526</v>
      </c>
    </row>
    <row r="70" ht="14.25" customHeight="1" spans="1:31">
      <c r="A70" s="12">
        <v>79</v>
      </c>
      <c r="B70" s="13" t="s">
        <v>95</v>
      </c>
      <c r="C70" s="13" t="s">
        <v>39</v>
      </c>
      <c r="D70" s="363">
        <v>0.02</v>
      </c>
      <c r="E70" s="15">
        <v>3767</v>
      </c>
      <c r="F70" s="362">
        <v>0.136107298729743</v>
      </c>
      <c r="G70" s="362">
        <v>0.300387755102041</v>
      </c>
      <c r="H70" s="25">
        <v>13.0076984337669</v>
      </c>
      <c r="I70" s="26">
        <v>11.3979995347755</v>
      </c>
      <c r="J70" s="27">
        <v>8.57808219178082</v>
      </c>
      <c r="K70" s="372">
        <v>0.51</v>
      </c>
      <c r="L70" s="363">
        <v>0.1161</v>
      </c>
      <c r="M70" s="363">
        <v>0.0963</v>
      </c>
      <c r="N70" s="34">
        <v>4944.89</v>
      </c>
      <c r="O70" s="48">
        <v>0.057</v>
      </c>
      <c r="P70" s="48">
        <v>0.476717058603957</v>
      </c>
      <c r="Q70" s="48">
        <v>-0.176353370973099</v>
      </c>
      <c r="R70" s="48">
        <v>1.32387415175817</v>
      </c>
      <c r="S70" s="48">
        <v>1.80437444660048</v>
      </c>
      <c r="T70" s="48">
        <v>8.76125137211855</v>
      </c>
      <c r="U70" s="48">
        <v>16.5134482758621</v>
      </c>
      <c r="V70" s="48">
        <v>292.899082568807</v>
      </c>
      <c r="W70" s="48">
        <v>1.12559952038369</v>
      </c>
      <c r="X70" s="48">
        <v>0.843249391765933</v>
      </c>
      <c r="Y70" s="48">
        <v>1.02829492056388</v>
      </c>
      <c r="Z70" s="48">
        <v>0.0300403225806452</v>
      </c>
      <c r="AA70" s="48">
        <v>0</v>
      </c>
      <c r="AB70" s="48">
        <v>0.686031688217082</v>
      </c>
      <c r="AC70" s="48">
        <v>0.181022781849694</v>
      </c>
      <c r="AD70" s="371">
        <v>0.090354778759214</v>
      </c>
      <c r="AE70" s="48">
        <v>0.0326797385620915</v>
      </c>
    </row>
    <row r="71" spans="1:31">
      <c r="A71" s="12">
        <v>82</v>
      </c>
      <c r="B71" s="13" t="s">
        <v>96</v>
      </c>
      <c r="C71" s="13" t="s">
        <v>39</v>
      </c>
      <c r="D71" s="363">
        <v>0.04</v>
      </c>
      <c r="E71" s="15">
        <v>1121</v>
      </c>
      <c r="F71" s="362">
        <v>0.461574006240475</v>
      </c>
      <c r="G71" s="362">
        <v>0.139121338912134</v>
      </c>
      <c r="H71" s="25">
        <v>85.2950669045495</v>
      </c>
      <c r="I71" s="26">
        <v>14.0611426470588</v>
      </c>
      <c r="J71" s="27">
        <v>12.2986301369863</v>
      </c>
      <c r="K71" s="363">
        <v>0.475</v>
      </c>
      <c r="L71" s="363">
        <v>0.1602</v>
      </c>
      <c r="M71" s="363">
        <v>0.4578</v>
      </c>
      <c r="N71" s="34">
        <v>592.88</v>
      </c>
      <c r="O71" s="48">
        <v>0</v>
      </c>
      <c r="P71" s="48">
        <v>4.44291754756871</v>
      </c>
      <c r="Q71" s="48">
        <v>42.35</v>
      </c>
      <c r="R71" s="48">
        <v>51.9545454545455</v>
      </c>
      <c r="S71" s="48">
        <v>5.65643970467596</v>
      </c>
      <c r="T71" s="48">
        <v>0</v>
      </c>
      <c r="U71" s="48">
        <v>86.19</v>
      </c>
      <c r="V71" s="48">
        <v>1213.94366197183</v>
      </c>
      <c r="W71" s="48">
        <v>1.45277618775043</v>
      </c>
      <c r="X71" s="48">
        <v>0.678578364731016</v>
      </c>
      <c r="Y71" s="48">
        <v>1.00357909806729</v>
      </c>
      <c r="Z71" s="48">
        <v>0.0151148730350665</v>
      </c>
      <c r="AA71" s="48">
        <v>0</v>
      </c>
      <c r="AB71" s="48">
        <v>1.38909541511772</v>
      </c>
      <c r="AC71" s="48">
        <v>0.121011718296786</v>
      </c>
      <c r="AD71" s="371">
        <v>0.0112542058243416</v>
      </c>
      <c r="AE71" s="48">
        <v>0</v>
      </c>
    </row>
    <row r="72" ht="14.25" customHeight="1" spans="1:31">
      <c r="A72" s="12">
        <v>83</v>
      </c>
      <c r="B72" s="13" t="s">
        <v>97</v>
      </c>
      <c r="C72" s="13" t="s">
        <v>41</v>
      </c>
      <c r="D72" s="363">
        <v>0.027</v>
      </c>
      <c r="E72" s="15">
        <v>12217</v>
      </c>
      <c r="F72" s="362">
        <v>0.283306974836474</v>
      </c>
      <c r="G72" s="362">
        <v>0.252269230769231</v>
      </c>
      <c r="H72" s="25">
        <v>21.5302660227552</v>
      </c>
      <c r="I72" s="26">
        <v>14.6049561354803</v>
      </c>
      <c r="J72" s="27">
        <v>7.20547945205479</v>
      </c>
      <c r="K72" s="372">
        <v>0.93</v>
      </c>
      <c r="L72" s="363">
        <v>0.5642</v>
      </c>
      <c r="M72" s="363">
        <v>0.0534</v>
      </c>
      <c r="N72" s="32">
        <v>29828.94</v>
      </c>
      <c r="O72" s="48">
        <v>0</v>
      </c>
      <c r="P72" s="48">
        <v>0.17168231179827</v>
      </c>
      <c r="Q72" s="48">
        <v>2.10856057991025</v>
      </c>
      <c r="R72" s="48">
        <v>4.10744147157191</v>
      </c>
      <c r="S72" s="48">
        <v>0.792340290284988</v>
      </c>
      <c r="T72" s="48">
        <v>1.04031826180093</v>
      </c>
      <c r="U72" s="48">
        <v>-1.37041448308718</v>
      </c>
      <c r="V72" s="48">
        <v>16.3205673758865</v>
      </c>
      <c r="W72" s="48">
        <v>1.08282343960592</v>
      </c>
      <c r="X72" s="48">
        <v>0.823164984487295</v>
      </c>
      <c r="Y72" s="48">
        <v>1.05266839197034</v>
      </c>
      <c r="Z72" s="48">
        <v>0.583976458830715</v>
      </c>
      <c r="AA72" s="48">
        <v>0.00577424907001277</v>
      </c>
      <c r="AB72" s="48">
        <v>1.02642302037387</v>
      </c>
      <c r="AC72" s="48">
        <v>0.252563879714931</v>
      </c>
      <c r="AD72" s="371">
        <v>0.0439770554493308</v>
      </c>
      <c r="AE72" s="48">
        <v>0.0284266402813248</v>
      </c>
    </row>
    <row r="73" ht="14.25" customHeight="1" spans="1:31">
      <c r="A73" s="12">
        <v>84</v>
      </c>
      <c r="B73" s="39" t="s">
        <v>98</v>
      </c>
      <c r="C73" s="13" t="s">
        <v>39</v>
      </c>
      <c r="D73" s="363">
        <v>0.015</v>
      </c>
      <c r="E73" s="15">
        <v>3210</v>
      </c>
      <c r="F73" s="362">
        <v>0.389303267703134</v>
      </c>
      <c r="G73" s="362">
        <v>0.208875181986094</v>
      </c>
      <c r="H73" s="25">
        <v>33.1642710280374</v>
      </c>
      <c r="I73" s="26">
        <v>17.3084712198342</v>
      </c>
      <c r="J73" s="27">
        <v>37.2794520547945</v>
      </c>
      <c r="K73" s="372">
        <v>1</v>
      </c>
      <c r="L73" s="363">
        <v>0.3291</v>
      </c>
      <c r="M73" s="363">
        <v>0.1433</v>
      </c>
      <c r="N73" s="32">
        <v>36013.41</v>
      </c>
      <c r="O73" s="48">
        <v>0.0476190476190476</v>
      </c>
      <c r="P73" s="48">
        <v>0.171129370066055</v>
      </c>
      <c r="Q73" s="48">
        <v>0.0858467162814989</v>
      </c>
      <c r="R73" s="48">
        <v>-0.205642167780252</v>
      </c>
      <c r="S73" s="48">
        <v>0.434054110209109</v>
      </c>
      <c r="T73" s="48">
        <v>1.69641251703837</v>
      </c>
      <c r="U73" s="48">
        <v>6.90194690265487</v>
      </c>
      <c r="V73" s="48">
        <v>4.68927368927369</v>
      </c>
      <c r="W73" s="48">
        <v>1.44267944982298</v>
      </c>
      <c r="X73" s="48">
        <v>0.478745941781764</v>
      </c>
      <c r="Y73" s="48">
        <v>1</v>
      </c>
      <c r="Z73" s="48">
        <v>0.264774845187278</v>
      </c>
      <c r="AA73" s="48">
        <v>0.526693921721878</v>
      </c>
      <c r="AB73" s="48">
        <v>0.100466339081719</v>
      </c>
      <c r="AC73" s="48">
        <v>0.376106951140288</v>
      </c>
      <c r="AD73" s="371">
        <v>0</v>
      </c>
      <c r="AE73" s="48">
        <v>0.086402024139228</v>
      </c>
    </row>
    <row r="74" ht="14.25" customHeight="1" spans="1:31">
      <c r="A74" s="12">
        <v>85</v>
      </c>
      <c r="B74" s="13" t="s">
        <v>99</v>
      </c>
      <c r="C74" s="13" t="s">
        <v>39</v>
      </c>
      <c r="D74" s="363">
        <v>0.01</v>
      </c>
      <c r="E74" s="15">
        <v>3147</v>
      </c>
      <c r="F74" s="362">
        <v>0.98934113441827</v>
      </c>
      <c r="G74" s="362">
        <v>0.164191753681392</v>
      </c>
      <c r="H74" s="25">
        <v>118.725567206864</v>
      </c>
      <c r="I74" s="26">
        <v>22.992576</v>
      </c>
      <c r="J74" s="27">
        <v>13.8767123287671</v>
      </c>
      <c r="K74" s="363">
        <v>0.3229</v>
      </c>
      <c r="L74" s="363">
        <v>0.0172</v>
      </c>
      <c r="M74" s="363">
        <v>0.0897</v>
      </c>
      <c r="N74" s="32">
        <v>60260.73</v>
      </c>
      <c r="O74" s="363">
        <v>0.0251</v>
      </c>
      <c r="P74" s="48">
        <v>0.0576072752009451</v>
      </c>
      <c r="Q74" s="48">
        <v>0.026767762821605</v>
      </c>
      <c r="R74" s="48">
        <v>-0.364499192245557</v>
      </c>
      <c r="S74" s="48">
        <v>0.883713241691317</v>
      </c>
      <c r="T74" s="48">
        <v>92.4240218380346</v>
      </c>
      <c r="U74" s="48">
        <v>-15.1433469996273</v>
      </c>
      <c r="V74" s="48">
        <v>3.95953689626944</v>
      </c>
      <c r="W74" s="48">
        <v>0.925860116374429</v>
      </c>
      <c r="X74" s="48">
        <v>0.470522520692632</v>
      </c>
      <c r="Y74" s="48">
        <v>2.11714604858978</v>
      </c>
      <c r="Z74" s="48">
        <v>0.579860938251937</v>
      </c>
      <c r="AA74" s="48">
        <v>0.00154328670284263</v>
      </c>
      <c r="AB74" s="48">
        <v>0.0529125438205648</v>
      </c>
      <c r="AC74" s="48">
        <v>0.322356114753776</v>
      </c>
      <c r="AD74" s="371">
        <v>0.183098036899206</v>
      </c>
      <c r="AE74" s="48">
        <v>0</v>
      </c>
    </row>
    <row r="75" ht="14.25" customHeight="1" spans="1:31">
      <c r="A75" s="12">
        <v>87</v>
      </c>
      <c r="B75" s="13" t="s">
        <v>100</v>
      </c>
      <c r="C75" s="13" t="s">
        <v>39</v>
      </c>
      <c r="D75" s="363">
        <v>0.02</v>
      </c>
      <c r="E75" s="15">
        <v>3087</v>
      </c>
      <c r="F75" s="362">
        <v>0.309316509229486</v>
      </c>
      <c r="G75" s="362">
        <v>0.275172413793103</v>
      </c>
      <c r="H75" s="25">
        <v>19.3072044055718</v>
      </c>
      <c r="I75" s="26">
        <v>14.5369121951219</v>
      </c>
      <c r="J75" s="27">
        <v>14.7890410958904</v>
      </c>
      <c r="K75" s="372">
        <v>0.54</v>
      </c>
      <c r="L75" s="363">
        <v>0.5416</v>
      </c>
      <c r="M75" s="363">
        <v>0.4422</v>
      </c>
      <c r="N75" s="32">
        <v>6790.45</v>
      </c>
      <c r="O75" s="48">
        <v>0.000147</v>
      </c>
      <c r="P75" s="48">
        <v>0.0895636252670124</v>
      </c>
      <c r="Q75" s="48">
        <v>1.68045726728361</v>
      </c>
      <c r="R75" s="48">
        <v>2.00291828793774</v>
      </c>
      <c r="S75" s="48">
        <v>0.754289886820007</v>
      </c>
      <c r="T75" s="48">
        <v>6.0480093676815</v>
      </c>
      <c r="U75" s="48">
        <v>-3.04450338933098</v>
      </c>
      <c r="V75" s="48">
        <v>333.225806451613</v>
      </c>
      <c r="W75" s="48">
        <v>3.26995846792801</v>
      </c>
      <c r="X75" s="48">
        <v>0.303458899313822</v>
      </c>
      <c r="Y75" s="48">
        <v>1.00250156347717</v>
      </c>
      <c r="Z75" s="48">
        <v>0.00264012997562957</v>
      </c>
      <c r="AA75" s="48">
        <v>0</v>
      </c>
      <c r="AB75" s="48">
        <v>0.913178523886999</v>
      </c>
      <c r="AC75" s="48">
        <v>0.745788964181994</v>
      </c>
      <c r="AD75" s="371">
        <v>0.102807357212004</v>
      </c>
      <c r="AE75" s="48">
        <v>0.0787996127783156</v>
      </c>
    </row>
    <row r="76" ht="14.25" customHeight="1" spans="1:31">
      <c r="A76" s="12">
        <v>88</v>
      </c>
      <c r="B76" s="13" t="s">
        <v>101</v>
      </c>
      <c r="C76" s="13" t="s">
        <v>41</v>
      </c>
      <c r="D76" s="363">
        <v>0.035</v>
      </c>
      <c r="E76" s="15">
        <v>7023</v>
      </c>
      <c r="F76" s="362">
        <v>0.0555669719942993</v>
      </c>
      <c r="G76" s="362">
        <v>0.34031339031339</v>
      </c>
      <c r="H76" s="25">
        <v>10.452262565855</v>
      </c>
      <c r="I76" s="26">
        <v>9.65871578947369</v>
      </c>
      <c r="J76" s="27">
        <v>8.36712328767123</v>
      </c>
      <c r="K76" s="363">
        <v>0.999</v>
      </c>
      <c r="L76" s="363">
        <v>0.4623</v>
      </c>
      <c r="M76" s="363">
        <v>0.2387</v>
      </c>
      <c r="N76" s="32">
        <v>25827.47</v>
      </c>
      <c r="O76" s="48">
        <v>0</v>
      </c>
      <c r="P76" s="48">
        <v>0.100203962703963</v>
      </c>
      <c r="Q76" s="48">
        <v>0.159979964938643</v>
      </c>
      <c r="R76" s="48">
        <v>0.219694338311914</v>
      </c>
      <c r="S76" s="48">
        <v>0.699898722235325</v>
      </c>
      <c r="T76" s="48">
        <v>4.6568817502077</v>
      </c>
      <c r="U76" s="48">
        <v>3.58601080466306</v>
      </c>
      <c r="V76" s="48">
        <v>2.19158086797863</v>
      </c>
      <c r="W76" s="48">
        <v>1.17267123287671</v>
      </c>
      <c r="X76" s="48">
        <v>0.386662782383008</v>
      </c>
      <c r="Y76" s="48">
        <v>1.13967539391067</v>
      </c>
      <c r="Z76" s="48">
        <v>0.56306403558012</v>
      </c>
      <c r="AA76" s="48">
        <v>0</v>
      </c>
      <c r="AB76" s="48">
        <v>0.32571190056581</v>
      </c>
      <c r="AC76" s="48">
        <v>0.448977164605138</v>
      </c>
      <c r="AD76" s="371">
        <v>0.192475420234697</v>
      </c>
      <c r="AE76" s="48">
        <v>0.0307247066286077</v>
      </c>
    </row>
    <row r="77" ht="14.25" customHeight="1" spans="1:31">
      <c r="A77" s="12">
        <v>90</v>
      </c>
      <c r="B77" s="13" t="s">
        <v>102</v>
      </c>
      <c r="C77" s="13" t="s">
        <v>39</v>
      </c>
      <c r="D77" s="363">
        <v>0.02</v>
      </c>
      <c r="E77" s="15">
        <v>37881</v>
      </c>
      <c r="F77" s="362">
        <v>0.227134600177184</v>
      </c>
      <c r="G77" s="362">
        <v>0.4125</v>
      </c>
      <c r="H77" s="25">
        <v>10.5916158496344</v>
      </c>
      <c r="I77" s="26">
        <v>10.030525</v>
      </c>
      <c r="J77" s="27">
        <v>4.32602739726027</v>
      </c>
      <c r="K77" s="372">
        <v>0.49</v>
      </c>
      <c r="L77" s="363">
        <v>0.4241</v>
      </c>
      <c r="M77" s="363">
        <v>0.0994</v>
      </c>
      <c r="N77" s="41">
        <v>69144</v>
      </c>
      <c r="O77" s="48">
        <v>0</v>
      </c>
      <c r="P77" s="48">
        <v>0.321444080207757</v>
      </c>
      <c r="Q77" s="48">
        <v>1.25172653074712</v>
      </c>
      <c r="R77" s="48">
        <v>2.29858934169279</v>
      </c>
      <c r="S77" s="48">
        <v>2.41912104518013</v>
      </c>
      <c r="T77" s="48">
        <v>5.61877257547877</v>
      </c>
      <c r="U77" s="48">
        <v>11.5998170914015</v>
      </c>
      <c r="V77" s="48">
        <v>10.8803180520959</v>
      </c>
      <c r="W77" s="48">
        <v>1.38019367511746</v>
      </c>
      <c r="X77" s="48">
        <v>0.560919347667803</v>
      </c>
      <c r="Y77" s="48">
        <v>1.12009764410566</v>
      </c>
      <c r="Z77" s="48">
        <v>0.464002700164358</v>
      </c>
      <c r="AA77" s="48">
        <v>0</v>
      </c>
      <c r="AB77" s="48">
        <v>0.769884256201287</v>
      </c>
      <c r="AC77" s="48">
        <v>0.0961255636384587</v>
      </c>
      <c r="AD77" s="371">
        <v>0.0813640732980165</v>
      </c>
      <c r="AE77" s="48">
        <v>0.000394205781482638</v>
      </c>
    </row>
    <row r="78" ht="14.25" customHeight="1" spans="1:31">
      <c r="A78" s="12">
        <v>91</v>
      </c>
      <c r="B78" s="13" t="s">
        <v>103</v>
      </c>
      <c r="C78" s="13" t="s">
        <v>39</v>
      </c>
      <c r="D78" s="363">
        <v>0.02</v>
      </c>
      <c r="E78" s="15">
        <v>12737</v>
      </c>
      <c r="F78" s="362">
        <v>0.21419721592766</v>
      </c>
      <c r="G78" s="362">
        <v>0.291509051327897</v>
      </c>
      <c r="H78" s="25">
        <v>16.9382870128836</v>
      </c>
      <c r="I78" s="26">
        <v>13.2357645204355</v>
      </c>
      <c r="J78" s="27">
        <v>18.4931506849315</v>
      </c>
      <c r="K78" s="363">
        <v>0.4162</v>
      </c>
      <c r="L78" s="363">
        <v>0.2821</v>
      </c>
      <c r="M78" s="363">
        <v>0.0736</v>
      </c>
      <c r="N78" s="32">
        <v>59783.16</v>
      </c>
      <c r="O78" s="48">
        <v>0.1278</v>
      </c>
      <c r="P78" s="48">
        <v>0.133013607091536</v>
      </c>
      <c r="Q78" s="48">
        <v>0.259664436039182</v>
      </c>
      <c r="R78" s="48">
        <v>0.186271770513179</v>
      </c>
      <c r="S78" s="48">
        <v>0.887992481265543</v>
      </c>
      <c r="T78" s="48">
        <v>3.72599839465817</v>
      </c>
      <c r="U78" s="48">
        <v>5.30619750509418</v>
      </c>
      <c r="V78" s="48">
        <v>3.56691203492322</v>
      </c>
      <c r="W78" s="48">
        <v>1.06924975279816</v>
      </c>
      <c r="X78" s="48">
        <v>0.661047203490678</v>
      </c>
      <c r="Y78" s="48">
        <v>1.56434092333403</v>
      </c>
      <c r="Z78" s="48">
        <v>0.942594930861384</v>
      </c>
      <c r="AA78" s="48">
        <v>0.0123186843645099</v>
      </c>
      <c r="AB78" s="48">
        <v>0.218666575104938</v>
      </c>
      <c r="AC78" s="48">
        <v>0.0908341606878594</v>
      </c>
      <c r="AD78" s="371">
        <v>0.110646960018483</v>
      </c>
      <c r="AE78" s="48">
        <v>0.0251827985188793</v>
      </c>
    </row>
    <row r="79" ht="14.25" customHeight="1" spans="1:31">
      <c r="A79" s="12">
        <v>92</v>
      </c>
      <c r="B79" s="13" t="s">
        <v>104</v>
      </c>
      <c r="C79" s="13" t="s">
        <v>41</v>
      </c>
      <c r="D79" s="363">
        <v>0.02</v>
      </c>
      <c r="E79" s="15">
        <v>-86262</v>
      </c>
      <c r="F79" s="362">
        <v>0.3998</v>
      </c>
      <c r="G79" s="362">
        <v>0.202566717414722</v>
      </c>
      <c r="H79" s="25">
        <f>I79</f>
        <v>20.2718943638889</v>
      </c>
      <c r="I79" s="26">
        <v>20.2718943638889</v>
      </c>
      <c r="J79" s="27">
        <v>36.8630136986301</v>
      </c>
      <c r="K79" s="363">
        <v>0.1796</v>
      </c>
      <c r="L79" s="363">
        <v>0.3833</v>
      </c>
      <c r="M79" s="363">
        <v>0.0852</v>
      </c>
      <c r="N79" s="32">
        <v>61836.24</v>
      </c>
      <c r="O79" s="363">
        <v>0.103</v>
      </c>
      <c r="P79" s="48">
        <v>-0.0508694945555014</v>
      </c>
      <c r="Q79" s="48">
        <v>-1.12905976179233</v>
      </c>
      <c r="R79" s="48">
        <v>3.48463737977645</v>
      </c>
      <c r="S79" s="48">
        <v>1.86677943085848</v>
      </c>
      <c r="T79" s="48">
        <v>4.19570571856929</v>
      </c>
      <c r="U79" s="48">
        <v>1.34308608647213</v>
      </c>
      <c r="V79" s="48">
        <v>3.37514267869834</v>
      </c>
      <c r="W79" s="48">
        <v>0.820798794272796</v>
      </c>
      <c r="X79" s="48">
        <v>4.12893835616438</v>
      </c>
      <c r="Y79" s="48">
        <v>0.881088164632223</v>
      </c>
      <c r="Z79" s="48">
        <v>-2.55666226242504</v>
      </c>
      <c r="AA79" s="48">
        <v>-0.221465596097164</v>
      </c>
      <c r="AB79" s="48">
        <v>-2.59837040830158</v>
      </c>
      <c r="AC79" s="48">
        <v>0.289564695823071</v>
      </c>
      <c r="AD79" s="371">
        <v>0</v>
      </c>
      <c r="AE79" s="48">
        <v>0.0110516979542873</v>
      </c>
    </row>
    <row r="80" ht="14.25" customHeight="1" spans="1:31">
      <c r="A80" s="12">
        <v>93</v>
      </c>
      <c r="B80" s="13" t="s">
        <v>105</v>
      </c>
      <c r="C80" s="13" t="s">
        <v>39</v>
      </c>
      <c r="D80" s="363">
        <v>0.02</v>
      </c>
      <c r="E80" s="15">
        <v>1820</v>
      </c>
      <c r="F80" s="362">
        <v>0.496532486952622</v>
      </c>
      <c r="G80" s="362">
        <v>0.265845070422535</v>
      </c>
      <c r="H80" s="25">
        <v>27.6373626373626</v>
      </c>
      <c r="I80" s="26">
        <v>12.575</v>
      </c>
      <c r="J80" s="27">
        <v>17.441095890411</v>
      </c>
      <c r="K80" s="363">
        <v>0.4524</v>
      </c>
      <c r="L80" s="363">
        <v>0.2131</v>
      </c>
      <c r="M80" s="363">
        <v>0.104</v>
      </c>
      <c r="N80" s="32">
        <v>12873.02</v>
      </c>
      <c r="O80" s="363">
        <v>0.034</v>
      </c>
      <c r="P80" s="48">
        <v>0.406262653529491</v>
      </c>
      <c r="Q80" s="48">
        <v>0.316880962256325</v>
      </c>
      <c r="R80" s="48">
        <v>3.85333333333333</v>
      </c>
      <c r="S80" s="48">
        <v>0.649147408570788</v>
      </c>
      <c r="T80" s="48">
        <v>3.49901738473167</v>
      </c>
      <c r="U80" s="48">
        <v>1.45289059067227</v>
      </c>
      <c r="V80" s="48">
        <v>15.2176199868508</v>
      </c>
      <c r="W80" s="48">
        <v>3.89392399918716</v>
      </c>
      <c r="X80" s="48">
        <v>0.236155101257318</v>
      </c>
      <c r="Y80" s="48">
        <v>1.47945867568874</v>
      </c>
      <c r="Z80" s="48">
        <v>0.0505196850393701</v>
      </c>
      <c r="AA80" s="48">
        <v>0</v>
      </c>
      <c r="AB80" s="48">
        <v>0.130325814536341</v>
      </c>
      <c r="AC80" s="48">
        <v>0.56795990667934</v>
      </c>
      <c r="AD80" s="371">
        <v>-0.00924565799706213</v>
      </c>
      <c r="AE80" s="48">
        <v>0</v>
      </c>
    </row>
    <row r="81" ht="14.25" customHeight="1" spans="1:31">
      <c r="A81" s="12">
        <v>95</v>
      </c>
      <c r="B81" s="13" t="s">
        <v>106</v>
      </c>
      <c r="C81" s="13" t="s">
        <v>41</v>
      </c>
      <c r="D81" s="363">
        <v>0.02</v>
      </c>
      <c r="E81" s="15">
        <v>2021</v>
      </c>
      <c r="F81" s="362">
        <v>0.581883724753643</v>
      </c>
      <c r="G81" s="362">
        <v>0.197005988023952</v>
      </c>
      <c r="H81" s="25">
        <v>42.5531914893617</v>
      </c>
      <c r="I81" s="26">
        <v>26.875</v>
      </c>
      <c r="J81" s="27">
        <v>13.6</v>
      </c>
      <c r="K81" s="363">
        <v>0.4524</v>
      </c>
      <c r="L81" s="363">
        <v>0.2301</v>
      </c>
      <c r="M81" s="363">
        <v>0.1185</v>
      </c>
      <c r="N81" s="32">
        <v>7847.7</v>
      </c>
      <c r="O81" s="48">
        <v>0</v>
      </c>
      <c r="P81" s="48">
        <v>0.507922338763669</v>
      </c>
      <c r="Q81" s="48">
        <v>0.428811659192825</v>
      </c>
      <c r="R81" s="48">
        <v>1.53258145363409</v>
      </c>
      <c r="S81" s="48">
        <v>1.05712760277629</v>
      </c>
      <c r="T81" s="48">
        <v>7.4296435272045</v>
      </c>
      <c r="U81" s="48">
        <v>2.473454091193</v>
      </c>
      <c r="V81" s="48">
        <v>20.377358490566</v>
      </c>
      <c r="W81" s="48">
        <v>4.59278350515464</v>
      </c>
      <c r="X81" s="48">
        <v>0.245375166494006</v>
      </c>
      <c r="Y81" s="48">
        <v>1.08781747739991</v>
      </c>
      <c r="Z81" s="48">
        <v>0.0657120439387995</v>
      </c>
      <c r="AA81" s="48">
        <v>0</v>
      </c>
      <c r="AB81" s="48">
        <v>0.466420493884145</v>
      </c>
      <c r="AC81" s="48">
        <v>0.651851851851852</v>
      </c>
      <c r="AD81" s="371">
        <v>0.117340067340067</v>
      </c>
      <c r="AE81" s="48">
        <v>0.0927609427609428</v>
      </c>
    </row>
    <row r="82" spans="1:31">
      <c r="A82" s="12">
        <v>96</v>
      </c>
      <c r="B82" s="13" t="s">
        <v>107</v>
      </c>
      <c r="C82" s="13" t="s">
        <v>39</v>
      </c>
      <c r="D82" s="363">
        <v>0.03</v>
      </c>
      <c r="E82" s="15">
        <v>4480</v>
      </c>
      <c r="F82" s="362">
        <v>0.415278477585532</v>
      </c>
      <c r="G82" s="362">
        <v>0.29452736318408</v>
      </c>
      <c r="H82" s="25">
        <v>22.4447075892857</v>
      </c>
      <c r="I82" s="26">
        <v>13.9655958333333</v>
      </c>
      <c r="J82" s="27">
        <v>3.63013698630137</v>
      </c>
      <c r="K82" s="372">
        <v>0.99</v>
      </c>
      <c r="L82" s="363">
        <v>0.167</v>
      </c>
      <c r="M82" s="34">
        <v>27.97</v>
      </c>
      <c r="N82" s="32">
        <v>3249.5</v>
      </c>
      <c r="O82" s="48">
        <v>0</v>
      </c>
      <c r="P82" s="48">
        <v>6.09225700164745</v>
      </c>
      <c r="Q82" s="48">
        <v>4.10204081632653</v>
      </c>
      <c r="R82" s="48">
        <v>5.9242658423493</v>
      </c>
      <c r="S82" s="48">
        <v>2.7164766558089</v>
      </c>
      <c r="T82" s="48">
        <v>0</v>
      </c>
      <c r="U82" s="48">
        <v>0.383414428565955</v>
      </c>
      <c r="V82" s="48">
        <v>2223.88888888889</v>
      </c>
      <c r="W82" s="48">
        <v>1.74808607490172</v>
      </c>
      <c r="X82" s="48">
        <v>0.748432055749129</v>
      </c>
      <c r="Y82" s="48">
        <v>1.00067873303167</v>
      </c>
      <c r="Z82" s="48">
        <v>0.00461538461538462</v>
      </c>
      <c r="AA82" s="48">
        <v>0</v>
      </c>
      <c r="AB82" s="48">
        <v>2.30511962953435</v>
      </c>
      <c r="AC82" s="48">
        <v>0.283637272045966</v>
      </c>
      <c r="AD82" s="371">
        <v>0.0735948038970772</v>
      </c>
      <c r="AE82" s="48">
        <v>0.0424681488883338</v>
      </c>
    </row>
    <row r="83" ht="14.25" customHeight="1" spans="1:31">
      <c r="A83" s="12">
        <v>97</v>
      </c>
      <c r="B83" s="13" t="s">
        <v>108</v>
      </c>
      <c r="C83" s="13" t="s">
        <v>39</v>
      </c>
      <c r="D83" s="363">
        <v>0.025</v>
      </c>
      <c r="E83" s="15">
        <v>1204</v>
      </c>
      <c r="F83" s="362">
        <v>0.802412580513442</v>
      </c>
      <c r="G83" s="362">
        <v>0.279202279202279</v>
      </c>
      <c r="H83" s="25">
        <v>58.3309551495017</v>
      </c>
      <c r="I83" s="26">
        <v>11.7050783333333</v>
      </c>
      <c r="J83" s="27">
        <v>15.772602739726</v>
      </c>
      <c r="K83" s="372">
        <v>0.9</v>
      </c>
      <c r="L83" s="363">
        <v>0.2604</v>
      </c>
      <c r="M83" s="363">
        <v>0.7951</v>
      </c>
      <c r="N83" s="41">
        <v>26412</v>
      </c>
      <c r="O83" s="48">
        <v>0.1422</v>
      </c>
      <c r="P83" s="48">
        <v>1.34358062330623</v>
      </c>
      <c r="Q83" s="48">
        <v>0.185630588960839</v>
      </c>
      <c r="R83" s="48">
        <v>4.14529914529915</v>
      </c>
      <c r="S83" s="48">
        <v>0.658358873044418</v>
      </c>
      <c r="T83" s="48">
        <v>1.68717815569691</v>
      </c>
      <c r="U83" s="48">
        <v>9.00023084025854</v>
      </c>
      <c r="V83" s="48">
        <v>28.859363434493</v>
      </c>
      <c r="W83" s="48">
        <v>1.06649847297836</v>
      </c>
      <c r="X83" s="48">
        <v>0.907382647345788</v>
      </c>
      <c r="Y83" s="48">
        <v>1.11361200428725</v>
      </c>
      <c r="Z83" s="48">
        <v>0.172171651495449</v>
      </c>
      <c r="AA83" s="48">
        <v>0</v>
      </c>
      <c r="AB83" s="48">
        <v>0.169864559819413</v>
      </c>
      <c r="AC83" s="48">
        <v>0.0918977147400549</v>
      </c>
      <c r="AD83" s="371">
        <v>-0.0524250429608351</v>
      </c>
      <c r="AE83" s="48">
        <v>0</v>
      </c>
    </row>
    <row r="84" ht="14.25" customHeight="1" spans="1:31">
      <c r="A84" s="12">
        <v>98</v>
      </c>
      <c r="B84" s="13" t="s">
        <v>109</v>
      </c>
      <c r="C84" s="13" t="s">
        <v>39</v>
      </c>
      <c r="D84" s="371">
        <v>0.02</v>
      </c>
      <c r="E84" s="15">
        <v>1857</v>
      </c>
      <c r="F84" s="362">
        <v>0.280612002034665</v>
      </c>
      <c r="G84" s="362">
        <v>0.376</v>
      </c>
      <c r="H84" s="25">
        <v>13.4865697361335</v>
      </c>
      <c r="I84" s="26">
        <v>10.8889391304348</v>
      </c>
      <c r="J84" s="27">
        <v>6.73972602739726</v>
      </c>
      <c r="K84" s="363">
        <v>0.5607</v>
      </c>
      <c r="L84" s="363">
        <v>0.1969</v>
      </c>
      <c r="M84" s="363">
        <v>0.1612</v>
      </c>
      <c r="N84" s="32">
        <v>7943.57</v>
      </c>
      <c r="O84" s="48">
        <v>0.1387</v>
      </c>
      <c r="P84" s="48">
        <v>0.117186650722905</v>
      </c>
      <c r="Q84" s="48">
        <v>0.334005037783375</v>
      </c>
      <c r="R84" s="48">
        <v>3.54034229828851</v>
      </c>
      <c r="S84" s="48">
        <v>0.729821318545903</v>
      </c>
      <c r="T84" s="48">
        <v>3.76979180480042</v>
      </c>
      <c r="U84" s="48">
        <v>3.71413639926836</v>
      </c>
      <c r="V84" s="48">
        <v>3.39195800023863</v>
      </c>
      <c r="W84" s="48">
        <v>1.16280729579699</v>
      </c>
      <c r="X84" s="48">
        <v>0.613505886931984</v>
      </c>
      <c r="Y84" s="48">
        <v>1.85370823145884</v>
      </c>
      <c r="Z84" s="48">
        <v>0.692724068479356</v>
      </c>
      <c r="AA84" s="48">
        <v>0.00553877139979859</v>
      </c>
      <c r="AB84" s="48">
        <v>0.267213468594863</v>
      </c>
      <c r="AC84" s="48">
        <v>0.373364288729422</v>
      </c>
      <c r="AD84" s="371">
        <v>0.107570001407063</v>
      </c>
      <c r="AE84" s="48">
        <v>0.0408751934712255</v>
      </c>
    </row>
    <row r="85" ht="14.25" customHeight="1" spans="1:31">
      <c r="A85" s="12">
        <v>99</v>
      </c>
      <c r="B85" s="13" t="s">
        <v>110</v>
      </c>
      <c r="C85" s="13" t="s">
        <v>41</v>
      </c>
      <c r="D85" s="363">
        <v>0.015</v>
      </c>
      <c r="E85" s="15">
        <v>16885</v>
      </c>
      <c r="F85" s="362">
        <v>0.287064994616253</v>
      </c>
      <c r="G85" s="362">
        <v>0.308474576271186</v>
      </c>
      <c r="H85" s="25">
        <v>17.4888954693515</v>
      </c>
      <c r="I85" s="26">
        <v>11.812</v>
      </c>
      <c r="J85" s="27">
        <v>11.1890410958904</v>
      </c>
      <c r="K85" s="372">
        <v>0.51</v>
      </c>
      <c r="L85" s="363">
        <v>0.4298</v>
      </c>
      <c r="M85" s="363">
        <v>0.3882</v>
      </c>
      <c r="N85" s="32">
        <v>40732.36</v>
      </c>
      <c r="O85" s="48">
        <v>0</v>
      </c>
      <c r="P85" s="48">
        <v>0.356819510565439</v>
      </c>
      <c r="Q85" s="48">
        <v>0.720755354653373</v>
      </c>
      <c r="R85" s="48">
        <v>1.46496350364963</v>
      </c>
      <c r="S85" s="48">
        <v>0.965759687010511</v>
      </c>
      <c r="T85" s="48">
        <v>2.90526854438072</v>
      </c>
      <c r="U85" s="48">
        <v>2.38279269039084</v>
      </c>
      <c r="V85" s="48">
        <v>10.0866089273817</v>
      </c>
      <c r="W85" s="48">
        <v>1.81213584980828</v>
      </c>
      <c r="X85" s="48">
        <v>0.498534951862704</v>
      </c>
      <c r="Y85" s="48">
        <v>1.11590019569472</v>
      </c>
      <c r="Z85" s="48">
        <v>0.189580673671806</v>
      </c>
      <c r="AA85" s="48">
        <v>0.00125208681135225</v>
      </c>
      <c r="AB85" s="48">
        <v>0.524354455537785</v>
      </c>
      <c r="AC85" s="48">
        <v>0.411199178041979</v>
      </c>
      <c r="AD85" s="371">
        <v>0.148730368413327</v>
      </c>
      <c r="AE85" s="48">
        <v>0.0384852487890797</v>
      </c>
    </row>
    <row r="86" ht="14.25" customHeight="1" spans="1:31">
      <c r="A86" s="12">
        <v>100</v>
      </c>
      <c r="B86" s="13" t="s">
        <v>111</v>
      </c>
      <c r="C86" s="13" t="s">
        <v>39</v>
      </c>
      <c r="D86" s="363">
        <v>0.01</v>
      </c>
      <c r="E86" s="15">
        <v>3615</v>
      </c>
      <c r="F86" s="362">
        <v>0.373897473584532</v>
      </c>
      <c r="G86" s="362">
        <v>0.227083209244148</v>
      </c>
      <c r="H86" s="25">
        <v>27.8655601659751</v>
      </c>
      <c r="I86" s="26">
        <v>16.789</v>
      </c>
      <c r="J86" s="27">
        <v>7.44657534246575</v>
      </c>
      <c r="K86" s="371">
        <v>0.6314</v>
      </c>
      <c r="L86" s="363">
        <v>0.7178</v>
      </c>
      <c r="M86" s="363">
        <v>0.2943</v>
      </c>
      <c r="N86" s="32">
        <v>20343.04</v>
      </c>
      <c r="O86" s="48">
        <v>0</v>
      </c>
      <c r="P86" s="48">
        <v>0.519426946875523</v>
      </c>
      <c r="Q86" s="48">
        <v>1.53996911747238</v>
      </c>
      <c r="R86" s="48">
        <v>0.858611825192802</v>
      </c>
      <c r="S86" s="48">
        <v>0.637401539959288</v>
      </c>
      <c r="T86" s="48">
        <v>4.27926322043969</v>
      </c>
      <c r="U86" s="48">
        <v>0.461016515170913</v>
      </c>
      <c r="V86" s="48">
        <v>4.49072486360093</v>
      </c>
      <c r="W86" s="48">
        <v>5.28792134831461</v>
      </c>
      <c r="X86" s="48">
        <v>0.215430898484793</v>
      </c>
      <c r="Y86" s="48">
        <v>1.0183740246665</v>
      </c>
      <c r="Z86" s="48">
        <v>0.216423494201272</v>
      </c>
      <c r="AA86" s="48">
        <v>0</v>
      </c>
      <c r="AB86" s="48">
        <v>0.242593027547562</v>
      </c>
      <c r="AC86" s="48">
        <v>0.44466814773674</v>
      </c>
      <c r="AD86" s="371">
        <v>-0.110594279366843</v>
      </c>
      <c r="AE86" s="48">
        <v>0.0364482088308803</v>
      </c>
    </row>
    <row r="87" ht="14.25" customHeight="1" spans="1:31">
      <c r="A87" s="12">
        <v>101</v>
      </c>
      <c r="B87" s="13" t="s">
        <v>112</v>
      </c>
      <c r="C87" s="13" t="s">
        <v>39</v>
      </c>
      <c r="D87" s="363">
        <v>0.045</v>
      </c>
      <c r="E87" s="15">
        <v>4684</v>
      </c>
      <c r="F87" s="362">
        <v>0.473979547932643</v>
      </c>
      <c r="G87" s="362">
        <v>0.411471321695761</v>
      </c>
      <c r="H87" s="25">
        <v>12.8522630230572</v>
      </c>
      <c r="I87" s="26">
        <v>8.02666666666667</v>
      </c>
      <c r="J87" s="27">
        <v>22.1013698630137</v>
      </c>
      <c r="K87" s="372">
        <v>0.65</v>
      </c>
      <c r="L87" s="363">
        <v>0.3573</v>
      </c>
      <c r="M87" s="363">
        <v>0.203</v>
      </c>
      <c r="N87" s="32">
        <v>9176.69</v>
      </c>
      <c r="O87" s="48">
        <v>0.188</v>
      </c>
      <c r="P87" s="48">
        <v>0</v>
      </c>
      <c r="Q87" s="48">
        <v>0</v>
      </c>
      <c r="R87" s="48">
        <v>0</v>
      </c>
      <c r="S87" s="48">
        <v>1.40616725732209</v>
      </c>
      <c r="T87" s="48">
        <v>1.63563136697465</v>
      </c>
      <c r="U87" s="48">
        <v>26.9582194455291</v>
      </c>
      <c r="V87" s="48">
        <v>264.521072796935</v>
      </c>
      <c r="W87" s="48">
        <v>1.1626397935357</v>
      </c>
      <c r="X87" s="48">
        <v>0.828648824799381</v>
      </c>
      <c r="Y87" s="48">
        <v>1.02574486549031</v>
      </c>
      <c r="Z87" s="48">
        <v>0.0310936383130808</v>
      </c>
      <c r="AA87" s="48">
        <v>0</v>
      </c>
      <c r="AB87" s="48">
        <v>1.1160352632833</v>
      </c>
      <c r="AC87" s="48">
        <v>0.297798377752028</v>
      </c>
      <c r="AD87" s="371">
        <v>0.0755214368482039</v>
      </c>
      <c r="AE87" s="48">
        <v>0</v>
      </c>
    </row>
    <row r="88" ht="14.25" customHeight="1" spans="1:31">
      <c r="A88" s="12">
        <v>102</v>
      </c>
      <c r="B88" s="13" t="s">
        <v>113</v>
      </c>
      <c r="C88" s="13" t="s">
        <v>39</v>
      </c>
      <c r="D88" s="363">
        <v>0.005</v>
      </c>
      <c r="E88" s="15">
        <v>2274</v>
      </c>
      <c r="F88" s="362">
        <v>0.256030664585948</v>
      </c>
      <c r="G88" s="362">
        <v>0.167796610169492</v>
      </c>
      <c r="H88" s="25">
        <v>27.7044854881267</v>
      </c>
      <c r="I88" s="26">
        <v>26.3819095477387</v>
      </c>
      <c r="J88" s="27">
        <v>10.2684931506849</v>
      </c>
      <c r="K88" s="363">
        <v>0.365</v>
      </c>
      <c r="L88" s="363">
        <v>0.421</v>
      </c>
      <c r="M88" s="34">
        <v>32.11</v>
      </c>
      <c r="N88" s="32">
        <v>14073</v>
      </c>
      <c r="O88" s="48">
        <v>0</v>
      </c>
      <c r="P88" s="48">
        <v>0.219281840284272</v>
      </c>
      <c r="Q88" s="48">
        <v>0.258541287351398</v>
      </c>
      <c r="R88" s="48">
        <v>0.186847599164927</v>
      </c>
      <c r="S88" s="48">
        <v>0.936923271394261</v>
      </c>
      <c r="T88" s="48">
        <v>7.21713729308666</v>
      </c>
      <c r="U88" s="48">
        <v>4.86777583187391</v>
      </c>
      <c r="V88" s="48">
        <v>130.8</v>
      </c>
      <c r="W88" s="48">
        <v>12.4527750730282</v>
      </c>
      <c r="X88" s="48">
        <v>0.098703888334995</v>
      </c>
      <c r="Y88" s="48">
        <v>1.0375</v>
      </c>
      <c r="Z88" s="48">
        <v>0.00978640115734831</v>
      </c>
      <c r="AA88" s="48">
        <v>0</v>
      </c>
      <c r="AB88" s="48">
        <v>0.215667678300455</v>
      </c>
      <c r="AC88" s="48">
        <v>0.387839539485519</v>
      </c>
      <c r="AD88" s="371">
        <v>0.199676200755532</v>
      </c>
      <c r="AE88" s="48">
        <v>0</v>
      </c>
    </row>
    <row r="89" ht="14.25" customHeight="1" spans="1:31">
      <c r="A89" s="12">
        <v>103</v>
      </c>
      <c r="B89" s="13" t="s">
        <v>114</v>
      </c>
      <c r="C89" s="13" t="s">
        <v>39</v>
      </c>
      <c r="D89" s="363">
        <v>0.025</v>
      </c>
      <c r="E89" s="15">
        <v>973</v>
      </c>
      <c r="F89" s="362">
        <v>0.802688431846263</v>
      </c>
      <c r="G89" s="362">
        <v>0.258181818181818</v>
      </c>
      <c r="H89" s="25">
        <v>57.6381192189106</v>
      </c>
      <c r="I89" s="26">
        <v>14.7583921052632</v>
      </c>
      <c r="J89" s="27">
        <v>4.83287671232877</v>
      </c>
      <c r="K89" s="363">
        <v>0.258</v>
      </c>
      <c r="L89" s="363">
        <v>0.4052</v>
      </c>
      <c r="M89" s="363">
        <v>0.173</v>
      </c>
      <c r="N89" s="32">
        <v>3694.99</v>
      </c>
      <c r="O89" s="48">
        <v>0</v>
      </c>
      <c r="P89" s="48">
        <v>0.425642234268206</v>
      </c>
      <c r="Q89" s="48">
        <v>0.355734112490869</v>
      </c>
      <c r="R89" s="48">
        <v>9.57608695652174</v>
      </c>
      <c r="S89" s="48">
        <v>0.907112320248737</v>
      </c>
      <c r="T89" s="48">
        <v>5.44373177842566</v>
      </c>
      <c r="U89" s="48">
        <v>5.66161309884779</v>
      </c>
      <c r="V89" s="48">
        <v>3.28154657293497</v>
      </c>
      <c r="W89" s="48">
        <v>1.76037655113393</v>
      </c>
      <c r="X89" s="48">
        <v>0.386344850388494</v>
      </c>
      <c r="Y89" s="48">
        <v>1.0886524822695</v>
      </c>
      <c r="Z89" s="48">
        <v>0.469288793103448</v>
      </c>
      <c r="AA89" s="48">
        <v>0</v>
      </c>
      <c r="AB89" s="48">
        <v>0.301705426356589</v>
      </c>
      <c r="AC89" s="48">
        <v>0.462724935732648</v>
      </c>
      <c r="AD89" s="371">
        <v>0.313196229648672</v>
      </c>
      <c r="AE89" s="48">
        <v>0.0599828620394173</v>
      </c>
    </row>
    <row r="90" ht="14.25" customHeight="1" spans="1:31">
      <c r="A90" s="12">
        <v>105</v>
      </c>
      <c r="B90" s="13" t="s">
        <v>115</v>
      </c>
      <c r="C90" s="13" t="s">
        <v>41</v>
      </c>
      <c r="D90" s="363">
        <v>0.04</v>
      </c>
      <c r="E90" s="15">
        <v>19599</v>
      </c>
      <c r="F90" s="362">
        <v>0.41051029025848</v>
      </c>
      <c r="G90" s="362">
        <v>0.416666666666667</v>
      </c>
      <c r="H90" s="25">
        <v>15.564390019899</v>
      </c>
      <c r="I90" s="26">
        <v>10.168216</v>
      </c>
      <c r="J90" s="27">
        <v>17.3369863013699</v>
      </c>
      <c r="K90" s="372">
        <v>1</v>
      </c>
      <c r="L90" s="363">
        <v>0.3974</v>
      </c>
      <c r="M90" s="363">
        <v>0.1968</v>
      </c>
      <c r="N90" s="32">
        <v>41117.14</v>
      </c>
      <c r="O90" s="371">
        <v>0.138779686878639</v>
      </c>
      <c r="P90" s="48">
        <v>0.504067047511578</v>
      </c>
      <c r="Q90" s="48">
        <v>0.307100139966917</v>
      </c>
      <c r="R90" s="48">
        <v>6.20551470588235</v>
      </c>
      <c r="S90" s="48">
        <v>0.993151231510907</v>
      </c>
      <c r="T90" s="48">
        <v>20.5459577567371</v>
      </c>
      <c r="U90" s="48">
        <v>1.6152815473941</v>
      </c>
      <c r="V90" s="48">
        <v>39.8103302286198</v>
      </c>
      <c r="W90" s="48">
        <v>1.18853078333518</v>
      </c>
      <c r="X90" s="48">
        <v>0.838582492556093</v>
      </c>
      <c r="Y90" s="48">
        <v>1.03921305010307</v>
      </c>
      <c r="Z90" s="48">
        <v>0.138111462642979</v>
      </c>
      <c r="AA90" s="48">
        <v>0</v>
      </c>
      <c r="AB90" s="48">
        <v>0.540468245870447</v>
      </c>
      <c r="AC90" s="48">
        <v>0.251101279942525</v>
      </c>
      <c r="AD90" s="371">
        <v>-0.0224887981396404</v>
      </c>
      <c r="AE90" s="48">
        <v>0.0349479137125896</v>
      </c>
    </row>
    <row r="91" ht="14.25" customHeight="1" spans="1:31">
      <c r="A91" s="12">
        <v>108</v>
      </c>
      <c r="B91" s="13" t="s">
        <v>116</v>
      </c>
      <c r="C91" s="13" t="s">
        <v>39</v>
      </c>
      <c r="D91" s="363">
        <v>0.02</v>
      </c>
      <c r="E91" s="15">
        <v>10665</v>
      </c>
      <c r="F91" s="362">
        <v>0.291900772909859</v>
      </c>
      <c r="G91" s="362">
        <v>0.277211958062349</v>
      </c>
      <c r="H91" s="25">
        <v>18.9404594467886</v>
      </c>
      <c r="I91" s="26">
        <v>13.9238612935267</v>
      </c>
      <c r="J91" s="27">
        <v>15.0054794520548</v>
      </c>
      <c r="K91" s="363">
        <v>0.8226</v>
      </c>
      <c r="L91" s="363">
        <v>0.3225</v>
      </c>
      <c r="M91" s="363">
        <v>0.4769</v>
      </c>
      <c r="N91" s="32">
        <v>50615.7</v>
      </c>
      <c r="O91" s="371">
        <v>0.1889</v>
      </c>
      <c r="P91" s="48">
        <v>0.488405429652455</v>
      </c>
      <c r="Q91" s="48">
        <v>0.853525815434845</v>
      </c>
      <c r="R91" s="48">
        <v>0.821520068317677</v>
      </c>
      <c r="S91" s="48">
        <v>1.16384840564149</v>
      </c>
      <c r="T91" s="48">
        <v>6.1891384987288</v>
      </c>
      <c r="U91" s="48">
        <v>14.1330541543733</v>
      </c>
      <c r="V91" s="48">
        <v>2.38085007455388</v>
      </c>
      <c r="W91" s="48">
        <v>0.649293869379363</v>
      </c>
      <c r="X91" s="48">
        <v>0.620625945896366</v>
      </c>
      <c r="Y91" s="48">
        <v>1.21402501047089</v>
      </c>
      <c r="Z91" s="48">
        <v>1.10078402928885</v>
      </c>
      <c r="AA91" s="48">
        <v>0.142075087210306</v>
      </c>
      <c r="AB91" s="48">
        <v>0.239267726339641</v>
      </c>
      <c r="AC91" s="48">
        <v>0.196214039435406</v>
      </c>
      <c r="AD91" s="371">
        <v>0.0108353086951837</v>
      </c>
      <c r="AE91" s="48">
        <v>0.0026600043098804</v>
      </c>
    </row>
    <row r="92" ht="14.25" customHeight="1" spans="1:31">
      <c r="A92" s="12">
        <v>109</v>
      </c>
      <c r="B92" s="13" t="s">
        <v>117</v>
      </c>
      <c r="C92" s="13" t="s">
        <v>41</v>
      </c>
      <c r="D92" s="363">
        <v>0.015</v>
      </c>
      <c r="E92" s="15">
        <v>2088</v>
      </c>
      <c r="F92" s="362">
        <v>0.268974378002342</v>
      </c>
      <c r="G92" s="362">
        <v>0.252631578947368</v>
      </c>
      <c r="H92" s="25">
        <v>18.2504454022989</v>
      </c>
      <c r="I92" s="26">
        <v>17.0120223214286</v>
      </c>
      <c r="J92" s="27">
        <v>14.0958904109589</v>
      </c>
      <c r="K92" s="363">
        <v>0.4298</v>
      </c>
      <c r="L92" s="363">
        <v>0.1346</v>
      </c>
      <c r="M92" s="363">
        <v>0.1598</v>
      </c>
      <c r="N92" s="32">
        <v>5662.79</v>
      </c>
      <c r="O92" s="363">
        <v>0.047</v>
      </c>
      <c r="P92" s="48">
        <v>1.43156618156618</v>
      </c>
      <c r="Q92" s="48">
        <v>0.989469578783151</v>
      </c>
      <c r="R92" s="48">
        <v>0.22248243559719</v>
      </c>
      <c r="S92" s="48">
        <v>1.23996566870298</v>
      </c>
      <c r="T92" s="48">
        <v>8.81550610193826</v>
      </c>
      <c r="U92" s="48">
        <v>3.05358697003606</v>
      </c>
      <c r="V92" s="48">
        <v>17.6690647482014</v>
      </c>
      <c r="W92" s="48">
        <v>1.50605386706202</v>
      </c>
      <c r="X92" s="48">
        <v>0.63655147844674</v>
      </c>
      <c r="Y92" s="48">
        <v>1.0560157790927</v>
      </c>
      <c r="Z92" s="48">
        <v>0.348559106057636</v>
      </c>
      <c r="AA92" s="48">
        <v>0.00627327974906881</v>
      </c>
      <c r="AB92" s="48">
        <v>0.544814090019569</v>
      </c>
      <c r="AC92" s="48">
        <v>0.38957654723127</v>
      </c>
      <c r="AD92" s="371">
        <v>0.44413680781759</v>
      </c>
      <c r="AE92" s="48">
        <v>0.0163680781758958</v>
      </c>
    </row>
    <row r="93" ht="14.25" customHeight="1" spans="1:31">
      <c r="A93" s="12">
        <v>110</v>
      </c>
      <c r="B93" s="13" t="s">
        <v>118</v>
      </c>
      <c r="C93" s="13" t="s">
        <v>41</v>
      </c>
      <c r="D93" s="363">
        <v>0.03</v>
      </c>
      <c r="E93" s="15">
        <v>1608</v>
      </c>
      <c r="F93" s="362">
        <v>0.625003679817391</v>
      </c>
      <c r="G93" s="362">
        <v>0.313538358282752</v>
      </c>
      <c r="H93" s="25">
        <v>32.6492537313433</v>
      </c>
      <c r="I93" s="26">
        <v>12.5</v>
      </c>
      <c r="J93" s="27">
        <v>3.83287671232877</v>
      </c>
      <c r="K93" s="372">
        <v>0.43</v>
      </c>
      <c r="L93" s="363">
        <v>0.2002</v>
      </c>
      <c r="M93" s="363">
        <v>0.2848</v>
      </c>
      <c r="N93" s="32">
        <v>4027.25</v>
      </c>
      <c r="O93" s="48">
        <v>0</v>
      </c>
      <c r="P93" s="48">
        <v>2.58137376237624</v>
      </c>
      <c r="Q93" s="48">
        <v>3.03732303732304</v>
      </c>
      <c r="R93" s="48">
        <v>6.1047619047619</v>
      </c>
      <c r="S93" s="48">
        <v>2.32444114270278</v>
      </c>
      <c r="T93" s="48">
        <v>0</v>
      </c>
      <c r="U93" s="48">
        <v>3.90758401453224</v>
      </c>
      <c r="V93" s="48">
        <v>391.113636363636</v>
      </c>
      <c r="W93" s="48">
        <v>1.34511904761905</v>
      </c>
      <c r="X93" s="48">
        <v>0.728984881209503</v>
      </c>
      <c r="Y93" s="48">
        <v>1.00424128180961</v>
      </c>
      <c r="Z93" s="48">
        <v>0.0127510360216768</v>
      </c>
      <c r="AA93" s="48">
        <v>0</v>
      </c>
      <c r="AB93" s="48">
        <v>0.821665815022994</v>
      </c>
      <c r="AC93" s="48">
        <v>0.207740135975362</v>
      </c>
      <c r="AD93" s="371">
        <v>0.0120285896914405</v>
      </c>
      <c r="AE93" s="48">
        <v>0.00807716892323784</v>
      </c>
    </row>
    <row r="94" ht="14.25" customHeight="1" spans="1:31">
      <c r="A94" s="12">
        <v>111</v>
      </c>
      <c r="B94" s="13" t="s">
        <v>119</v>
      </c>
      <c r="C94" s="13" t="s">
        <v>41</v>
      </c>
      <c r="D94" s="363">
        <v>0.005</v>
      </c>
      <c r="E94" s="15">
        <v>6487</v>
      </c>
      <c r="F94" s="362">
        <v>0.0723799768023841</v>
      </c>
      <c r="G94" s="362">
        <v>0.202595238095238</v>
      </c>
      <c r="H94" s="25">
        <v>12.9583829196855</v>
      </c>
      <c r="I94" s="26">
        <v>12.0087185714286</v>
      </c>
      <c r="J94" s="27">
        <v>20.8</v>
      </c>
      <c r="K94" s="372">
        <v>0.9</v>
      </c>
      <c r="L94" s="363">
        <v>0.5025</v>
      </c>
      <c r="M94" s="363">
        <v>0.4448</v>
      </c>
      <c r="N94" s="32">
        <v>19802.87</v>
      </c>
      <c r="O94" s="48">
        <v>0.0417512322412294</v>
      </c>
      <c r="P94" s="48">
        <v>0.0360305187680217</v>
      </c>
      <c r="Q94" s="48">
        <v>0.228351168684878</v>
      </c>
      <c r="R94" s="48">
        <v>0.269471624266145</v>
      </c>
      <c r="S94" s="48">
        <v>1.86226344153403</v>
      </c>
      <c r="T94" s="48">
        <v>11.2423394113642</v>
      </c>
      <c r="U94" s="48">
        <v>6.27491554054054</v>
      </c>
      <c r="V94" s="48">
        <v>69.5971896955504</v>
      </c>
      <c r="W94" s="48">
        <v>6.82912723449001</v>
      </c>
      <c r="X94" s="48">
        <v>0.140538410383981</v>
      </c>
      <c r="Y94" s="48">
        <v>1.01943787759391</v>
      </c>
      <c r="Z94" s="48">
        <v>0.0293165209915461</v>
      </c>
      <c r="AA94" s="48">
        <v>0</v>
      </c>
      <c r="AB94" s="48">
        <v>0.204950792221538</v>
      </c>
      <c r="AC94" s="48">
        <v>0.182959822329901</v>
      </c>
      <c r="AD94" s="371">
        <v>0.00572043879130493</v>
      </c>
      <c r="AE94" s="48">
        <v>0.00570697893532539</v>
      </c>
    </row>
    <row r="95" ht="14.25" customHeight="1" spans="1:31">
      <c r="A95" s="12">
        <v>112</v>
      </c>
      <c r="B95" s="13" t="s">
        <v>120</v>
      </c>
      <c r="C95" s="13" t="s">
        <v>41</v>
      </c>
      <c r="D95" s="363">
        <v>0.01</v>
      </c>
      <c r="E95" s="15">
        <v>6345</v>
      </c>
      <c r="F95" s="362">
        <v>0.292497307064574</v>
      </c>
      <c r="G95" s="362">
        <v>0.202135264828994</v>
      </c>
      <c r="H95" s="25">
        <v>25.1063829787234</v>
      </c>
      <c r="I95" s="26">
        <v>15.1714285714286</v>
      </c>
      <c r="J95" s="27">
        <v>25.3506849315068</v>
      </c>
      <c r="K95" s="363">
        <v>0.0857</v>
      </c>
      <c r="L95" s="363">
        <v>0.2648</v>
      </c>
      <c r="M95" s="363">
        <v>0.0201</v>
      </c>
      <c r="N95" s="32">
        <v>40059.8</v>
      </c>
      <c r="O95" s="48">
        <v>0.0421</v>
      </c>
      <c r="P95" s="48">
        <v>-0.0394429665019816</v>
      </c>
      <c r="Q95" s="48">
        <v>-0.520479520479521</v>
      </c>
      <c r="R95" s="48">
        <v>-0.273861295490959</v>
      </c>
      <c r="S95" s="48">
        <v>0.540188028744306</v>
      </c>
      <c r="T95" s="48">
        <v>23.7095107869948</v>
      </c>
      <c r="U95" s="48">
        <v>1.36360141204432</v>
      </c>
      <c r="V95" s="48">
        <v>4.90248806232722</v>
      </c>
      <c r="W95" s="48">
        <v>1.57687447995316</v>
      </c>
      <c r="X95" s="48">
        <v>0.458513494418539</v>
      </c>
      <c r="Y95" s="48">
        <v>1.12624330527927</v>
      </c>
      <c r="Z95" s="48">
        <v>0.308580508474576</v>
      </c>
      <c r="AA95" s="48">
        <v>0</v>
      </c>
      <c r="AB95" s="48">
        <v>0.145229402945788</v>
      </c>
      <c r="AC95" s="48">
        <v>0.49120828420567</v>
      </c>
      <c r="AD95" s="371">
        <v>0.82859998974727</v>
      </c>
      <c r="AE95" s="48">
        <v>0.0292202798995232</v>
      </c>
    </row>
    <row r="96" ht="14.25" customHeight="1" spans="1:31">
      <c r="A96" s="12">
        <v>113</v>
      </c>
      <c r="B96" s="13" t="s">
        <v>121</v>
      </c>
      <c r="C96" s="13" t="s">
        <v>41</v>
      </c>
      <c r="D96" s="363">
        <v>0.015</v>
      </c>
      <c r="E96" s="15">
        <v>10080</v>
      </c>
      <c r="F96" s="362">
        <v>0.583190419321661</v>
      </c>
      <c r="G96" s="362">
        <v>0.221176470588235</v>
      </c>
      <c r="H96" s="25">
        <v>42.1726190476191</v>
      </c>
      <c r="I96" s="26">
        <v>17.7125</v>
      </c>
      <c r="J96" s="27">
        <v>11.0904109589041</v>
      </c>
      <c r="K96" s="363">
        <v>0.859</v>
      </c>
      <c r="L96" s="363">
        <v>0.1016</v>
      </c>
      <c r="M96" s="363">
        <v>0.1236</v>
      </c>
      <c r="N96" s="32">
        <v>127647.01</v>
      </c>
      <c r="O96" s="48">
        <v>0.3</v>
      </c>
      <c r="P96" s="48">
        <v>0.0214834020538119</v>
      </c>
      <c r="Q96" s="48">
        <v>0.0597028296453666</v>
      </c>
      <c r="R96" s="48">
        <v>2.10344827586207</v>
      </c>
      <c r="S96" s="48">
        <v>0.220201981215123</v>
      </c>
      <c r="T96" s="48">
        <v>36.3385595296423</v>
      </c>
      <c r="U96" s="48">
        <v>9.54530244530245</v>
      </c>
      <c r="V96" s="48">
        <v>0.674576610335983</v>
      </c>
      <c r="W96" s="48">
        <v>0.416096114211029</v>
      </c>
      <c r="X96" s="48">
        <v>0.510618608490774</v>
      </c>
      <c r="Y96" s="48">
        <v>1.60293658231803</v>
      </c>
      <c r="Z96" s="48">
        <v>0.729867636047438</v>
      </c>
      <c r="AA96" s="48">
        <v>0.189584792637859</v>
      </c>
      <c r="AB96" s="48">
        <v>0.0626324259502047</v>
      </c>
      <c r="AC96" s="48">
        <v>0.897690347459113</v>
      </c>
      <c r="AD96" s="371">
        <v>0.425296964957461</v>
      </c>
      <c r="AE96" s="48">
        <v>0</v>
      </c>
    </row>
    <row r="97" ht="14.25" customHeight="1" spans="1:31">
      <c r="A97" s="12">
        <v>114</v>
      </c>
      <c r="B97" s="13" t="s">
        <v>122</v>
      </c>
      <c r="C97" s="13" t="s">
        <v>41</v>
      </c>
      <c r="D97" s="363">
        <v>0.025</v>
      </c>
      <c r="E97" s="15">
        <v>19963</v>
      </c>
      <c r="F97" s="362">
        <v>0.563506089506965</v>
      </c>
      <c r="G97" s="362">
        <v>0.305585585585586</v>
      </c>
      <c r="H97" s="25">
        <v>27.5557401192206</v>
      </c>
      <c r="I97" s="26">
        <v>14.5527841269841</v>
      </c>
      <c r="J97" s="27">
        <v>8.29315068493151</v>
      </c>
      <c r="K97" s="363">
        <v>0.1858</v>
      </c>
      <c r="L97" s="363">
        <v>0.2503</v>
      </c>
      <c r="M97" s="363">
        <v>0.1576</v>
      </c>
      <c r="N97" s="32">
        <v>136648.4</v>
      </c>
      <c r="O97" s="48">
        <v>0.0475</v>
      </c>
      <c r="P97" s="48">
        <v>1.45963287224385</v>
      </c>
      <c r="Q97" s="48">
        <v>4.04366441516259</v>
      </c>
      <c r="R97" s="48">
        <v>5.71702557200538</v>
      </c>
      <c r="S97" s="48">
        <v>0.443852431675154</v>
      </c>
      <c r="T97" s="48">
        <v>12.8126845551419</v>
      </c>
      <c r="U97" s="48">
        <v>3.43408692061526</v>
      </c>
      <c r="V97" s="48">
        <v>1.0773249851568</v>
      </c>
      <c r="W97" s="48">
        <v>2.83552318385223</v>
      </c>
      <c r="X97" s="48">
        <v>0.145163711887097</v>
      </c>
      <c r="Y97" s="48">
        <v>1.12777821102706</v>
      </c>
      <c r="Z97" s="48">
        <v>0.484858907558106</v>
      </c>
      <c r="AA97" s="48">
        <v>0.0275305895439377</v>
      </c>
      <c r="AB97" s="48">
        <v>0.243836302453265</v>
      </c>
      <c r="AC97" s="48">
        <v>0.613900078157879</v>
      </c>
      <c r="AD97" s="371">
        <v>0.0239884566824986</v>
      </c>
      <c r="AE97" s="48">
        <v>0.0390989799394777</v>
      </c>
    </row>
    <row r="98" ht="14.25" customHeight="1" spans="1:31">
      <c r="A98" s="12">
        <v>115</v>
      </c>
      <c r="B98" s="13" t="s">
        <v>123</v>
      </c>
      <c r="C98" s="13" t="s">
        <v>39</v>
      </c>
      <c r="D98" s="363">
        <v>0.045</v>
      </c>
      <c r="E98" s="15">
        <v>41616</v>
      </c>
      <c r="F98" s="362">
        <v>0.390069517201353</v>
      </c>
      <c r="G98" s="362">
        <v>0.349209481012692</v>
      </c>
      <c r="H98" s="25">
        <v>19.1767260188389</v>
      </c>
      <c r="I98" s="26">
        <v>10.6179785625724</v>
      </c>
      <c r="J98" s="27">
        <v>2.48219178082192</v>
      </c>
      <c r="K98" s="372">
        <v>1</v>
      </c>
      <c r="L98" s="363">
        <v>0.1999</v>
      </c>
      <c r="M98" s="363">
        <v>0.0879</v>
      </c>
      <c r="N98" s="32">
        <v>718965.9</v>
      </c>
      <c r="O98" s="48">
        <v>0.025</v>
      </c>
      <c r="P98" s="48">
        <v>0.435486459378134</v>
      </c>
      <c r="Q98" s="48">
        <v>0.0900840116988679</v>
      </c>
      <c r="R98" s="48">
        <v>0.870045834456727</v>
      </c>
      <c r="S98" s="48">
        <v>0.377290810401206</v>
      </c>
      <c r="T98" s="48">
        <v>12.0051761699618</v>
      </c>
      <c r="U98" s="48">
        <v>4.49143879689664</v>
      </c>
      <c r="V98" s="48">
        <v>10.9938348458711</v>
      </c>
      <c r="W98" s="48">
        <v>1.00475362562441</v>
      </c>
      <c r="X98" s="48">
        <v>0.372051384172501</v>
      </c>
      <c r="Y98" s="48">
        <v>1.22117996336302</v>
      </c>
      <c r="Z98" s="48">
        <v>0.0547508505270068</v>
      </c>
      <c r="AA98" s="48">
        <v>0.0719644600718254</v>
      </c>
      <c r="AB98" s="48">
        <v>0.0603779278746653</v>
      </c>
      <c r="AC98" s="48">
        <v>0.311997205636755</v>
      </c>
      <c r="AD98" s="371">
        <v>0.115087378428826</v>
      </c>
      <c r="AE98" s="48">
        <v>0</v>
      </c>
    </row>
    <row r="99" ht="14.25" customHeight="1" spans="1:31">
      <c r="A99" s="12">
        <v>117</v>
      </c>
      <c r="B99" s="13" t="s">
        <v>124</v>
      </c>
      <c r="C99" s="13" t="s">
        <v>39</v>
      </c>
      <c r="D99" s="363">
        <v>0.0378</v>
      </c>
      <c r="E99" s="15">
        <v>5030</v>
      </c>
      <c r="F99" s="362">
        <v>0.500699180710641</v>
      </c>
      <c r="G99" s="362">
        <v>0.291113757647936</v>
      </c>
      <c r="H99" s="25">
        <v>26.841296222664</v>
      </c>
      <c r="I99" s="26">
        <v>14.5173892473118</v>
      </c>
      <c r="J99" s="27">
        <v>8.41917808219178</v>
      </c>
      <c r="K99" s="363">
        <v>0.4505</v>
      </c>
      <c r="L99" s="363">
        <v>0.0536</v>
      </c>
      <c r="M99" s="34">
        <v>10.26</v>
      </c>
      <c r="N99" s="32">
        <v>12756.48</v>
      </c>
      <c r="O99" s="48">
        <v>0</v>
      </c>
      <c r="P99" s="48">
        <v>0.450594755339281</v>
      </c>
      <c r="Q99" s="48">
        <v>0.277870508653255</v>
      </c>
      <c r="R99" s="48">
        <v>2.19567979669632</v>
      </c>
      <c r="S99" s="48">
        <v>2.40795388731074</v>
      </c>
      <c r="T99" s="48">
        <v>108.865336658354</v>
      </c>
      <c r="U99" s="48">
        <v>10.952082288008</v>
      </c>
      <c r="V99" s="48">
        <v>656.466165413534</v>
      </c>
      <c r="W99" s="48">
        <v>1.61790591805766</v>
      </c>
      <c r="X99" s="48">
        <v>0.307040022364068</v>
      </c>
      <c r="Y99" s="48">
        <v>1.07955171780268</v>
      </c>
      <c r="Z99" s="48">
        <v>0.00687474219716761</v>
      </c>
      <c r="AA99" s="48">
        <v>0</v>
      </c>
      <c r="AB99" s="48">
        <v>0.387982567781249</v>
      </c>
      <c r="AC99" s="48">
        <v>0.186622380025198</v>
      </c>
      <c r="AD99" s="371">
        <v>0.093276829687321</v>
      </c>
      <c r="AE99" s="48">
        <v>0.0305577826136754</v>
      </c>
    </row>
    <row r="100" ht="14.25" customHeight="1" spans="1:31">
      <c r="A100" s="12">
        <v>118</v>
      </c>
      <c r="B100" s="13" t="s">
        <v>125</v>
      </c>
      <c r="C100" s="13" t="s">
        <v>41</v>
      </c>
      <c r="D100" s="363">
        <v>0.03</v>
      </c>
      <c r="E100" s="15">
        <v>12409</v>
      </c>
      <c r="F100" s="362">
        <v>0.377686437056171</v>
      </c>
      <c r="G100" s="362">
        <v>0.283733333333333</v>
      </c>
      <c r="H100" s="25">
        <v>22.3909759045854</v>
      </c>
      <c r="I100" s="26">
        <v>14.471334375</v>
      </c>
      <c r="J100" s="27">
        <v>4.26027397260274</v>
      </c>
      <c r="K100" s="34">
        <v>28.2767</v>
      </c>
      <c r="L100" s="363">
        <v>0.8654</v>
      </c>
      <c r="M100" s="363">
        <v>0.9168</v>
      </c>
      <c r="N100" s="32">
        <v>24923.87</v>
      </c>
      <c r="O100" s="48">
        <v>0</v>
      </c>
      <c r="P100" s="48">
        <v>8.54998583970547</v>
      </c>
      <c r="Q100" s="48">
        <v>14.5494318181818</v>
      </c>
      <c r="R100" s="48">
        <v>5.59082500924898</v>
      </c>
      <c r="S100" s="48">
        <v>2.31434553849458</v>
      </c>
      <c r="T100" s="48">
        <v>0</v>
      </c>
      <c r="U100" s="48">
        <v>13.0666868748105</v>
      </c>
      <c r="V100" s="48">
        <v>828.980769230769</v>
      </c>
      <c r="W100" s="48">
        <v>5.23937677053824</v>
      </c>
      <c r="X100" s="48">
        <v>0.188428575665016</v>
      </c>
      <c r="Y100" s="48">
        <v>1.00196597353497</v>
      </c>
      <c r="Z100" s="48">
        <v>0.00380019731793766</v>
      </c>
      <c r="AA100" s="48">
        <v>0</v>
      </c>
      <c r="AB100" s="48">
        <v>0.85206166100182</v>
      </c>
      <c r="AC100" s="48">
        <v>0.998840095576125</v>
      </c>
      <c r="AD100" s="371">
        <v>0.334794812907416</v>
      </c>
      <c r="AE100" s="48">
        <v>0.017259377827267</v>
      </c>
    </row>
    <row r="101" ht="14.25" customHeight="1" spans="1:31">
      <c r="A101" s="12">
        <v>121</v>
      </c>
      <c r="B101" s="13" t="s">
        <v>126</v>
      </c>
      <c r="C101" s="13" t="s">
        <v>39</v>
      </c>
      <c r="D101" s="363">
        <v>0.035</v>
      </c>
      <c r="E101" s="15">
        <v>40270</v>
      </c>
      <c r="F101" s="362">
        <v>0.232211256024473</v>
      </c>
      <c r="G101" s="362">
        <v>0.367077686581409</v>
      </c>
      <c r="H101" s="25">
        <v>13.0096846287559</v>
      </c>
      <c r="I101" s="26">
        <v>10.0808158553011</v>
      </c>
      <c r="J101" s="27">
        <v>19.7808219178082</v>
      </c>
      <c r="K101" s="372">
        <v>0.85</v>
      </c>
      <c r="L101" s="34">
        <v>23.32</v>
      </c>
      <c r="M101" s="34">
        <v>4.91</v>
      </c>
      <c r="N101" s="41">
        <v>126412</v>
      </c>
      <c r="O101" s="48">
        <v>0.0475</v>
      </c>
      <c r="P101" s="48">
        <v>0.357341108135448</v>
      </c>
      <c r="Q101" s="48">
        <v>0.132445459648851</v>
      </c>
      <c r="R101" s="48">
        <v>0.806639748766263</v>
      </c>
      <c r="S101" s="48">
        <v>0.820880752468058</v>
      </c>
      <c r="T101" s="48">
        <v>2.58405597459586</v>
      </c>
      <c r="U101" s="48">
        <v>8.88857193083389</v>
      </c>
      <c r="V101" s="48">
        <v>19.6004968900322</v>
      </c>
      <c r="W101" s="48">
        <v>1.00293556134913</v>
      </c>
      <c r="X101" s="48">
        <v>0.878370887858043</v>
      </c>
      <c r="Y101" s="48">
        <v>1.18401891507026</v>
      </c>
      <c r="Z101" s="48">
        <v>0.375446573562845</v>
      </c>
      <c r="AA101" s="48">
        <v>0.0261249095457058</v>
      </c>
      <c r="AB101" s="48">
        <v>0.243706124425079</v>
      </c>
      <c r="AC101" s="48">
        <v>0.0817808910028614</v>
      </c>
      <c r="AD101" s="371">
        <v>0.00489847508106441</v>
      </c>
      <c r="AE101" s="48">
        <v>0.00588284472939723</v>
      </c>
    </row>
    <row r="102" ht="14.25" customHeight="1" spans="1:31">
      <c r="A102" s="12">
        <v>124</v>
      </c>
      <c r="B102" s="13" t="s">
        <v>128</v>
      </c>
      <c r="C102" s="13" t="s">
        <v>39</v>
      </c>
      <c r="D102" s="363">
        <v>0.0386</v>
      </c>
      <c r="E102" s="15">
        <v>7805</v>
      </c>
      <c r="F102" s="362">
        <v>0.0915183593651616</v>
      </c>
      <c r="G102" s="362">
        <v>0.309442548350398</v>
      </c>
      <c r="H102" s="25">
        <v>11.2645739910314</v>
      </c>
      <c r="I102" s="26">
        <v>11.2</v>
      </c>
      <c r="J102" s="27">
        <v>17.8191780821918</v>
      </c>
      <c r="K102" s="372">
        <v>0.8</v>
      </c>
      <c r="L102" s="363">
        <v>0.0318</v>
      </c>
      <c r="M102" s="363">
        <v>0.8408</v>
      </c>
      <c r="N102" s="32">
        <v>11303.27</v>
      </c>
      <c r="O102" s="48">
        <v>0.227</v>
      </c>
      <c r="P102" s="48">
        <v>-0.329372600863291</v>
      </c>
      <c r="Q102" s="48">
        <v>-0.594569389145952</v>
      </c>
      <c r="R102" s="48">
        <v>0.400753768844221</v>
      </c>
      <c r="S102" s="48">
        <v>0.723693117354868</v>
      </c>
      <c r="T102" s="48">
        <v>12.8089773877827</v>
      </c>
      <c r="U102" s="48">
        <v>-5.22372858027665</v>
      </c>
      <c r="V102" s="48">
        <v>2.97693936779355</v>
      </c>
      <c r="W102" s="48">
        <v>1.0712030075188</v>
      </c>
      <c r="X102" s="48">
        <v>0.73152194565837</v>
      </c>
      <c r="Y102" s="48">
        <v>1.12581363480644</v>
      </c>
      <c r="Z102" s="48">
        <v>1.17535167654605</v>
      </c>
      <c r="AA102" s="48">
        <v>0</v>
      </c>
      <c r="AB102" s="48">
        <v>0.398397223214741</v>
      </c>
      <c r="AC102" s="48">
        <v>0.300898479698575</v>
      </c>
      <c r="AD102" s="371">
        <v>0.188522646431112</v>
      </c>
      <c r="AE102" s="48">
        <v>0</v>
      </c>
    </row>
    <row r="103" ht="14.25" customHeight="1" spans="1:31">
      <c r="A103" s="12">
        <v>126</v>
      </c>
      <c r="B103" s="13" t="s">
        <v>129</v>
      </c>
      <c r="C103" s="13" t="s">
        <v>39</v>
      </c>
      <c r="D103" s="363">
        <v>0.05</v>
      </c>
      <c r="E103" s="15">
        <v>842</v>
      </c>
      <c r="F103" s="362">
        <v>0.55484538027202</v>
      </c>
      <c r="G103" s="362">
        <v>0.268807933194154</v>
      </c>
      <c r="H103" s="25">
        <v>34.3913301662708</v>
      </c>
      <c r="I103" s="26">
        <v>14.1256097560976</v>
      </c>
      <c r="J103" s="27">
        <v>5.90684931506849</v>
      </c>
      <c r="K103" s="363">
        <v>0.338</v>
      </c>
      <c r="L103" s="363">
        <v>0.1967</v>
      </c>
      <c r="M103" s="34">
        <v>0</v>
      </c>
      <c r="N103" s="32">
        <v>1345.83</v>
      </c>
      <c r="O103" s="48">
        <v>0</v>
      </c>
      <c r="P103" s="48">
        <v>2.30141843971631</v>
      </c>
      <c r="Q103" s="48">
        <v>1.67063492063492</v>
      </c>
      <c r="R103" s="48">
        <v>1.76973684210526</v>
      </c>
      <c r="S103" s="48">
        <v>1.53091508656224</v>
      </c>
      <c r="T103" s="48">
        <v>16.6547085201794</v>
      </c>
      <c r="U103" s="48">
        <v>4.55705521472393</v>
      </c>
      <c r="V103" s="48">
        <v>30.4426229508197</v>
      </c>
      <c r="W103" s="48">
        <v>3.46745562130177</v>
      </c>
      <c r="X103" s="48">
        <v>0.27765843179377</v>
      </c>
      <c r="Y103" s="48">
        <v>1.03128760529483</v>
      </c>
      <c r="Z103" s="48">
        <v>0.050520059435364</v>
      </c>
      <c r="AA103" s="48">
        <v>0</v>
      </c>
      <c r="AB103" s="48">
        <v>0.91027027027027</v>
      </c>
      <c r="AC103" s="48">
        <v>0.900376952073236</v>
      </c>
      <c r="AD103" s="371">
        <v>0.147549811523963</v>
      </c>
      <c r="AE103" s="48">
        <v>0.225632740980075</v>
      </c>
    </row>
    <row r="104" ht="14.25" customHeight="1" spans="1:31">
      <c r="A104" s="12">
        <v>127</v>
      </c>
      <c r="B104" s="13" t="s">
        <v>130</v>
      </c>
      <c r="C104" s="13" t="s">
        <v>39</v>
      </c>
      <c r="D104" s="363">
        <v>0.045</v>
      </c>
      <c r="E104" s="15">
        <v>43743</v>
      </c>
      <c r="F104" s="362">
        <v>0.2748</v>
      </c>
      <c r="G104" s="362">
        <v>0.306077981651376</v>
      </c>
      <c r="H104" s="25">
        <v>2.49853873762659</v>
      </c>
      <c r="I104" s="26">
        <v>12.8580682352941</v>
      </c>
      <c r="J104" s="27">
        <v>4.62465753424657</v>
      </c>
      <c r="K104" s="372">
        <v>0.3</v>
      </c>
      <c r="L104" s="363">
        <v>0.1604</v>
      </c>
      <c r="M104" s="363">
        <v>0.1147</v>
      </c>
      <c r="N104" s="32">
        <v>9082.48</v>
      </c>
      <c r="O104" s="48">
        <v>0</v>
      </c>
      <c r="P104" s="48">
        <v>1.03448275862069</v>
      </c>
      <c r="Q104" s="48">
        <v>0.734094342789995</v>
      </c>
      <c r="R104" s="48">
        <v>14.947138169887</v>
      </c>
      <c r="S104" s="48">
        <v>2.05215013202565</v>
      </c>
      <c r="T104" s="48">
        <v>0</v>
      </c>
      <c r="U104" s="48">
        <v>5.27859308671922</v>
      </c>
      <c r="V104" s="48">
        <v>669.569230769231</v>
      </c>
      <c r="W104" s="48">
        <v>3.30547698637182</v>
      </c>
      <c r="X104" s="48">
        <v>0.273507278992897</v>
      </c>
      <c r="Y104" s="48">
        <v>1.1235999213991</v>
      </c>
      <c r="Z104" s="48">
        <v>0.00406582768635044</v>
      </c>
      <c r="AA104" s="48">
        <v>0</v>
      </c>
      <c r="AB104" s="48">
        <v>5.37152330079204</v>
      </c>
      <c r="AC104" s="48">
        <v>0.317540554202472</v>
      </c>
      <c r="AD104" s="371">
        <v>0.255273195165663</v>
      </c>
      <c r="AE104" s="48">
        <v>0.00909884656036028</v>
      </c>
    </row>
    <row r="105" ht="14.25" customHeight="1" spans="1:31">
      <c r="A105" s="12">
        <v>128</v>
      </c>
      <c r="B105" s="13" t="s">
        <v>131</v>
      </c>
      <c r="C105" s="13" t="s">
        <v>41</v>
      </c>
      <c r="D105" s="363">
        <v>0.035</v>
      </c>
      <c r="E105" s="15">
        <v>5344</v>
      </c>
      <c r="F105" s="362">
        <v>0.271484891263044</v>
      </c>
      <c r="G105" s="362">
        <v>0.295555555555556</v>
      </c>
      <c r="H105" s="25">
        <v>16.4251497005988</v>
      </c>
      <c r="I105" s="26">
        <v>13.504</v>
      </c>
      <c r="J105" s="27">
        <v>3.82739726027397</v>
      </c>
      <c r="K105" s="363">
        <v>0.435</v>
      </c>
      <c r="L105" s="363">
        <v>0.4225</v>
      </c>
      <c r="M105" s="363">
        <v>0.0568</v>
      </c>
      <c r="N105" s="32">
        <v>9039.18</v>
      </c>
      <c r="O105" s="48">
        <v>0</v>
      </c>
      <c r="P105" s="48">
        <v>1.08112067386925</v>
      </c>
      <c r="Q105" s="48">
        <v>1.38409738409738</v>
      </c>
      <c r="R105" s="48">
        <v>6.08753315649867</v>
      </c>
      <c r="S105" s="48">
        <v>2.10032093189112</v>
      </c>
      <c r="T105" s="48">
        <v>0</v>
      </c>
      <c r="U105" s="48">
        <v>8.86603110888108</v>
      </c>
      <c r="V105" s="48">
        <v>436.296296296296</v>
      </c>
      <c r="W105" s="48">
        <v>5.03796296296296</v>
      </c>
      <c r="X105" s="48">
        <v>0.190057193136824</v>
      </c>
      <c r="Y105" s="48">
        <v>1.02557127312296</v>
      </c>
      <c r="Z105" s="48">
        <v>0.00630092341118957</v>
      </c>
      <c r="AA105" s="48">
        <v>0</v>
      </c>
      <c r="AB105" s="48">
        <v>0.818000918414205</v>
      </c>
      <c r="AC105" s="48">
        <v>0.433672891907187</v>
      </c>
      <c r="AD105" s="371">
        <v>0.228522920203735</v>
      </c>
      <c r="AE105" s="48">
        <v>0.0112054329371817</v>
      </c>
    </row>
    <row r="106" ht="14.25" customHeight="1" spans="1:31">
      <c r="A106" s="12">
        <v>130</v>
      </c>
      <c r="B106" s="13" t="s">
        <v>132</v>
      </c>
      <c r="C106" s="13" t="s">
        <v>39</v>
      </c>
      <c r="D106" s="363">
        <v>0.04</v>
      </c>
      <c r="E106" s="15">
        <v>18047</v>
      </c>
      <c r="F106" s="362">
        <v>0.29027413378632</v>
      </c>
      <c r="G106" s="362">
        <v>0.274605882352941</v>
      </c>
      <c r="H106" s="25">
        <v>18.8507785227462</v>
      </c>
      <c r="I106" s="26">
        <v>14.2941176470588</v>
      </c>
      <c r="J106" s="27">
        <v>7.65753424657534</v>
      </c>
      <c r="K106" s="363">
        <v>0.221112</v>
      </c>
      <c r="L106" s="363">
        <v>0.2382</v>
      </c>
      <c r="M106" s="363">
        <v>0.1762</v>
      </c>
      <c r="N106" s="41">
        <v>81575</v>
      </c>
      <c r="O106" s="48">
        <v>0.022</v>
      </c>
      <c r="P106" s="48">
        <v>0.453630119323909</v>
      </c>
      <c r="Q106" s="48">
        <v>0.682704623393794</v>
      </c>
      <c r="R106" s="48">
        <v>0.295828247289438</v>
      </c>
      <c r="S106" s="48">
        <v>0.972946892212737</v>
      </c>
      <c r="T106" s="48">
        <v>16.2750519418252</v>
      </c>
      <c r="U106" s="48">
        <v>2.24921038100497</v>
      </c>
      <c r="V106" s="48">
        <v>7.21401246812128</v>
      </c>
      <c r="W106" s="48">
        <v>2.55628250688381</v>
      </c>
      <c r="X106" s="48">
        <v>0.343490706769342</v>
      </c>
      <c r="Y106" s="48">
        <v>1.11241664020324</v>
      </c>
      <c r="Z106" s="48">
        <v>0.171166194001449</v>
      </c>
      <c r="AA106" s="48">
        <v>0.000564742857844401</v>
      </c>
      <c r="AB106" s="48">
        <v>0.277947620111044</v>
      </c>
      <c r="AC106" s="48">
        <v>0.313807901171526</v>
      </c>
      <c r="AD106" s="371">
        <v>0.247621105142734</v>
      </c>
      <c r="AE106" s="48">
        <v>0.0381015977139041</v>
      </c>
    </row>
    <row r="107" ht="14.25" customHeight="1" spans="1:31">
      <c r="A107" s="12">
        <v>133</v>
      </c>
      <c r="B107" s="13" t="s">
        <v>133</v>
      </c>
      <c r="C107" s="13" t="s">
        <v>39</v>
      </c>
      <c r="D107" s="363">
        <v>0.03</v>
      </c>
      <c r="E107" s="15">
        <v>2745</v>
      </c>
      <c r="F107" s="362">
        <v>0.375903253727361</v>
      </c>
      <c r="G107" s="362">
        <v>0.20875</v>
      </c>
      <c r="H107" s="25">
        <v>29.2006375227687</v>
      </c>
      <c r="I107" s="26">
        <v>19.5501829268293</v>
      </c>
      <c r="J107" s="27">
        <v>10.3616438356164</v>
      </c>
      <c r="K107" s="363">
        <v>0.2955</v>
      </c>
      <c r="L107" s="363">
        <v>0.1789</v>
      </c>
      <c r="M107" s="363">
        <v>0.1358</v>
      </c>
      <c r="N107" s="32">
        <v>14367.79</v>
      </c>
      <c r="O107" s="48">
        <v>0.0435</v>
      </c>
      <c r="P107" s="48">
        <v>0.308755987950022</v>
      </c>
      <c r="Q107" s="48">
        <v>0.206320317670417</v>
      </c>
      <c r="R107" s="48">
        <v>0.415678184631253</v>
      </c>
      <c r="S107" s="48">
        <v>0.403893048128342</v>
      </c>
      <c r="T107" s="48">
        <v>7.63834951456311</v>
      </c>
      <c r="U107" s="48">
        <v>-88.6478873239437</v>
      </c>
      <c r="V107" s="48">
        <v>7.12797281993205</v>
      </c>
      <c r="W107" s="48">
        <v>1.20496510292429</v>
      </c>
      <c r="X107" s="48">
        <v>0.427115957888382</v>
      </c>
      <c r="Y107" s="48">
        <v>1.05681818181818</v>
      </c>
      <c r="Z107" s="48">
        <v>0.178782060074064</v>
      </c>
      <c r="AA107" s="48">
        <v>0.283774516527225</v>
      </c>
      <c r="AB107" s="48">
        <v>0.205849268841395</v>
      </c>
      <c r="AC107" s="48">
        <v>0.588708823217879</v>
      </c>
      <c r="AD107" s="371">
        <v>0.166825548141087</v>
      </c>
      <c r="AE107" s="48">
        <v>0.0998834869187586</v>
      </c>
    </row>
    <row r="108" ht="14.25" customHeight="1" spans="1:31">
      <c r="A108" s="12">
        <v>135</v>
      </c>
      <c r="B108" s="13" t="s">
        <v>134</v>
      </c>
      <c r="C108" s="13" t="s">
        <v>39</v>
      </c>
      <c r="D108" s="363">
        <v>0.02</v>
      </c>
      <c r="E108" s="15">
        <v>5105</v>
      </c>
      <c r="F108" s="362">
        <v>0.131325973731811</v>
      </c>
      <c r="G108" s="362">
        <v>0.278687795298943</v>
      </c>
      <c r="H108" s="25">
        <v>14.9270205680705</v>
      </c>
      <c r="I108" s="26">
        <v>11.3745510778609</v>
      </c>
      <c r="J108" s="27">
        <v>12.3890410958904</v>
      </c>
      <c r="K108" s="372">
        <v>1</v>
      </c>
      <c r="L108" s="363">
        <v>0.4134</v>
      </c>
      <c r="M108" s="363">
        <v>0.2742</v>
      </c>
      <c r="N108" s="32">
        <v>3770.83</v>
      </c>
      <c r="O108" s="48">
        <v>0.013</v>
      </c>
      <c r="P108" s="48">
        <v>0.0238733252131547</v>
      </c>
      <c r="Q108" s="48">
        <v>3.82683658170915</v>
      </c>
      <c r="R108" s="48">
        <v>2.53776853776854</v>
      </c>
      <c r="S108" s="48">
        <v>1.16542653302403</v>
      </c>
      <c r="T108" s="48">
        <v>14.2884357392004</v>
      </c>
      <c r="U108" s="48">
        <v>1.78270621317622</v>
      </c>
      <c r="V108" s="48">
        <v>251.787234042553</v>
      </c>
      <c r="W108" s="48">
        <v>1.06617525846031</v>
      </c>
      <c r="X108" s="48">
        <v>0.918456513745593</v>
      </c>
      <c r="Y108" s="48">
        <v>1.01853674540682</v>
      </c>
      <c r="Z108" s="48">
        <v>0.0485282418456643</v>
      </c>
      <c r="AA108" s="48">
        <v>0.0167064439140811</v>
      </c>
      <c r="AB108" s="48">
        <v>4.18957734919984</v>
      </c>
      <c r="AC108" s="48">
        <v>0.0077742099036674</v>
      </c>
      <c r="AD108" s="371">
        <v>0.0942857679379566</v>
      </c>
      <c r="AE108" s="48">
        <v>0.0263647118472199</v>
      </c>
    </row>
    <row r="109" ht="14.25" customHeight="1" spans="1:36">
      <c r="A109" s="12">
        <v>136</v>
      </c>
      <c r="B109" s="13" t="s">
        <v>135</v>
      </c>
      <c r="C109" s="13" t="s">
        <v>39</v>
      </c>
      <c r="D109" s="363">
        <v>0.02</v>
      </c>
      <c r="E109" s="15">
        <v>15980</v>
      </c>
      <c r="F109" s="362">
        <v>0.174647782152714</v>
      </c>
      <c r="G109" s="362">
        <v>0.3275</v>
      </c>
      <c r="H109" s="25">
        <v>12.5839968710889</v>
      </c>
      <c r="I109" s="26">
        <v>11.1717927777778</v>
      </c>
      <c r="J109" s="27">
        <v>7.92876712328767</v>
      </c>
      <c r="K109" s="372">
        <v>0.7</v>
      </c>
      <c r="L109" s="363">
        <v>0.7236</v>
      </c>
      <c r="M109" s="363">
        <v>0.1369</v>
      </c>
      <c r="N109" s="32">
        <v>25968.42</v>
      </c>
      <c r="O109" s="48">
        <v>0.023342123254224</v>
      </c>
      <c r="P109" s="48">
        <v>0.232933729324286</v>
      </c>
      <c r="Q109" s="48">
        <v>1.03516255476136</v>
      </c>
      <c r="R109" s="48">
        <v>0.283018867924528</v>
      </c>
      <c r="S109" s="48">
        <v>0.590765964745363</v>
      </c>
      <c r="T109" s="48">
        <v>2.22855398889092</v>
      </c>
      <c r="U109" s="48">
        <v>2.07664918607164</v>
      </c>
      <c r="V109" s="48">
        <v>222.353227771011</v>
      </c>
      <c r="W109" s="48">
        <v>1.25083755500499</v>
      </c>
      <c r="X109" s="48">
        <v>0.79248279823235</v>
      </c>
      <c r="Y109" s="48">
        <v>1.03734089101034</v>
      </c>
      <c r="Z109" s="48">
        <v>0.0103381861439982</v>
      </c>
      <c r="AA109" s="48">
        <v>0</v>
      </c>
      <c r="AB109" s="48">
        <v>0.606981425912561</v>
      </c>
      <c r="AC109" s="48">
        <v>0.315252640343573</v>
      </c>
      <c r="AD109" s="371">
        <v>0.136289933827074</v>
      </c>
      <c r="AE109" s="48">
        <v>0.00797580963232394</v>
      </c>
      <c r="AG109" t="s">
        <v>183</v>
      </c>
      <c r="AH109" t="s">
        <v>184</v>
      </c>
      <c r="AI109"/>
      <c r="AJ109"/>
    </row>
    <row r="110" ht="14.25" customHeight="1" spans="1:36">
      <c r="A110" s="12">
        <v>137</v>
      </c>
      <c r="B110" s="13" t="s">
        <v>136</v>
      </c>
      <c r="C110" s="13" t="s">
        <v>41</v>
      </c>
      <c r="D110" s="363">
        <v>0.02</v>
      </c>
      <c r="E110" s="15">
        <v>13224</v>
      </c>
      <c r="F110" s="362">
        <v>0.312498782532655</v>
      </c>
      <c r="G110" s="362">
        <v>0.392033428571429</v>
      </c>
      <c r="H110" s="25">
        <v>17.0420311554749</v>
      </c>
      <c r="I110" s="26">
        <v>9.54867917685137</v>
      </c>
      <c r="J110" s="27">
        <v>6.92602739726027</v>
      </c>
      <c r="K110" s="363">
        <v>0.672</v>
      </c>
      <c r="L110" s="363">
        <v>0.4377</v>
      </c>
      <c r="M110" s="363">
        <v>0.3555</v>
      </c>
      <c r="N110" s="32">
        <v>88695.49</v>
      </c>
      <c r="O110" s="48">
        <v>0.0501</v>
      </c>
      <c r="P110" s="48">
        <v>-0.00248487820827203</v>
      </c>
      <c r="Q110" s="48">
        <v>0.175298593528375</v>
      </c>
      <c r="R110" s="48">
        <v>0.265575653172552</v>
      </c>
      <c r="S110" s="48">
        <v>0.649065374668544</v>
      </c>
      <c r="T110" s="48">
        <v>2.00253944435226</v>
      </c>
      <c r="U110" s="48">
        <v>6.07937098929017</v>
      </c>
      <c r="V110" s="48">
        <v>231.122398001665</v>
      </c>
      <c r="W110" s="48">
        <v>1.69366137981281</v>
      </c>
      <c r="X110" s="48">
        <v>0.584843816578714</v>
      </c>
      <c r="Y110" s="48">
        <v>1.01103440778388</v>
      </c>
      <c r="Z110" s="48">
        <v>0.0059778256505115</v>
      </c>
      <c r="AA110" s="48">
        <v>0.00340623272915938</v>
      </c>
      <c r="AB110" s="48">
        <v>0.161171982595766</v>
      </c>
      <c r="AC110" s="48">
        <v>0.146423707930744</v>
      </c>
      <c r="AD110" s="371">
        <v>-0.090187262679319</v>
      </c>
      <c r="AE110" s="48">
        <v>0</v>
      </c>
      <c r="AG110" s="42">
        <v>0.005</v>
      </c>
      <c r="AH110" s="43">
        <v>5</v>
      </c>
      <c r="AI110"/>
      <c r="AJ110"/>
    </row>
    <row r="111" ht="14.25" customHeight="1" spans="1:36">
      <c r="A111" s="12">
        <v>140</v>
      </c>
      <c r="B111" s="13" t="s">
        <v>137</v>
      </c>
      <c r="C111" s="13" t="s">
        <v>39</v>
      </c>
      <c r="D111" s="363">
        <v>0.035</v>
      </c>
      <c r="E111" s="15">
        <v>3255</v>
      </c>
      <c r="F111" s="362">
        <v>0.403558457561402</v>
      </c>
      <c r="G111" s="362">
        <v>0.321428571428571</v>
      </c>
      <c r="H111" s="25">
        <v>21.8125960061444</v>
      </c>
      <c r="I111" s="26">
        <v>11.8333333333333</v>
      </c>
      <c r="J111" s="27">
        <v>6.37534246575343</v>
      </c>
      <c r="K111" s="363">
        <v>0.41473</v>
      </c>
      <c r="L111" s="363">
        <v>0.3324</v>
      </c>
      <c r="M111" s="363">
        <v>0.4259</v>
      </c>
      <c r="N111" s="32">
        <v>27734.57</v>
      </c>
      <c r="O111" s="48">
        <v>0.157630630857374</v>
      </c>
      <c r="P111" s="48">
        <v>1.95570035422224</v>
      </c>
      <c r="Q111" s="48">
        <v>1.36491826140854</v>
      </c>
      <c r="R111" s="48">
        <v>2.01668211306765</v>
      </c>
      <c r="S111" s="48">
        <v>1.3190868387596</v>
      </c>
      <c r="T111" s="48">
        <v>16.5512553752254</v>
      </c>
      <c r="U111" s="48">
        <v>4.15250226212849</v>
      </c>
      <c r="V111" s="48">
        <v>750.427672955975</v>
      </c>
      <c r="W111" s="48">
        <v>1.31281166091293</v>
      </c>
      <c r="X111" s="48">
        <v>0.5400071018524</v>
      </c>
      <c r="Y111" s="48">
        <v>1.02149901380671</v>
      </c>
      <c r="Z111" s="48">
        <v>0.00245708295112043</v>
      </c>
      <c r="AA111" s="48">
        <v>0</v>
      </c>
      <c r="AB111" s="48">
        <v>0.149892933618844</v>
      </c>
      <c r="AC111" s="48">
        <v>0.164333964699375</v>
      </c>
      <c r="AD111" s="371">
        <v>-0.383261536398532</v>
      </c>
      <c r="AE111" s="48">
        <v>0</v>
      </c>
      <c r="AG111" s="42">
        <v>0.01</v>
      </c>
      <c r="AH111" s="43">
        <v>18</v>
      </c>
      <c r="AI111"/>
      <c r="AJ111"/>
    </row>
    <row r="112" ht="14.25" customHeight="1" spans="1:36">
      <c r="A112" s="12">
        <v>143</v>
      </c>
      <c r="B112" s="13" t="s">
        <v>138</v>
      </c>
      <c r="C112" s="13" t="s">
        <v>39</v>
      </c>
      <c r="D112" s="363">
        <v>0.022</v>
      </c>
      <c r="E112" s="15">
        <v>6602</v>
      </c>
      <c r="F112" s="362">
        <v>0.185511364967748</v>
      </c>
      <c r="G112" s="362">
        <v>0.228</v>
      </c>
      <c r="H112" s="25">
        <v>18.9488033929112</v>
      </c>
      <c r="I112" s="26">
        <v>16.68</v>
      </c>
      <c r="J112" s="27">
        <v>37.5890410958904</v>
      </c>
      <c r="K112" s="372">
        <v>0.5</v>
      </c>
      <c r="L112" s="363">
        <v>0.2367</v>
      </c>
      <c r="M112" s="363">
        <v>0.0625</v>
      </c>
      <c r="N112" s="32">
        <v>22374.13</v>
      </c>
      <c r="O112" s="48">
        <v>0.167219968031477</v>
      </c>
      <c r="P112" s="48">
        <v>0.0265531246548953</v>
      </c>
      <c r="Q112" s="48">
        <v>0.443265744595139</v>
      </c>
      <c r="R112" s="48">
        <v>0.372557172557173</v>
      </c>
      <c r="S112" s="48">
        <v>1.10822364039284</v>
      </c>
      <c r="T112" s="48">
        <v>4.26409467896748</v>
      </c>
      <c r="U112" s="48">
        <v>4.7500064879454</v>
      </c>
      <c r="V112" s="48">
        <v>3.72318958502848</v>
      </c>
      <c r="W112" s="48">
        <v>0.844285369580954</v>
      </c>
      <c r="X112" s="48">
        <v>0.743058294784906</v>
      </c>
      <c r="Y112" s="48">
        <v>1.35023183925811</v>
      </c>
      <c r="Z112" s="48">
        <v>1.34755303312244</v>
      </c>
      <c r="AA112" s="48">
        <v>0</v>
      </c>
      <c r="AB112" s="48">
        <v>0.362846935971421</v>
      </c>
      <c r="AC112" s="48">
        <v>0.253726124393549</v>
      </c>
      <c r="AD112" s="371">
        <v>0.046188644608593</v>
      </c>
      <c r="AE112" s="48">
        <v>0.0221054241881201</v>
      </c>
      <c r="AG112" s="42">
        <v>0.014</v>
      </c>
      <c r="AH112" s="43">
        <v>1</v>
      </c>
      <c r="AI112"/>
      <c r="AJ112"/>
    </row>
    <row r="113" ht="14.25" customHeight="1" spans="1:36">
      <c r="A113" s="12">
        <v>144</v>
      </c>
      <c r="B113" s="13" t="s">
        <v>139</v>
      </c>
      <c r="C113" s="13" t="s">
        <v>41</v>
      </c>
      <c r="D113" s="363">
        <v>0.015</v>
      </c>
      <c r="E113" s="15">
        <v>58585</v>
      </c>
      <c r="F113" s="362">
        <v>0.142492256723517</v>
      </c>
      <c r="G113" s="362">
        <v>0.309609822000256</v>
      </c>
      <c r="H113" s="25">
        <v>13.3293505163438</v>
      </c>
      <c r="I113" s="26">
        <v>10.6121061177997</v>
      </c>
      <c r="J113" s="27">
        <v>14.8821917808219</v>
      </c>
      <c r="K113" s="363">
        <v>0.4826</v>
      </c>
      <c r="L113" s="363">
        <v>0.0193</v>
      </c>
      <c r="M113" s="363">
        <v>0.0537</v>
      </c>
      <c r="N113" s="32">
        <v>246789.43</v>
      </c>
      <c r="O113" s="48">
        <v>0.0877192982456139</v>
      </c>
      <c r="P113" s="48">
        <v>0.101078768605237</v>
      </c>
      <c r="Q113" s="48">
        <v>0.0384458816191195</v>
      </c>
      <c r="R113" s="48">
        <v>0.0416036981064984</v>
      </c>
      <c r="S113" s="48">
        <v>0.647340747740544</v>
      </c>
      <c r="T113" s="48">
        <v>6.90055015540383</v>
      </c>
      <c r="U113" s="48">
        <v>3.30041260716668</v>
      </c>
      <c r="V113" s="48">
        <v>1.80466628539005</v>
      </c>
      <c r="W113" s="48">
        <v>1.34959609328648</v>
      </c>
      <c r="X113" s="48">
        <v>0.512487535582348</v>
      </c>
      <c r="Y113" s="48">
        <v>1.24422387188256</v>
      </c>
      <c r="Z113" s="48">
        <v>0.823347169489221</v>
      </c>
      <c r="AA113" s="48">
        <v>0.0537239070437941</v>
      </c>
      <c r="AB113" s="48">
        <v>0.188700515838314</v>
      </c>
      <c r="AC113" s="48">
        <v>0.354536289819487</v>
      </c>
      <c r="AD113" s="371">
        <v>0.158312247658118</v>
      </c>
      <c r="AE113" s="48">
        <v>0.0354314204009522</v>
      </c>
      <c r="AG113" s="42">
        <v>0.015</v>
      </c>
      <c r="AH113" s="43">
        <v>11</v>
      </c>
      <c r="AI113"/>
      <c r="AJ113"/>
    </row>
    <row r="114" ht="14.25" customHeight="1" spans="1:36">
      <c r="A114" s="12">
        <v>145</v>
      </c>
      <c r="B114" s="13" t="s">
        <v>140</v>
      </c>
      <c r="C114" s="13" t="s">
        <v>39</v>
      </c>
      <c r="D114" s="363">
        <v>0.03</v>
      </c>
      <c r="E114" s="15">
        <v>2162</v>
      </c>
      <c r="F114" s="362">
        <v>0.257585695050751</v>
      </c>
      <c r="G114" s="362">
        <v>0.315479528960535</v>
      </c>
      <c r="H114" s="25">
        <v>15.9954949121184</v>
      </c>
      <c r="I114" s="26">
        <v>11.52742</v>
      </c>
      <c r="J114" s="27">
        <v>12.1315068493151</v>
      </c>
      <c r="K114" s="363">
        <v>0.2742</v>
      </c>
      <c r="L114" s="363">
        <v>0.2711</v>
      </c>
      <c r="M114" s="363">
        <v>0.5442</v>
      </c>
      <c r="N114" s="32">
        <v>7731.41</v>
      </c>
      <c r="O114" s="48">
        <v>0.2443</v>
      </c>
      <c r="P114" s="48">
        <v>0.483632286995516</v>
      </c>
      <c r="Q114" s="48">
        <v>0.405199374511337</v>
      </c>
      <c r="R114" s="48">
        <v>0.868625756266206</v>
      </c>
      <c r="S114" s="48">
        <v>2.54635731696308</v>
      </c>
      <c r="T114" s="48">
        <v>10.6638941398866</v>
      </c>
      <c r="U114" s="48">
        <v>4.39551192145863</v>
      </c>
      <c r="V114" s="48">
        <v>21.8820791311094</v>
      </c>
      <c r="W114" s="48">
        <v>1.98635380262939</v>
      </c>
      <c r="X114" s="48">
        <v>0.456777996070727</v>
      </c>
      <c r="Y114" s="48">
        <v>1.08383233532934</v>
      </c>
      <c r="Z114" s="48">
        <v>0.171372930866602</v>
      </c>
      <c r="AA114" s="48">
        <v>0</v>
      </c>
      <c r="AB114" s="48">
        <v>0.351401869158878</v>
      </c>
      <c r="AC114" s="48">
        <v>0.222328582571084</v>
      </c>
      <c r="AD114" s="371">
        <v>-3.54534496206481e-5</v>
      </c>
      <c r="AE114" s="48">
        <v>0.0134723108558463</v>
      </c>
      <c r="AG114" s="42">
        <v>0.016</v>
      </c>
      <c r="AH114" s="43">
        <v>1</v>
      </c>
      <c r="AI114"/>
      <c r="AJ114"/>
    </row>
    <row r="115" ht="14.25" customHeight="1" spans="1:36">
      <c r="A115" s="12">
        <v>147</v>
      </c>
      <c r="B115" s="13" t="s">
        <v>141</v>
      </c>
      <c r="C115" s="13" t="s">
        <v>41</v>
      </c>
      <c r="D115" s="363">
        <v>0.02</v>
      </c>
      <c r="E115" s="15">
        <v>2670</v>
      </c>
      <c r="F115" s="362">
        <v>0.221558627676763</v>
      </c>
      <c r="G115" s="362">
        <v>0.241179441117764</v>
      </c>
      <c r="H115" s="25">
        <v>18.7640449438202</v>
      </c>
      <c r="I115" s="26">
        <v>15.7174005113645</v>
      </c>
      <c r="J115" s="27">
        <v>6.61643835616438</v>
      </c>
      <c r="K115" s="372">
        <v>0.3</v>
      </c>
      <c r="L115" s="363">
        <v>0.2121</v>
      </c>
      <c r="M115" s="363">
        <v>0.0881</v>
      </c>
      <c r="N115" s="32">
        <v>8882.43</v>
      </c>
      <c r="O115" s="48">
        <v>0.346</v>
      </c>
      <c r="P115" s="48">
        <v>0.229536137086001</v>
      </c>
      <c r="Q115" s="48">
        <v>0.535571142284569</v>
      </c>
      <c r="R115" s="48">
        <v>0.655300681959083</v>
      </c>
      <c r="S115" s="48">
        <v>0.70353918307473</v>
      </c>
      <c r="T115" s="48">
        <v>6.18452597166727</v>
      </c>
      <c r="U115" s="48">
        <v>1.89493600445186</v>
      </c>
      <c r="V115" s="48">
        <v>2.20715582058595</v>
      </c>
      <c r="W115" s="48">
        <v>1.33804356311968</v>
      </c>
      <c r="X115" s="48">
        <v>0.655552225385883</v>
      </c>
      <c r="Y115" s="48">
        <v>1.17563571850976</v>
      </c>
      <c r="Z115" s="48">
        <v>0.984883088635128</v>
      </c>
      <c r="AA115" s="48">
        <v>0</v>
      </c>
      <c r="AB115" s="48">
        <v>0.351709148389646</v>
      </c>
      <c r="AC115" s="48">
        <v>0.425290731821919</v>
      </c>
      <c r="AD115" s="371">
        <v>0.0557382826265711</v>
      </c>
      <c r="AE115" s="48">
        <v>0.0597909080230236</v>
      </c>
      <c r="AG115" s="42">
        <v>0.0194</v>
      </c>
      <c r="AH115" s="43">
        <v>1</v>
      </c>
      <c r="AI115"/>
      <c r="AJ115"/>
    </row>
    <row r="116" ht="14.25" customHeight="1" spans="1:36">
      <c r="A116" s="12">
        <v>148</v>
      </c>
      <c r="B116" s="13" t="s">
        <v>142</v>
      </c>
      <c r="C116" s="13" t="s">
        <v>41</v>
      </c>
      <c r="D116" s="363">
        <v>0.03</v>
      </c>
      <c r="E116" s="15">
        <v>6396</v>
      </c>
      <c r="F116" s="362">
        <v>0.0667868861399747</v>
      </c>
      <c r="G116" s="362">
        <v>0.26480198019802</v>
      </c>
      <c r="H116" s="25">
        <v>12.6486069418387</v>
      </c>
      <c r="I116" s="26">
        <v>12.4042456301748</v>
      </c>
      <c r="J116" s="27">
        <v>4.62465753424657</v>
      </c>
      <c r="K116" s="372">
        <v>0.99</v>
      </c>
      <c r="L116" s="363">
        <v>0.1276</v>
      </c>
      <c r="M116" s="363">
        <v>0.1052</v>
      </c>
      <c r="N116" s="32">
        <v>5511.45</v>
      </c>
      <c r="O116" s="48">
        <v>0</v>
      </c>
      <c r="P116" s="48">
        <v>0.534413260501036</v>
      </c>
      <c r="Q116" s="48">
        <v>-0.185004436557232</v>
      </c>
      <c r="R116" s="48">
        <v>0.820147979510529</v>
      </c>
      <c r="S116" s="48">
        <v>0.932338426779238</v>
      </c>
      <c r="T116" s="48">
        <v>2.14353085913471</v>
      </c>
      <c r="U116" s="48">
        <v>-4.6676588778092</v>
      </c>
      <c r="V116" s="48">
        <v>228.919708029197</v>
      </c>
      <c r="W116" s="48">
        <v>1.09716898088991</v>
      </c>
      <c r="X116" s="48">
        <v>0.864623996464609</v>
      </c>
      <c r="Y116" s="48">
        <v>1.01828310241394</v>
      </c>
      <c r="Z116" s="48">
        <v>0.791689348575576</v>
      </c>
      <c r="AA116" s="48">
        <v>0</v>
      </c>
      <c r="AB116" s="48">
        <v>1.04228794915669</v>
      </c>
      <c r="AC116" s="48">
        <v>0.383712773420062</v>
      </c>
      <c r="AD116" s="371">
        <v>0.395287290351381</v>
      </c>
      <c r="AE116" s="48">
        <v>0.0429819526815892</v>
      </c>
      <c r="AG116" s="42">
        <v>0.02</v>
      </c>
      <c r="AH116" s="43">
        <v>30</v>
      </c>
      <c r="AI116"/>
      <c r="AJ116"/>
    </row>
    <row r="117" ht="14.25" customHeight="1" spans="1:36">
      <c r="A117" s="12">
        <v>149</v>
      </c>
      <c r="B117" s="13" t="s">
        <v>143</v>
      </c>
      <c r="C117" s="13" t="s">
        <v>41</v>
      </c>
      <c r="D117" s="363">
        <v>0.01</v>
      </c>
      <c r="E117" s="15">
        <v>94597</v>
      </c>
      <c r="F117" s="362">
        <v>0.253003117141477</v>
      </c>
      <c r="G117" s="362">
        <v>0.217078871201158</v>
      </c>
      <c r="H117" s="25">
        <v>21.917185534425</v>
      </c>
      <c r="I117" s="26">
        <v>18.0739953711812</v>
      </c>
      <c r="J117" s="27">
        <v>6.0986301369863</v>
      </c>
      <c r="K117" s="363">
        <v>0.9345</v>
      </c>
      <c r="L117" s="363">
        <v>0.3837</v>
      </c>
      <c r="M117" s="363">
        <v>0.0829</v>
      </c>
      <c r="N117" s="32">
        <v>272757.23</v>
      </c>
      <c r="O117" s="48">
        <v>0.01</v>
      </c>
      <c r="P117" s="48">
        <v>0.229571229945817</v>
      </c>
      <c r="Q117" s="48">
        <v>-0.0686407297859255</v>
      </c>
      <c r="R117" s="48">
        <v>-0.203501001970261</v>
      </c>
      <c r="S117" s="48">
        <v>1.04246170145268</v>
      </c>
      <c r="T117" s="48">
        <v>8.28627540319096</v>
      </c>
      <c r="U117" s="48">
        <v>2.71031845955404</v>
      </c>
      <c r="V117" s="48">
        <v>4.41327977908874</v>
      </c>
      <c r="W117" s="48">
        <v>1.22855226316299</v>
      </c>
      <c r="X117" s="48">
        <v>0.543252930002509</v>
      </c>
      <c r="Y117" s="48">
        <v>1.1556909896494</v>
      </c>
      <c r="Z117" s="48">
        <v>0.636702368084897</v>
      </c>
      <c r="AA117" s="48">
        <v>0.0128525105630343</v>
      </c>
      <c r="AB117" s="48">
        <v>0.358592951870827</v>
      </c>
      <c r="AC117" s="48">
        <v>0.312713662451722</v>
      </c>
      <c r="AD117" s="371">
        <v>0.052323718404502</v>
      </c>
      <c r="AE117" s="48">
        <v>0.0425665849464078</v>
      </c>
      <c r="AG117" s="42">
        <v>0.022</v>
      </c>
      <c r="AH117" s="43">
        <v>2</v>
      </c>
      <c r="AI117"/>
      <c r="AJ117"/>
    </row>
    <row r="118" ht="14.25" customHeight="1" spans="1:36">
      <c r="A118" s="12">
        <v>150</v>
      </c>
      <c r="B118" s="13" t="s">
        <v>144</v>
      </c>
      <c r="C118" s="13" t="s">
        <v>39</v>
      </c>
      <c r="D118" s="363">
        <v>0.02</v>
      </c>
      <c r="E118" s="15">
        <v>3582</v>
      </c>
      <c r="F118" s="362">
        <v>0.146628483982801</v>
      </c>
      <c r="G118" s="362">
        <v>0.168</v>
      </c>
      <c r="H118" s="25">
        <v>20.9544946957007</v>
      </c>
      <c r="I118" s="26">
        <v>23.4559375</v>
      </c>
      <c r="J118" s="27">
        <v>6.16164383561644</v>
      </c>
      <c r="K118" s="363">
        <v>0.50432</v>
      </c>
      <c r="L118" s="363">
        <v>0.7433</v>
      </c>
      <c r="M118" s="363">
        <v>0.1218</v>
      </c>
      <c r="N118" s="32">
        <v>13127.96</v>
      </c>
      <c r="O118" s="363">
        <v>0.0452</v>
      </c>
      <c r="P118" s="48">
        <v>0.517787931306129</v>
      </c>
      <c r="Q118" s="48">
        <v>1.76215036699068</v>
      </c>
      <c r="R118" s="48">
        <v>1.56406585540444</v>
      </c>
      <c r="S118" s="48">
        <v>1.14853195164076</v>
      </c>
      <c r="T118" s="48">
        <v>6.50851063829787</v>
      </c>
      <c r="U118" s="48">
        <v>2.58172508861757</v>
      </c>
      <c r="V118" s="48">
        <v>8.19082470546233</v>
      </c>
      <c r="W118" s="48">
        <v>1.22570364854803</v>
      </c>
      <c r="X118" s="48">
        <v>0.6970539996263</v>
      </c>
      <c r="Y118" s="48">
        <v>1.31535756154748</v>
      </c>
      <c r="Z118" s="48">
        <v>0.45496983625395</v>
      </c>
      <c r="AA118" s="48">
        <v>0</v>
      </c>
      <c r="AB118" s="48">
        <v>0.377748484049565</v>
      </c>
      <c r="AC118" s="48">
        <v>0.165108423231993</v>
      </c>
      <c r="AD118" s="371">
        <v>1.0570338890705</v>
      </c>
      <c r="AE118" s="48">
        <v>0.013599215429879</v>
      </c>
      <c r="AG118" s="42">
        <v>0.025</v>
      </c>
      <c r="AH118" s="43">
        <v>10</v>
      </c>
      <c r="AI118"/>
      <c r="AJ118"/>
    </row>
    <row r="119" ht="14.25" customHeight="1" spans="1:36">
      <c r="A119" s="12">
        <v>155</v>
      </c>
      <c r="B119" s="13" t="s">
        <v>145</v>
      </c>
      <c r="C119" s="13" t="s">
        <v>39</v>
      </c>
      <c r="D119" s="363">
        <v>0.02</v>
      </c>
      <c r="E119" s="15">
        <v>2006</v>
      </c>
      <c r="F119" s="362">
        <v>0.502193901998218</v>
      </c>
      <c r="G119" s="362">
        <v>0.252307692307692</v>
      </c>
      <c r="H119" s="25">
        <v>32.4526420737787</v>
      </c>
      <c r="I119" s="26">
        <v>15.5</v>
      </c>
      <c r="J119" s="27">
        <v>21.5232876712329</v>
      </c>
      <c r="K119" s="363">
        <v>0.4371</v>
      </c>
      <c r="L119" s="363">
        <v>0.2254</v>
      </c>
      <c r="M119" s="363">
        <v>0.2258</v>
      </c>
      <c r="N119" s="32">
        <v>23676.94</v>
      </c>
      <c r="O119" s="363">
        <v>0.086</v>
      </c>
      <c r="P119" s="48">
        <v>0.169922357944711</v>
      </c>
      <c r="Q119" s="48">
        <v>0.0927911275415896</v>
      </c>
      <c r="R119" s="48">
        <v>-0.286628733997155</v>
      </c>
      <c r="S119" s="48">
        <v>0.610921190573864</v>
      </c>
      <c r="T119" s="48">
        <v>16.5367057371993</v>
      </c>
      <c r="U119" s="48">
        <v>1.99679690118813</v>
      </c>
      <c r="V119" s="48">
        <v>3.17512585134735</v>
      </c>
      <c r="W119" s="48">
        <v>1.58342857142857</v>
      </c>
      <c r="X119" s="48">
        <v>0.500570655619901</v>
      </c>
      <c r="Y119" s="48">
        <v>1.7905616224649</v>
      </c>
      <c r="Z119" s="48">
        <v>0.321549391069012</v>
      </c>
      <c r="AA119" s="48">
        <v>0.481140054127199</v>
      </c>
      <c r="AB119" s="48">
        <v>0.0885885885885886</v>
      </c>
      <c r="AC119" s="48">
        <v>0.289412818025815</v>
      </c>
      <c r="AD119" s="371">
        <v>-0.0956875326419458</v>
      </c>
      <c r="AE119" s="48">
        <v>0.0404387077519958</v>
      </c>
      <c r="AG119" s="42">
        <v>0.027</v>
      </c>
      <c r="AH119" s="43">
        <v>1</v>
      </c>
      <c r="AI119"/>
      <c r="AJ119"/>
    </row>
    <row r="120" ht="14.25" customHeight="1" spans="1:36">
      <c r="A120" s="12">
        <v>156</v>
      </c>
      <c r="B120" s="13" t="s">
        <v>146</v>
      </c>
      <c r="C120" s="13" t="s">
        <v>39</v>
      </c>
      <c r="D120" s="363">
        <v>0.01</v>
      </c>
      <c r="E120" s="15">
        <v>4604</v>
      </c>
      <c r="F120" s="362">
        <v>0.25036189926747</v>
      </c>
      <c r="G120" s="362">
        <v>0.294117647058824</v>
      </c>
      <c r="H120" s="25">
        <v>16.6811468288445</v>
      </c>
      <c r="I120" s="26">
        <v>12.8</v>
      </c>
      <c r="J120" s="27">
        <v>14.7698630136986</v>
      </c>
      <c r="K120" s="34">
        <v>45.5</v>
      </c>
      <c r="L120" s="363">
        <v>0.3276</v>
      </c>
      <c r="M120" s="363">
        <v>0.4664</v>
      </c>
      <c r="N120" s="32">
        <v>15122.29</v>
      </c>
      <c r="O120" s="363">
        <v>0.1012</v>
      </c>
      <c r="P120" s="48">
        <v>0.40641103364656</v>
      </c>
      <c r="Q120" s="48">
        <v>0.389859228362878</v>
      </c>
      <c r="R120" s="48">
        <v>1.77516576250753</v>
      </c>
      <c r="S120" s="48">
        <v>3.03227838135727</v>
      </c>
      <c r="T120" s="48">
        <v>0</v>
      </c>
      <c r="U120" s="48">
        <v>5.19279512484496</v>
      </c>
      <c r="V120" s="48">
        <v>435.701357466063</v>
      </c>
      <c r="W120" s="48">
        <v>2.31066362715299</v>
      </c>
      <c r="X120" s="48">
        <v>0.42545395764858</v>
      </c>
      <c r="Y120" s="48">
        <v>1.00247383444339</v>
      </c>
      <c r="Z120" s="48">
        <v>0.0180061896276845</v>
      </c>
      <c r="AA120" s="48">
        <v>0</v>
      </c>
      <c r="AB120" s="48">
        <v>0.5022088901009</v>
      </c>
      <c r="AC120" s="48">
        <v>0.155904039879531</v>
      </c>
      <c r="AD120" s="371">
        <v>0.00475646484577838</v>
      </c>
      <c r="AE120" s="48">
        <v>0</v>
      </c>
      <c r="AG120" s="42">
        <v>0.028</v>
      </c>
      <c r="AH120" s="43">
        <v>1</v>
      </c>
      <c r="AI120"/>
      <c r="AJ120"/>
    </row>
    <row r="121" ht="14.25" customHeight="1" spans="1:36">
      <c r="A121" s="12">
        <v>159</v>
      </c>
      <c r="B121" s="13" t="s">
        <v>147</v>
      </c>
      <c r="C121" s="13" t="s">
        <v>39</v>
      </c>
      <c r="D121" s="363">
        <v>0.03</v>
      </c>
      <c r="E121" s="15">
        <v>11023</v>
      </c>
      <c r="F121" s="362">
        <v>0.250119266493578</v>
      </c>
      <c r="G121" s="362">
        <v>0.220158244822326</v>
      </c>
      <c r="H121" s="25">
        <v>22.4138531746648</v>
      </c>
      <c r="I121" s="26">
        <v>17.6216525240773</v>
      </c>
      <c r="J121" s="27">
        <v>17.3013698630137</v>
      </c>
      <c r="K121" s="363">
        <v>0.411878</v>
      </c>
      <c r="L121" s="363">
        <v>0.0426</v>
      </c>
      <c r="M121" s="363">
        <v>0.2544</v>
      </c>
      <c r="N121" s="32">
        <v>133403.36</v>
      </c>
      <c r="O121" s="363">
        <v>0</v>
      </c>
      <c r="P121" s="48">
        <v>0.488045852868259</v>
      </c>
      <c r="Q121" s="48">
        <v>0.525127419182379</v>
      </c>
      <c r="R121" s="48">
        <v>0.495455162121829</v>
      </c>
      <c r="S121" s="48">
        <v>0.590664016061484</v>
      </c>
      <c r="T121" s="48">
        <v>0</v>
      </c>
      <c r="U121" s="48">
        <v>2.10869258946182</v>
      </c>
      <c r="V121" s="48">
        <v>44.745889387145</v>
      </c>
      <c r="W121" s="48">
        <v>1.96811374726569</v>
      </c>
      <c r="X121" s="48">
        <v>0.29410357711373</v>
      </c>
      <c r="Y121" s="48">
        <v>1.32097236704901</v>
      </c>
      <c r="Z121" s="48">
        <v>0.0168729040324371</v>
      </c>
      <c r="AA121" s="48">
        <v>0</v>
      </c>
      <c r="AB121" s="48">
        <v>0.155587705988214</v>
      </c>
      <c r="AC121" s="48">
        <v>0.369266744613329</v>
      </c>
      <c r="AD121" s="371">
        <v>-0.185451812259896</v>
      </c>
      <c r="AE121" s="48">
        <v>0</v>
      </c>
      <c r="AG121" s="42">
        <v>0.0294</v>
      </c>
      <c r="AH121" s="43">
        <v>1</v>
      </c>
      <c r="AI121"/>
      <c r="AJ121"/>
    </row>
    <row r="122" ht="14.25" customHeight="1" spans="1:36">
      <c r="A122" s="12">
        <v>160</v>
      </c>
      <c r="B122" s="13" t="s">
        <v>148</v>
      </c>
      <c r="C122" s="13" t="s">
        <v>39</v>
      </c>
      <c r="D122" s="363">
        <v>0.02</v>
      </c>
      <c r="E122" s="15">
        <v>1302</v>
      </c>
      <c r="F122" s="362">
        <v>0.792600141575081</v>
      </c>
      <c r="G122" s="362">
        <v>0.333720930232558</v>
      </c>
      <c r="H122" s="25">
        <v>33.0504070660522</v>
      </c>
      <c r="I122" s="26">
        <v>13.6608349206349</v>
      </c>
      <c r="J122" s="27">
        <v>18.1260273972603</v>
      </c>
      <c r="K122" s="372">
        <v>0.45</v>
      </c>
      <c r="L122" s="34">
        <v>0</v>
      </c>
      <c r="M122" s="34">
        <v>0</v>
      </c>
      <c r="N122" s="32">
        <v>8616.53</v>
      </c>
      <c r="O122" s="363">
        <v>0.051</v>
      </c>
      <c r="P122" s="48">
        <v>0.124590561688706</v>
      </c>
      <c r="Q122" s="48">
        <v>0.262924071082391</v>
      </c>
      <c r="R122" s="48">
        <v>0.615384615384615</v>
      </c>
      <c r="S122" s="48">
        <v>0.476560269514075</v>
      </c>
      <c r="T122" s="48">
        <v>1.96237949682577</v>
      </c>
      <c r="U122" s="48">
        <v>1.24418604651163</v>
      </c>
      <c r="V122" s="48">
        <v>2.53986609860012</v>
      </c>
      <c r="W122" s="48">
        <v>2.50699677072121</v>
      </c>
      <c r="X122" s="48">
        <v>0.325350593311758</v>
      </c>
      <c r="Y122" s="48">
        <v>1.11829268292683</v>
      </c>
      <c r="Z122" s="48">
        <v>0.356251998720819</v>
      </c>
      <c r="AA122" s="48">
        <v>0</v>
      </c>
      <c r="AB122" s="48">
        <v>0.232375513117973</v>
      </c>
      <c r="AC122" s="48">
        <v>0.705487658758687</v>
      </c>
      <c r="AD122" s="371">
        <v>0.124610591900312</v>
      </c>
      <c r="AE122" s="48">
        <v>0.128684399712437</v>
      </c>
      <c r="AG122" s="42">
        <v>0.03</v>
      </c>
      <c r="AH122" s="43">
        <v>22</v>
      </c>
      <c r="AI122"/>
      <c r="AJ122"/>
    </row>
    <row r="123" ht="14.25" customHeight="1" spans="1:36">
      <c r="A123" s="12">
        <v>161</v>
      </c>
      <c r="B123" s="13" t="s">
        <v>149</v>
      </c>
      <c r="C123" s="13" t="s">
        <v>39</v>
      </c>
      <c r="D123" s="363">
        <v>0.015</v>
      </c>
      <c r="E123" s="15">
        <v>6276</v>
      </c>
      <c r="F123" s="362">
        <v>0.366089067890004</v>
      </c>
      <c r="G123" s="362">
        <v>0.235802790837601</v>
      </c>
      <c r="H123" s="25">
        <v>26.3015551306565</v>
      </c>
      <c r="I123" s="26">
        <v>17.1946416666667</v>
      </c>
      <c r="J123" s="27">
        <v>12.5671232876712</v>
      </c>
      <c r="K123" s="34">
        <v>44.03</v>
      </c>
      <c r="L123" s="363">
        <v>0.1953</v>
      </c>
      <c r="M123" s="363">
        <v>0.1554</v>
      </c>
      <c r="N123" s="32">
        <v>55127.87</v>
      </c>
      <c r="O123" s="363">
        <v>0.0673</v>
      </c>
      <c r="P123" s="48">
        <v>0.271855818844301</v>
      </c>
      <c r="Q123" s="48">
        <v>0.306200767521713</v>
      </c>
      <c r="R123" s="48">
        <v>0.346203346203346</v>
      </c>
      <c r="S123" s="48">
        <v>0.623876516366533</v>
      </c>
      <c r="T123" s="48">
        <v>19.3587174348697</v>
      </c>
      <c r="U123" s="48">
        <v>1.34559130798161</v>
      </c>
      <c r="V123" s="48">
        <v>3.15137016093954</v>
      </c>
      <c r="W123" s="48">
        <v>2.88802241066021</v>
      </c>
      <c r="X123" s="48">
        <v>0.253951163237839</v>
      </c>
      <c r="Y123" s="48">
        <v>1.07207207207207</v>
      </c>
      <c r="Z123" s="48">
        <v>0.232513787949075</v>
      </c>
      <c r="AA123" s="48">
        <v>0.0978042368950054</v>
      </c>
      <c r="AB123" s="48">
        <v>0.183219478017166</v>
      </c>
      <c r="AC123" s="48">
        <v>0.438474810213941</v>
      </c>
      <c r="AD123" s="371">
        <v>0.164837819185645</v>
      </c>
      <c r="AE123" s="48">
        <v>0.0359558316080055</v>
      </c>
      <c r="AG123" s="42">
        <v>0.035</v>
      </c>
      <c r="AH123" s="43">
        <v>7</v>
      </c>
      <c r="AI123"/>
      <c r="AJ123"/>
    </row>
    <row r="124" ht="14.25" customHeight="1" spans="1:36">
      <c r="A124" s="12">
        <v>162</v>
      </c>
      <c r="B124" s="13" t="s">
        <v>150</v>
      </c>
      <c r="C124" s="13" t="s">
        <v>41</v>
      </c>
      <c r="D124" s="363">
        <v>0.01</v>
      </c>
      <c r="E124" s="15">
        <v>7418</v>
      </c>
      <c r="F124" s="362">
        <v>0.233665798829179</v>
      </c>
      <c r="G124" s="362">
        <v>0.271318322497332</v>
      </c>
      <c r="H124" s="25">
        <v>16.3172356488669</v>
      </c>
      <c r="I124" s="26">
        <v>15.4667519446063</v>
      </c>
      <c r="J124" s="27">
        <v>27.8630136986301</v>
      </c>
      <c r="K124" s="363">
        <v>0.51</v>
      </c>
      <c r="L124" s="363">
        <v>0.1855</v>
      </c>
      <c r="M124" s="363">
        <v>0.0683</v>
      </c>
      <c r="N124" s="32">
        <v>62436.15</v>
      </c>
      <c r="O124" s="363">
        <v>0</v>
      </c>
      <c r="P124" s="48">
        <v>-0.00906353373978308</v>
      </c>
      <c r="Q124" s="48">
        <v>0.0840318561246363</v>
      </c>
      <c r="R124" s="48">
        <v>-0.0631472594089416</v>
      </c>
      <c r="S124" s="48">
        <v>0.527236150951831</v>
      </c>
      <c r="T124" s="48">
        <v>2.40078032230704</v>
      </c>
      <c r="U124" s="48">
        <v>6.0507054296708</v>
      </c>
      <c r="V124" s="48">
        <v>4.70389204639878</v>
      </c>
      <c r="W124" s="48">
        <v>1.69878291657446</v>
      </c>
      <c r="X124" s="48">
        <v>0.528097961138888</v>
      </c>
      <c r="Y124" s="48">
        <v>1.2162296879673</v>
      </c>
      <c r="Z124" s="48">
        <v>0.273257776706053</v>
      </c>
      <c r="AA124" s="48">
        <v>0.000192910537738124</v>
      </c>
      <c r="AB124" s="48">
        <v>0.124059270160886</v>
      </c>
      <c r="AC124" s="48">
        <v>0.400562440823594</v>
      </c>
      <c r="AD124" s="371">
        <v>0.265491853087065</v>
      </c>
      <c r="AE124" s="48">
        <v>0.0251967836298631</v>
      </c>
      <c r="AG124" s="42">
        <v>0.0378</v>
      </c>
      <c r="AH124" s="43">
        <v>1</v>
      </c>
      <c r="AI124"/>
      <c r="AJ124"/>
    </row>
    <row r="125" ht="14.25" customHeight="1" spans="1:36">
      <c r="A125" s="12">
        <v>165</v>
      </c>
      <c r="B125" s="13" t="s">
        <v>151</v>
      </c>
      <c r="C125" s="13" t="s">
        <v>39</v>
      </c>
      <c r="D125" s="363">
        <v>0.035</v>
      </c>
      <c r="E125" s="15">
        <v>1993</v>
      </c>
      <c r="F125" s="362">
        <v>0.32154973209852</v>
      </c>
      <c r="G125" s="362">
        <v>0.265957446808511</v>
      </c>
      <c r="H125" s="25">
        <v>20.7764224786754</v>
      </c>
      <c r="I125" s="26">
        <v>14.7883607142857</v>
      </c>
      <c r="J125" s="27">
        <v>15.027397260274</v>
      </c>
      <c r="K125" s="372">
        <v>0.6</v>
      </c>
      <c r="L125" s="363">
        <v>0.5076</v>
      </c>
      <c r="M125" s="363">
        <v>0.0617</v>
      </c>
      <c r="N125" s="32">
        <v>2831.17</v>
      </c>
      <c r="O125" s="363">
        <v>0</v>
      </c>
      <c r="P125" s="48">
        <v>-0.145233075661747</v>
      </c>
      <c r="Q125" s="48">
        <v>0.201436130007559</v>
      </c>
      <c r="R125" s="48">
        <v>0.736062717770035</v>
      </c>
      <c r="S125" s="48">
        <v>1.89719626168224</v>
      </c>
      <c r="T125" s="48">
        <v>1502.2</v>
      </c>
      <c r="U125" s="48">
        <v>5.91883372734437</v>
      </c>
      <c r="V125" s="48">
        <v>205.780821917808</v>
      </c>
      <c r="W125" s="48">
        <v>6.65744680851064</v>
      </c>
      <c r="X125" s="48">
        <v>0.128802411619622</v>
      </c>
      <c r="Y125" s="48">
        <v>1.03748384317105</v>
      </c>
      <c r="Z125" s="48">
        <v>0.0110097514941806</v>
      </c>
      <c r="AA125" s="48">
        <v>0</v>
      </c>
      <c r="AB125" s="48">
        <v>0.684291845493562</v>
      </c>
      <c r="AC125" s="48">
        <v>0.44694448142724</v>
      </c>
      <c r="AD125" s="371">
        <v>0.2211423245906</v>
      </c>
      <c r="AE125" s="48">
        <v>0.0613766475835441</v>
      </c>
      <c r="AG125" s="42">
        <v>0.0386</v>
      </c>
      <c r="AH125" s="43">
        <v>1</v>
      </c>
      <c r="AI125"/>
      <c r="AJ125"/>
    </row>
    <row r="126" ht="14.25" customHeight="1" spans="1:36">
      <c r="A126" s="12">
        <v>166</v>
      </c>
      <c r="B126" s="13" t="s">
        <v>57</v>
      </c>
      <c r="C126" s="13" t="s">
        <v>41</v>
      </c>
      <c r="D126" s="363">
        <v>0.025</v>
      </c>
      <c r="E126" s="15">
        <v>2383</v>
      </c>
      <c r="F126" s="362">
        <v>0.921266251410417</v>
      </c>
      <c r="G126" s="362">
        <v>0.236410126455032</v>
      </c>
      <c r="H126" s="25">
        <v>62.1065883340327</v>
      </c>
      <c r="I126" s="26">
        <v>29.6</v>
      </c>
      <c r="J126" s="27">
        <v>13.4054794520548</v>
      </c>
      <c r="K126" s="363">
        <v>0.7665</v>
      </c>
      <c r="L126" s="363">
        <v>0.3806</v>
      </c>
      <c r="M126" s="363">
        <v>0.2974</v>
      </c>
      <c r="N126" s="32">
        <v>119183.63</v>
      </c>
      <c r="O126" s="363">
        <v>0.143</v>
      </c>
      <c r="P126" s="48">
        <v>0.579157317377213</v>
      </c>
      <c r="Q126" s="48">
        <v>0.442449272759921</v>
      </c>
      <c r="R126" s="48">
        <v>6.22121212121212</v>
      </c>
      <c r="S126" s="48">
        <v>0.344610923151281</v>
      </c>
      <c r="T126" s="48">
        <v>9.09438775510204</v>
      </c>
      <c r="U126" s="48">
        <v>2.26877386508273</v>
      </c>
      <c r="V126" s="48">
        <v>0.629988513533414</v>
      </c>
      <c r="W126" s="48">
        <v>0.587550515712648</v>
      </c>
      <c r="X126" s="48">
        <v>0.788601199873697</v>
      </c>
      <c r="Y126" s="48">
        <v>1.32084119708816</v>
      </c>
      <c r="Z126" s="48">
        <v>2.37034731731607</v>
      </c>
      <c r="AA126" s="48">
        <v>1.12560687165443</v>
      </c>
      <c r="AB126" s="48">
        <v>0.350389648581091</v>
      </c>
      <c r="AC126" s="48">
        <v>0.511079943899018</v>
      </c>
      <c r="AD126" s="371">
        <v>0.137821411874708</v>
      </c>
      <c r="AE126" s="48">
        <v>0.0417017297802712</v>
      </c>
      <c r="AG126" s="42">
        <v>0.04</v>
      </c>
      <c r="AH126" s="43">
        <v>5</v>
      </c>
      <c r="AI126"/>
      <c r="AJ126"/>
    </row>
    <row r="127" ht="14.25" customHeight="1" spans="1:36">
      <c r="A127" s="12">
        <v>168</v>
      </c>
      <c r="B127" s="13" t="s">
        <v>152</v>
      </c>
      <c r="C127" s="13" t="s">
        <v>39</v>
      </c>
      <c r="D127" s="363">
        <v>0.005</v>
      </c>
      <c r="E127" s="15">
        <v>2700</v>
      </c>
      <c r="F127" s="362">
        <v>0.855165966683634</v>
      </c>
      <c r="G127" s="362">
        <v>0.172092837134854</v>
      </c>
      <c r="H127" s="25">
        <v>92.5555555555556</v>
      </c>
      <c r="I127" s="26">
        <v>23.4164167916042</v>
      </c>
      <c r="J127" s="27">
        <v>7.30684931506849</v>
      </c>
      <c r="K127" s="363">
        <v>0.5831</v>
      </c>
      <c r="L127" s="363">
        <v>0.5141</v>
      </c>
      <c r="M127" s="363">
        <v>0.3041</v>
      </c>
      <c r="N127" s="32">
        <v>187368.88</v>
      </c>
      <c r="O127" s="363">
        <v>0</v>
      </c>
      <c r="P127" s="48">
        <v>0.113348944646607</v>
      </c>
      <c r="Q127" s="48">
        <v>0.0146207538893912</v>
      </c>
      <c r="R127" s="48">
        <v>3.73003033367037</v>
      </c>
      <c r="S127" s="48">
        <v>0.0648927831546261</v>
      </c>
      <c r="T127" s="48">
        <v>571.298013245033</v>
      </c>
      <c r="U127" s="48">
        <v>1.45813190899564</v>
      </c>
      <c r="V127" s="48">
        <v>0.121251561922405</v>
      </c>
      <c r="W127" s="48">
        <v>1.78553686815453</v>
      </c>
      <c r="X127" s="48">
        <v>0.719479788842704</v>
      </c>
      <c r="Y127" s="48">
        <v>2.20063291139241</v>
      </c>
      <c r="Z127" s="48">
        <v>2.28995725013209</v>
      </c>
      <c r="AA127" s="48">
        <v>0</v>
      </c>
      <c r="AB127" s="48">
        <v>0.0145146463533295</v>
      </c>
      <c r="AC127" s="48">
        <v>0.430969327429115</v>
      </c>
      <c r="AD127" s="371">
        <v>0.495119745902209</v>
      </c>
      <c r="AE127" s="48">
        <v>0</v>
      </c>
      <c r="AG127" s="42">
        <v>0.045</v>
      </c>
      <c r="AH127" s="43">
        <v>6</v>
      </c>
      <c r="AI127"/>
      <c r="AJ127"/>
    </row>
    <row r="128" ht="14.25" customHeight="1" spans="1:36">
      <c r="A128" s="12">
        <v>170</v>
      </c>
      <c r="B128" s="13" t="s">
        <v>153</v>
      </c>
      <c r="C128" s="13" t="s">
        <v>39</v>
      </c>
      <c r="D128" s="363">
        <v>0.03</v>
      </c>
      <c r="E128" s="15">
        <v>416</v>
      </c>
      <c r="F128" s="362">
        <v>1.58070028864092</v>
      </c>
      <c r="G128" s="362">
        <v>0.421666666666667</v>
      </c>
      <c r="H128" s="25">
        <v>72.8005528846154</v>
      </c>
      <c r="I128" s="26">
        <v>13.7659227272727</v>
      </c>
      <c r="J128" s="27">
        <v>5.15068493150685</v>
      </c>
      <c r="K128" s="372">
        <v>0.47</v>
      </c>
      <c r="L128" s="363">
        <v>0.5216</v>
      </c>
      <c r="M128" s="363">
        <v>0.0801</v>
      </c>
      <c r="N128" s="32">
        <v>2465.73</v>
      </c>
      <c r="O128" s="363">
        <v>0</v>
      </c>
      <c r="P128" s="48">
        <v>2.52708058124174</v>
      </c>
      <c r="Q128" s="48">
        <v>2.57553956834532</v>
      </c>
      <c r="R128" s="48">
        <v>3.03883495145631</v>
      </c>
      <c r="S128" s="48">
        <v>1.01604902246863</v>
      </c>
      <c r="T128" s="48">
        <v>1.9355197331851</v>
      </c>
      <c r="U128" s="48">
        <v>12.2390158172232</v>
      </c>
      <c r="V128" s="48">
        <v>435.25</v>
      </c>
      <c r="W128" s="48">
        <v>1.21882190520018</v>
      </c>
      <c r="X128" s="48">
        <v>0.813857677902622</v>
      </c>
      <c r="Y128" s="48">
        <v>1.0043956043956</v>
      </c>
      <c r="Z128" s="48">
        <v>0.0120724346076459</v>
      </c>
      <c r="AA128" s="48">
        <v>0</v>
      </c>
      <c r="AB128" s="48">
        <v>0.654088050314465</v>
      </c>
      <c r="AC128" s="48">
        <v>0.393164847788627</v>
      </c>
      <c r="AD128" s="371">
        <v>-0.155370476737507</v>
      </c>
      <c r="AE128" s="48">
        <v>0.12952326249282</v>
      </c>
      <c r="AG128" s="42">
        <v>0.05</v>
      </c>
      <c r="AH128" s="43">
        <v>4</v>
      </c>
      <c r="AI128"/>
      <c r="AJ128"/>
    </row>
    <row r="129" ht="14.25" customHeight="1" spans="1:36">
      <c r="A129" s="12">
        <v>172</v>
      </c>
      <c r="B129" s="13" t="s">
        <v>154</v>
      </c>
      <c r="C129" s="13" t="s">
        <v>39</v>
      </c>
      <c r="D129" s="363">
        <v>0.015</v>
      </c>
      <c r="E129" s="15">
        <v>2405</v>
      </c>
      <c r="F129" s="362">
        <v>0.174852040309114</v>
      </c>
      <c r="G129" s="362">
        <v>0.250496130553333</v>
      </c>
      <c r="H129" s="25">
        <v>16.6721787941788</v>
      </c>
      <c r="I129" s="26">
        <v>14.3202107142857</v>
      </c>
      <c r="J129" s="27">
        <v>10.4246575342466</v>
      </c>
      <c r="K129" s="363">
        <v>0.268899</v>
      </c>
      <c r="L129" s="363">
        <v>0.3081</v>
      </c>
      <c r="M129" s="363">
        <v>0.2246</v>
      </c>
      <c r="N129" s="32">
        <v>13563.56</v>
      </c>
      <c r="O129" s="363">
        <v>0.1507</v>
      </c>
      <c r="P129" s="48">
        <v>0.0593311758360302</v>
      </c>
      <c r="Q129" s="48">
        <v>0.0683606345930607</v>
      </c>
      <c r="R129" s="48">
        <v>-0.0645663166083236</v>
      </c>
      <c r="S129" s="48">
        <v>1.68929132679787</v>
      </c>
      <c r="T129" s="48">
        <v>8.2117133503092</v>
      </c>
      <c r="U129" s="48">
        <v>3.72323932046841</v>
      </c>
      <c r="V129" s="48">
        <v>8.96267866596083</v>
      </c>
      <c r="W129" s="48">
        <v>4.49115164715491</v>
      </c>
      <c r="X129" s="48">
        <v>0.180583842498303</v>
      </c>
      <c r="Y129" s="48">
        <v>1.24512718863561</v>
      </c>
      <c r="Z129" s="48">
        <v>0.233490281299046</v>
      </c>
      <c r="AA129" s="48">
        <v>0.00482916817578172</v>
      </c>
      <c r="AB129" s="48">
        <v>0.149975056123722</v>
      </c>
      <c r="AC129" s="48">
        <v>0.204542098579487</v>
      </c>
      <c r="AD129" s="371">
        <v>-0.00921414016124745</v>
      </c>
      <c r="AE129" s="48">
        <v>0.0328696730752193</v>
      </c>
      <c r="AG129" s="42" t="s">
        <v>185</v>
      </c>
      <c r="AH129" s="43">
        <v>128</v>
      </c>
      <c r="AI129"/>
      <c r="AJ129"/>
    </row>
    <row r="130" spans="2:36">
      <c r="B130" s="1"/>
      <c r="AG130"/>
      <c r="AH130"/>
      <c r="AI130"/>
      <c r="AJ130"/>
    </row>
    <row r="131" spans="2:34">
      <c r="B131" s="1"/>
      <c r="AG131"/>
      <c r="AH131"/>
    </row>
    <row r="132" spans="2:34">
      <c r="B132" s="1"/>
      <c r="AG132"/>
      <c r="AH132"/>
    </row>
    <row r="133" spans="2:34">
      <c r="B133" s="1"/>
      <c r="AG133"/>
      <c r="AH133"/>
    </row>
    <row r="134" spans="2:34">
      <c r="B134" s="1"/>
      <c r="AG134"/>
      <c r="AH134"/>
    </row>
    <row r="135" spans="2:34">
      <c r="B135" s="1"/>
      <c r="AG135"/>
      <c r="AH135"/>
    </row>
    <row r="136" spans="2:34">
      <c r="B136" s="1"/>
      <c r="AG136"/>
      <c r="AH136"/>
    </row>
    <row r="137" spans="2:34">
      <c r="B137" s="1"/>
      <c r="AG137"/>
      <c r="AH137"/>
    </row>
    <row r="138" spans="2:34">
      <c r="B138" s="1"/>
      <c r="AG138"/>
      <c r="AH138"/>
    </row>
    <row r="139" spans="2:34">
      <c r="B139" s="1"/>
      <c r="AG139"/>
      <c r="AH139"/>
    </row>
    <row r="140" spans="2:34">
      <c r="B140" s="1"/>
      <c r="AG140"/>
      <c r="AH140"/>
    </row>
    <row r="141" spans="2:34">
      <c r="B141" s="1"/>
      <c r="AG141"/>
      <c r="AH141"/>
    </row>
    <row r="142" spans="2:34">
      <c r="B142" s="1"/>
      <c r="AG142"/>
      <c r="AH142"/>
    </row>
    <row r="143" spans="2:34"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G143"/>
      <c r="AH143"/>
    </row>
    <row r="144" spans="2:34"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G144"/>
      <c r="AH144"/>
    </row>
    <row r="145" spans="2:34"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G145"/>
      <c r="AH145"/>
    </row>
    <row r="146" spans="2:34"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G146"/>
      <c r="AH146"/>
    </row>
    <row r="147" spans="2:34"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G147"/>
      <c r="AH147"/>
    </row>
    <row r="148" spans="2:34"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G148"/>
      <c r="AH148"/>
    </row>
    <row r="149" spans="2:34"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G149"/>
      <c r="AH149"/>
    </row>
    <row r="150" spans="2:34"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G150"/>
      <c r="AH150"/>
    </row>
    <row r="151" spans="2:34"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G151"/>
      <c r="AH151"/>
    </row>
    <row r="152" spans="2:34"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G152"/>
      <c r="AH152"/>
    </row>
    <row r="153" spans="2:34"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G153"/>
      <c r="AH153"/>
    </row>
    <row r="154" spans="2:34"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G154"/>
      <c r="AH154"/>
    </row>
    <row r="155" spans="2:34"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G155"/>
      <c r="AH155"/>
    </row>
    <row r="156" spans="2:34"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G156"/>
      <c r="AH156"/>
    </row>
    <row r="157" spans="2:34"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G157"/>
      <c r="AH157"/>
    </row>
    <row r="158" spans="2:34"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G158"/>
      <c r="AH158"/>
    </row>
    <row r="159" spans="2:34"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G159"/>
      <c r="AH159"/>
    </row>
    <row r="160" spans="2:34"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G160"/>
      <c r="AH160"/>
    </row>
    <row r="161" spans="2:34"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G161"/>
      <c r="AH161"/>
    </row>
    <row r="162" spans="2:34"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G162"/>
      <c r="AH162"/>
    </row>
    <row r="163" spans="2:34"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G163"/>
      <c r="AH163"/>
    </row>
    <row r="164" spans="2:34"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G164"/>
      <c r="AH164"/>
    </row>
    <row r="165" spans="2:34"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G165"/>
      <c r="AH165"/>
    </row>
    <row r="166" spans="2:34"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G166"/>
      <c r="AH166"/>
    </row>
    <row r="167" spans="2:34"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G167"/>
      <c r="AH167"/>
    </row>
    <row r="168" spans="2:34"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G168"/>
      <c r="AH168"/>
    </row>
    <row r="169" spans="2:34"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G169"/>
      <c r="AH169"/>
    </row>
    <row r="170" spans="2:34"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G170"/>
      <c r="AH170"/>
    </row>
    <row r="171" spans="2:34"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G171"/>
      <c r="AH171"/>
    </row>
    <row r="172" spans="2:34"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G172"/>
      <c r="AH172"/>
    </row>
    <row r="173" spans="2:34"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G173"/>
      <c r="AH173"/>
    </row>
    <row r="174" spans="2:34"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G174"/>
      <c r="AH174"/>
    </row>
    <row r="175" spans="2:34">
      <c r="B175" s="1"/>
      <c r="AG175"/>
      <c r="AH175"/>
    </row>
    <row r="176" spans="2:34">
      <c r="B176" s="1"/>
      <c r="AG176"/>
      <c r="AH176"/>
    </row>
    <row r="177" spans="2:34">
      <c r="B177" s="1"/>
      <c r="AG177"/>
      <c r="AH177"/>
    </row>
    <row r="178" spans="2:34">
      <c r="B178" s="1"/>
      <c r="AG178"/>
      <c r="AH178"/>
    </row>
    <row r="179" spans="2:34">
      <c r="B179" s="1"/>
      <c r="AG179"/>
      <c r="AH179"/>
    </row>
    <row r="180" spans="2:34">
      <c r="B180" s="1"/>
      <c r="AG180"/>
      <c r="AH180"/>
    </row>
    <row r="181" spans="2:34">
      <c r="B181" s="1"/>
      <c r="AG181"/>
      <c r="AH181"/>
    </row>
    <row r="182" spans="2:34">
      <c r="B182" s="1"/>
      <c r="AG182"/>
      <c r="AH182"/>
    </row>
    <row r="183" spans="2:34">
      <c r="B183" s="1"/>
      <c r="AG183"/>
      <c r="AH183"/>
    </row>
    <row r="184" spans="2:34">
      <c r="B184" s="1"/>
      <c r="AG184"/>
      <c r="AH184"/>
    </row>
    <row r="185" spans="2:34">
      <c r="B185" s="1"/>
      <c r="AG185"/>
      <c r="AH185"/>
    </row>
    <row r="186" spans="2:34">
      <c r="B186" s="1"/>
      <c r="AG186"/>
      <c r="AH186"/>
    </row>
    <row r="187" spans="2:34">
      <c r="B187" s="1"/>
      <c r="AG187"/>
      <c r="AH187"/>
    </row>
    <row r="188" spans="2:34"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G188"/>
      <c r="AH188"/>
    </row>
    <row r="189" spans="2:34"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G189"/>
      <c r="AH189"/>
    </row>
    <row r="190" spans="2:34"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G190"/>
      <c r="AH190"/>
    </row>
    <row r="191" spans="2:34"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G191"/>
      <c r="AH191"/>
    </row>
    <row r="192" spans="2:34"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G192"/>
      <c r="AH192"/>
    </row>
    <row r="193" spans="2:34"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G193"/>
      <c r="AH193"/>
    </row>
    <row r="194" spans="2:34"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G194"/>
      <c r="AH194"/>
    </row>
    <row r="195" spans="2:34"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G195"/>
      <c r="AH195"/>
    </row>
    <row r="196" spans="2:34"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G196"/>
      <c r="AH196"/>
    </row>
    <row r="197" spans="2:34"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G197"/>
      <c r="AH197"/>
    </row>
    <row r="198" spans="2:34"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G198"/>
      <c r="AH198"/>
    </row>
    <row r="199" spans="2:34"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G199"/>
      <c r="AH199"/>
    </row>
    <row r="200" spans="2:34"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G200"/>
      <c r="AH200"/>
    </row>
    <row r="201" spans="2:34"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G201"/>
      <c r="AH201"/>
    </row>
    <row r="202" spans="2:34"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G202"/>
      <c r="AH202"/>
    </row>
    <row r="203" spans="2:34"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G203"/>
      <c r="AH203"/>
    </row>
    <row r="204" spans="2:34"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G204"/>
      <c r="AH204"/>
    </row>
    <row r="205" spans="2:34"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G205"/>
      <c r="AH205"/>
    </row>
    <row r="206" spans="2:34"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G206"/>
      <c r="AH206"/>
    </row>
    <row r="207" spans="2:34"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G207"/>
      <c r="AH207"/>
    </row>
    <row r="208" spans="2:34"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G208"/>
      <c r="AH208"/>
    </row>
    <row r="209" spans="2:34"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G209"/>
      <c r="AH209"/>
    </row>
    <row r="210" spans="2:34"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G210"/>
      <c r="AH210"/>
    </row>
    <row r="211" spans="2:34"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G211"/>
      <c r="AH211"/>
    </row>
    <row r="212" spans="2:34"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G212"/>
      <c r="AH212"/>
    </row>
    <row r="213" spans="2:34"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G213"/>
      <c r="AH213"/>
    </row>
    <row r="214" spans="2:34"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G214"/>
      <c r="AH214"/>
    </row>
    <row r="215" spans="2:34"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G215"/>
      <c r="AH215"/>
    </row>
    <row r="216" spans="2:34"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G216"/>
      <c r="AH216"/>
    </row>
    <row r="217" spans="2:34"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G217"/>
      <c r="AH217"/>
    </row>
    <row r="218" spans="2:34"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G218"/>
      <c r="AH218"/>
    </row>
    <row r="219" spans="2:34"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G219"/>
      <c r="AH219"/>
    </row>
    <row r="220" spans="2:34"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G220"/>
      <c r="AH220"/>
    </row>
    <row r="221" spans="2:34"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G221"/>
      <c r="AH221"/>
    </row>
    <row r="222" spans="2:34"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G222"/>
      <c r="AH222"/>
    </row>
    <row r="223" spans="2:34"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G223"/>
      <c r="AH223"/>
    </row>
    <row r="224" spans="2:34"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G224"/>
      <c r="AH224"/>
    </row>
    <row r="225" spans="2:33"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G225"/>
    </row>
    <row r="226" spans="2:33"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G226"/>
    </row>
    <row r="227" spans="2:33"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G227"/>
    </row>
    <row r="228" spans="2:33"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G228"/>
    </row>
    <row r="229" spans="2:33"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G229"/>
    </row>
    <row r="230" spans="2:33"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G230"/>
    </row>
    <row r="231" spans="2:33"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G231"/>
    </row>
    <row r="232" spans="2:33"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G232"/>
    </row>
    <row r="233" spans="2:33"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G233"/>
    </row>
    <row r="234" spans="2:33"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G234"/>
    </row>
    <row r="235" spans="2:33"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G235"/>
    </row>
    <row r="236" spans="2:33"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G236"/>
    </row>
    <row r="237" spans="2:33"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G237"/>
    </row>
    <row r="238" spans="2:33"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G238"/>
    </row>
    <row r="239" spans="2:33"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G239"/>
    </row>
    <row r="240" spans="2:33"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G240"/>
    </row>
    <row r="241" spans="2:33"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G241"/>
    </row>
    <row r="242" spans="2:33"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G242"/>
    </row>
    <row r="243" spans="2:33"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G243"/>
    </row>
    <row r="244" spans="2:33"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G244"/>
    </row>
    <row r="245" spans="2:33"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G245"/>
    </row>
    <row r="246" spans="2:33"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G246"/>
    </row>
    <row r="247" spans="2:33"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G247"/>
    </row>
    <row r="248" spans="2:33"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G248"/>
    </row>
    <row r="249" spans="2:33"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G249"/>
    </row>
    <row r="250" spans="2:33"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G250"/>
    </row>
    <row r="251" spans="2:33"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G251"/>
    </row>
    <row r="252" spans="2:33"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G252"/>
    </row>
    <row r="253" spans="2:33"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G253"/>
    </row>
    <row r="254" spans="2:33"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G254"/>
    </row>
    <row r="255" spans="2:33"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G255"/>
    </row>
    <row r="256" spans="2:33"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G256"/>
    </row>
    <row r="257" spans="2:33"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G257"/>
    </row>
    <row r="258" spans="2:33"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G258"/>
    </row>
    <row r="259" spans="2:33"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G259"/>
    </row>
    <row r="260" spans="2:33"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G260"/>
    </row>
    <row r="261" spans="2:33"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G261"/>
    </row>
    <row r="262" spans="2:33"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G262"/>
    </row>
    <row r="263" spans="2:33"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G263"/>
    </row>
    <row r="264" spans="2:33"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G264"/>
    </row>
    <row r="265" spans="2:33"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G265"/>
    </row>
    <row r="266" spans="2:33"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G266"/>
    </row>
    <row r="267" spans="2:33"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G267"/>
    </row>
    <row r="268" spans="2:33"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G268"/>
    </row>
    <row r="269" spans="2:33"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G269"/>
    </row>
    <row r="270" spans="2:33"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G270"/>
    </row>
    <row r="271" spans="2:33"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G271"/>
    </row>
    <row r="272" spans="2:33"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G272"/>
    </row>
    <row r="273" spans="2:33"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G273"/>
    </row>
    <row r="274" spans="2:33"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G274"/>
    </row>
    <row r="275" spans="2:33"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G275"/>
    </row>
    <row r="276" spans="2:33"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G276"/>
    </row>
    <row r="277" spans="2:33"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G277"/>
    </row>
    <row r="278" spans="2:33"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G278"/>
    </row>
    <row r="279" spans="2:33"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G279"/>
    </row>
    <row r="280" spans="2:33"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G280"/>
    </row>
    <row r="281" spans="2:33"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G281"/>
    </row>
    <row r="282" spans="2:33"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G282"/>
    </row>
    <row r="283" spans="2:33"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G283"/>
    </row>
    <row r="284" spans="2:33"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G284"/>
    </row>
    <row r="285" spans="2:33"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G285"/>
    </row>
    <row r="286" spans="2:33"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G286"/>
    </row>
    <row r="287" spans="2:33"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G287"/>
    </row>
    <row r="288" spans="2:33"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G288"/>
    </row>
    <row r="289" spans="2:33"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G289"/>
    </row>
    <row r="290" spans="2:33"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G290"/>
    </row>
    <row r="291" spans="2:33"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G291"/>
    </row>
    <row r="292" spans="2:33"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G292"/>
    </row>
    <row r="293" spans="2:33"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G293"/>
    </row>
    <row r="294" spans="2:33"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G294"/>
    </row>
    <row r="295" spans="2:33"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G295"/>
    </row>
    <row r="296" spans="2:33"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G296"/>
    </row>
    <row r="297" spans="2:33"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G297"/>
    </row>
    <row r="298" spans="2:33"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G298"/>
    </row>
    <row r="299" spans="2:33"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G299"/>
    </row>
    <row r="300" spans="2:33"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G300"/>
    </row>
    <row r="301" spans="2:33"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G301"/>
    </row>
    <row r="302" spans="2:33"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G302"/>
    </row>
    <row r="303" spans="2:33"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G303"/>
    </row>
    <row r="304" spans="2:33"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G304"/>
    </row>
    <row r="305" spans="2:33"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G305"/>
    </row>
    <row r="306" spans="2:33"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G306"/>
    </row>
    <row r="307" spans="2:33"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G307"/>
    </row>
    <row r="308" spans="2:33"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G308"/>
    </row>
    <row r="309" spans="2:33"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G309"/>
    </row>
    <row r="310" spans="2:33"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G310"/>
    </row>
    <row r="311" spans="2:33"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G311"/>
    </row>
    <row r="312" spans="2:33"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G312"/>
    </row>
    <row r="313" spans="2:33"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G313"/>
    </row>
    <row r="314" spans="2:33"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G314"/>
    </row>
    <row r="315" spans="2:33"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G315"/>
    </row>
    <row r="316" spans="2:33"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G316"/>
    </row>
    <row r="317" spans="2:33"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G317"/>
    </row>
    <row r="318" spans="2:33"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G318"/>
    </row>
    <row r="319" spans="2:33"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G319"/>
    </row>
    <row r="320" spans="2:33"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G320"/>
    </row>
    <row r="321" spans="2:33"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G321"/>
    </row>
    <row r="322" spans="2:33"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G322"/>
    </row>
    <row r="323" spans="2:33"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G323"/>
    </row>
    <row r="324" spans="2:33"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G324"/>
    </row>
    <row r="325" spans="2:33"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G325"/>
    </row>
    <row r="326" spans="2:33"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G326"/>
    </row>
    <row r="327" spans="2:33"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G327"/>
    </row>
    <row r="328" spans="33:33">
      <c r="AG328"/>
    </row>
    <row r="329" spans="33:33">
      <c r="AG329"/>
    </row>
    <row r="330" spans="33:33">
      <c r="AG330"/>
    </row>
    <row r="331" spans="33:33">
      <c r="AG331"/>
    </row>
    <row r="332" spans="33:33">
      <c r="AG332"/>
    </row>
    <row r="333" spans="33:33">
      <c r="AG333"/>
    </row>
    <row r="334" spans="33:33">
      <c r="AG334"/>
    </row>
    <row r="335" spans="33:33">
      <c r="AG335"/>
    </row>
    <row r="336" spans="33:33">
      <c r="AG336"/>
    </row>
    <row r="337" s="1" customFormat="1" spans="33:33">
      <c r="AG337"/>
    </row>
    <row r="338" s="1" customFormat="1" spans="33:33">
      <c r="AG338"/>
    </row>
    <row r="339" s="1" customFormat="1" spans="33:33">
      <c r="AG339"/>
    </row>
  </sheetData>
  <autoFilter ref="A1:AE129">
    <extLst/>
  </autoFilter>
  <pageMargins left="0.7" right="0.7" top="0.75" bottom="0.75" header="0.3" footer="0.3"/>
  <headerFooter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H16" sqref="H16"/>
    </sheetView>
  </sheetViews>
  <sheetFormatPr defaultColWidth="9" defaultRowHeight="13.5" outlineLevelCol="6"/>
  <cols>
    <col min="1" max="1" width="27.5" customWidth="1"/>
    <col min="5" max="6" width="10.5" customWidth="1"/>
  </cols>
  <sheetData>
    <row r="1" ht="14.25" spans="1:7">
      <c r="A1" s="109" t="s">
        <v>173</v>
      </c>
      <c r="B1" s="110"/>
      <c r="C1" s="110"/>
      <c r="D1" s="110"/>
      <c r="E1" s="110"/>
      <c r="F1" s="110"/>
      <c r="G1" s="132"/>
    </row>
    <row r="2" ht="14.25" spans="1:7">
      <c r="A2" s="111" t="s">
        <v>174</v>
      </c>
      <c r="B2" s="343" t="s">
        <v>175</v>
      </c>
      <c r="C2" s="344" t="s">
        <v>176</v>
      </c>
      <c r="D2" s="344" t="s">
        <v>177</v>
      </c>
      <c r="E2" s="344" t="s">
        <v>178</v>
      </c>
      <c r="F2" s="345" t="s">
        <v>179</v>
      </c>
      <c r="G2" s="132"/>
    </row>
    <row r="3" spans="1:7">
      <c r="A3" s="118" t="s">
        <v>21</v>
      </c>
      <c r="B3" s="346">
        <v>128</v>
      </c>
      <c r="C3" s="347">
        <v>0.005</v>
      </c>
      <c r="D3" s="347">
        <v>0.05</v>
      </c>
      <c r="E3" s="348">
        <v>0.023821875</v>
      </c>
      <c r="F3" s="349">
        <v>0.0110936808110297</v>
      </c>
      <c r="G3" s="132"/>
    </row>
    <row r="4" spans="1:7">
      <c r="A4" s="122" t="s">
        <v>3</v>
      </c>
      <c r="B4" s="350">
        <v>128</v>
      </c>
      <c r="C4" s="351">
        <v>-86262</v>
      </c>
      <c r="D4" s="351">
        <v>94597</v>
      </c>
      <c r="E4" s="352">
        <v>7987.22765625</v>
      </c>
      <c r="F4" s="353">
        <v>16949.1531140453</v>
      </c>
      <c r="G4" s="132"/>
    </row>
    <row r="5" spans="1:7">
      <c r="A5" s="122" t="s">
        <v>7</v>
      </c>
      <c r="B5" s="350">
        <v>128</v>
      </c>
      <c r="C5" s="354">
        <v>5.6822343</v>
      </c>
      <c r="D5" s="354">
        <v>30.104286</v>
      </c>
      <c r="E5" s="355">
        <v>14.547098209375</v>
      </c>
      <c r="F5" s="356">
        <v>4.29331785367463</v>
      </c>
      <c r="G5" s="132"/>
    </row>
    <row r="6" spans="1:7">
      <c r="A6" s="122" t="s">
        <v>9</v>
      </c>
      <c r="B6" s="350">
        <v>128</v>
      </c>
      <c r="C6" s="354">
        <v>2.4821918</v>
      </c>
      <c r="D6" s="354">
        <v>37.589043</v>
      </c>
      <c r="E6" s="355">
        <v>12.833968396875</v>
      </c>
      <c r="F6" s="356">
        <v>6.99797369542515</v>
      </c>
      <c r="G6" s="132"/>
    </row>
    <row r="7" spans="1:7">
      <c r="A7" s="122" t="s">
        <v>10</v>
      </c>
      <c r="B7" s="350">
        <v>128</v>
      </c>
      <c r="C7" s="352">
        <v>0.0857</v>
      </c>
      <c r="D7" s="352">
        <v>45.5</v>
      </c>
      <c r="E7" s="357">
        <v>1.46504424609375</v>
      </c>
      <c r="F7" s="358">
        <v>6.00583482149148</v>
      </c>
      <c r="G7" s="132"/>
    </row>
    <row r="8" ht="22.5" spans="1:7">
      <c r="A8" s="122" t="s">
        <v>13</v>
      </c>
      <c r="B8" s="350">
        <v>128</v>
      </c>
      <c r="C8" s="351">
        <v>0</v>
      </c>
      <c r="D8" s="351">
        <v>23.32</v>
      </c>
      <c r="E8" s="352">
        <v>0.4668578125</v>
      </c>
      <c r="F8" s="353">
        <v>2.04605806159907</v>
      </c>
      <c r="G8" s="132"/>
    </row>
    <row r="9" ht="22.5" spans="1:7">
      <c r="A9" s="122" t="s">
        <v>14</v>
      </c>
      <c r="B9" s="350">
        <v>128</v>
      </c>
      <c r="C9" s="351">
        <v>0</v>
      </c>
      <c r="D9" s="351">
        <v>32.11</v>
      </c>
      <c r="E9" s="352">
        <v>0.7950046875</v>
      </c>
      <c r="F9" s="353">
        <v>3.83890827340683</v>
      </c>
      <c r="G9" s="132"/>
    </row>
    <row r="10" spans="1:7">
      <c r="A10" s="122" t="s">
        <v>20</v>
      </c>
      <c r="B10" s="350">
        <v>128</v>
      </c>
      <c r="C10" s="351">
        <v>0</v>
      </c>
      <c r="D10" s="351">
        <v>0.4583</v>
      </c>
      <c r="E10" s="352">
        <v>0.064832299173165</v>
      </c>
      <c r="F10" s="353">
        <v>0.084774324641298</v>
      </c>
      <c r="G10" s="132"/>
    </row>
    <row r="11" spans="1:7">
      <c r="A11" s="122" t="s">
        <v>171</v>
      </c>
      <c r="B11" s="350">
        <v>128</v>
      </c>
      <c r="C11" s="351">
        <v>-0.727631618003542</v>
      </c>
      <c r="D11" s="351">
        <v>839.034482758621</v>
      </c>
      <c r="E11" s="352">
        <v>7.22193880698938</v>
      </c>
      <c r="F11" s="353">
        <v>74.1152261863054</v>
      </c>
      <c r="G11" s="132"/>
    </row>
    <row r="12" spans="1:7">
      <c r="A12" s="122" t="s">
        <v>172</v>
      </c>
      <c r="B12" s="350">
        <v>128</v>
      </c>
      <c r="C12" s="351">
        <v>-1.12905976179233</v>
      </c>
      <c r="D12" s="351">
        <v>42.35</v>
      </c>
      <c r="E12" s="352">
        <v>1.30414932650323</v>
      </c>
      <c r="F12" s="353">
        <v>4.28299593914219</v>
      </c>
      <c r="G12" s="132"/>
    </row>
    <row r="13" spans="1:7">
      <c r="A13" s="122" t="s">
        <v>24</v>
      </c>
      <c r="B13" s="350">
        <v>128</v>
      </c>
      <c r="C13" s="351">
        <v>-0.666322846828262</v>
      </c>
      <c r="D13" s="351">
        <v>51.9545454545455</v>
      </c>
      <c r="E13" s="352">
        <v>2.22861467110391</v>
      </c>
      <c r="F13" s="353">
        <v>5.5048899050075</v>
      </c>
      <c r="G13" s="132"/>
    </row>
    <row r="14" spans="1:7">
      <c r="A14" s="122" t="s">
        <v>25</v>
      </c>
      <c r="B14" s="350">
        <v>128</v>
      </c>
      <c r="C14" s="351">
        <v>0.0648927831546261</v>
      </c>
      <c r="D14" s="351">
        <v>5.65643970467596</v>
      </c>
      <c r="E14" s="352">
        <v>1.25083331396151</v>
      </c>
      <c r="F14" s="353">
        <v>0.838218691375078</v>
      </c>
      <c r="G14" s="132"/>
    </row>
    <row r="15" spans="1:7">
      <c r="A15" s="122" t="s">
        <v>26</v>
      </c>
      <c r="B15" s="350">
        <v>128</v>
      </c>
      <c r="C15" s="351">
        <v>0</v>
      </c>
      <c r="D15" s="351">
        <v>1502.2</v>
      </c>
      <c r="E15" s="352">
        <v>45.9222461013901</v>
      </c>
      <c r="F15" s="353">
        <v>199.776020025363</v>
      </c>
      <c r="G15" s="132"/>
    </row>
    <row r="16" spans="1:7">
      <c r="A16" s="122" t="s">
        <v>27</v>
      </c>
      <c r="B16" s="350">
        <v>128</v>
      </c>
      <c r="C16" s="351">
        <v>-88.6478873239437</v>
      </c>
      <c r="D16" s="351">
        <v>120.21116751269</v>
      </c>
      <c r="E16" s="352">
        <v>6.50423661800327</v>
      </c>
      <c r="F16" s="353">
        <v>18.3464909127108</v>
      </c>
      <c r="G16" s="132"/>
    </row>
    <row r="17" spans="1:7">
      <c r="A17" s="122" t="s">
        <v>28</v>
      </c>
      <c r="B17" s="350">
        <v>128</v>
      </c>
      <c r="C17" s="351">
        <v>0</v>
      </c>
      <c r="D17" s="351">
        <v>6898.06976744186</v>
      </c>
      <c r="E17" s="352">
        <v>189.673028065877</v>
      </c>
      <c r="F17" s="353">
        <v>672.974896704346</v>
      </c>
      <c r="G17" s="132"/>
    </row>
    <row r="18" spans="1:7">
      <c r="A18" s="122" t="s">
        <v>29</v>
      </c>
      <c r="B18" s="350">
        <v>128</v>
      </c>
      <c r="C18" s="351">
        <v>0.165855693034895</v>
      </c>
      <c r="D18" s="351">
        <v>113.260869565217</v>
      </c>
      <c r="E18" s="352">
        <v>2.92206851661937</v>
      </c>
      <c r="F18" s="353">
        <v>9.97713727348436</v>
      </c>
      <c r="G18" s="132"/>
    </row>
    <row r="19" spans="1:7">
      <c r="A19" s="122" t="s">
        <v>30</v>
      </c>
      <c r="B19" s="350">
        <v>128</v>
      </c>
      <c r="C19" s="351">
        <v>0.0086271567891973</v>
      </c>
      <c r="D19" s="351">
        <v>5.92581818181818</v>
      </c>
      <c r="E19" s="352">
        <v>0.599086436098072</v>
      </c>
      <c r="F19" s="353">
        <v>0.613103603852345</v>
      </c>
      <c r="G19" s="132"/>
    </row>
    <row r="20" spans="1:7">
      <c r="A20" s="122" t="s">
        <v>31</v>
      </c>
      <c r="B20" s="350">
        <v>128</v>
      </c>
      <c r="C20" s="351">
        <v>0.881088164632223</v>
      </c>
      <c r="D20" s="351">
        <v>2.42546063651591</v>
      </c>
      <c r="E20" s="352">
        <v>1.18932250762934</v>
      </c>
      <c r="F20" s="353">
        <v>0.284790802599885</v>
      </c>
      <c r="G20" s="132"/>
    </row>
    <row r="21" spans="1:7">
      <c r="A21" s="122" t="s">
        <v>32</v>
      </c>
      <c r="B21" s="350">
        <v>128</v>
      </c>
      <c r="C21" s="351">
        <v>-2.55666226242504</v>
      </c>
      <c r="D21" s="351">
        <v>2.37034731731607</v>
      </c>
      <c r="E21" s="352">
        <v>0.316828826565132</v>
      </c>
      <c r="F21" s="353">
        <v>0.497997772698947</v>
      </c>
      <c r="G21" s="132"/>
    </row>
    <row r="22" spans="1:7">
      <c r="A22" s="122" t="s">
        <v>33</v>
      </c>
      <c r="B22" s="350">
        <v>128</v>
      </c>
      <c r="C22" s="351">
        <v>-0.221465596097164</v>
      </c>
      <c r="D22" s="351">
        <v>1.12560687165443</v>
      </c>
      <c r="E22" s="352">
        <v>0.0295985502495868</v>
      </c>
      <c r="F22" s="353">
        <v>0.124746561176553</v>
      </c>
      <c r="G22" s="132"/>
    </row>
    <row r="23" spans="1:7">
      <c r="A23" s="122" t="s">
        <v>34</v>
      </c>
      <c r="B23" s="350">
        <v>128</v>
      </c>
      <c r="C23" s="351">
        <v>-5.76566919755843</v>
      </c>
      <c r="D23" s="351">
        <v>5.37152330079204</v>
      </c>
      <c r="E23" s="352">
        <v>0.386547513323358</v>
      </c>
      <c r="F23" s="353">
        <v>0.896171191325987</v>
      </c>
      <c r="G23" s="132"/>
    </row>
    <row r="24" spans="1:7">
      <c r="A24" s="122" t="s">
        <v>35</v>
      </c>
      <c r="B24" s="350">
        <v>128</v>
      </c>
      <c r="C24" s="351">
        <v>0.0077742099036674</v>
      </c>
      <c r="D24" s="351">
        <v>0.998840095576125</v>
      </c>
      <c r="E24" s="352">
        <v>0.3560405000092</v>
      </c>
      <c r="F24" s="353">
        <v>0.20581079877597</v>
      </c>
      <c r="G24" s="132"/>
    </row>
    <row r="25" spans="1:7">
      <c r="A25" s="122" t="s">
        <v>36</v>
      </c>
      <c r="B25" s="350">
        <v>128</v>
      </c>
      <c r="C25" s="351">
        <v>-2.30428134556575</v>
      </c>
      <c r="D25" s="351">
        <v>1.0570338890705</v>
      </c>
      <c r="E25" s="352">
        <v>0.0982257443441007</v>
      </c>
      <c r="F25" s="353">
        <v>0.28044038924931</v>
      </c>
      <c r="G25" s="132"/>
    </row>
    <row r="26" spans="1:7">
      <c r="A26" s="122" t="s">
        <v>182</v>
      </c>
      <c r="B26" s="350">
        <v>128</v>
      </c>
      <c r="C26" s="351">
        <v>0</v>
      </c>
      <c r="D26" s="351">
        <v>2.98470948012232</v>
      </c>
      <c r="E26" s="352">
        <v>0.0670746905228611</v>
      </c>
      <c r="F26" s="353">
        <v>0.264644179360485</v>
      </c>
      <c r="G26" s="132"/>
    </row>
    <row r="27" ht="14.25" spans="1:7">
      <c r="A27" s="127" t="s">
        <v>181</v>
      </c>
      <c r="B27" s="359">
        <v>128</v>
      </c>
      <c r="C27" s="360"/>
      <c r="D27" s="360"/>
      <c r="E27" s="360"/>
      <c r="F27" s="361"/>
      <c r="G27" s="132"/>
    </row>
  </sheetData>
  <mergeCells count="1">
    <mergeCell ref="A1:F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9"/>
  <sheetViews>
    <sheetView workbookViewId="0">
      <selection activeCell="G16" sqref="G16"/>
    </sheetView>
  </sheetViews>
  <sheetFormatPr defaultColWidth="9" defaultRowHeight="13.5"/>
  <cols>
    <col min="17" max="17" width="9" style="58"/>
  </cols>
  <sheetData>
    <row r="1" s="59" customFormat="1" ht="40.5" customHeight="1" spans="1:25">
      <c r="A1" s="337" t="s">
        <v>186</v>
      </c>
      <c r="B1" s="337" t="s">
        <v>187</v>
      </c>
      <c r="C1" s="338" t="s">
        <v>188</v>
      </c>
      <c r="D1" s="338" t="s">
        <v>189</v>
      </c>
      <c r="E1" s="339" t="s">
        <v>190</v>
      </c>
      <c r="F1" s="338" t="s">
        <v>191</v>
      </c>
      <c r="G1" s="338" t="s">
        <v>192</v>
      </c>
      <c r="H1" s="338" t="s">
        <v>193</v>
      </c>
      <c r="I1" s="337" t="s">
        <v>194</v>
      </c>
      <c r="J1" s="341" t="s">
        <v>195</v>
      </c>
      <c r="K1" s="341" t="s">
        <v>196</v>
      </c>
      <c r="L1" s="338" t="s">
        <v>197</v>
      </c>
      <c r="M1" s="338" t="s">
        <v>198</v>
      </c>
      <c r="N1" s="339" t="s">
        <v>199</v>
      </c>
      <c r="O1" s="338" t="s">
        <v>200</v>
      </c>
      <c r="P1" s="338" t="s">
        <v>201</v>
      </c>
      <c r="Q1" s="342" t="s">
        <v>202</v>
      </c>
      <c r="R1" s="338" t="s">
        <v>203</v>
      </c>
      <c r="S1" s="338" t="s">
        <v>204</v>
      </c>
      <c r="T1" s="338" t="s">
        <v>205</v>
      </c>
      <c r="U1" s="338" t="s">
        <v>206</v>
      </c>
      <c r="V1" s="338" t="s">
        <v>207</v>
      </c>
      <c r="W1" s="338" t="s">
        <v>208</v>
      </c>
      <c r="X1" s="338" t="s">
        <v>209</v>
      </c>
      <c r="Y1" s="338" t="s">
        <v>210</v>
      </c>
    </row>
    <row r="2" spans="1:25">
      <c r="A2" s="340">
        <v>1</v>
      </c>
      <c r="B2">
        <v>-0.34451</v>
      </c>
      <c r="C2">
        <v>0.4711</v>
      </c>
      <c r="D2">
        <v>-0.39869</v>
      </c>
      <c r="E2">
        <v>0.73</v>
      </c>
      <c r="F2">
        <v>-0.07743</v>
      </c>
      <c r="G2">
        <v>-0.03756</v>
      </c>
      <c r="H2">
        <v>-0.10029</v>
      </c>
      <c r="I2">
        <v>0.27801</v>
      </c>
      <c r="J2">
        <v>-0.09341</v>
      </c>
      <c r="K2">
        <v>-0.18382</v>
      </c>
      <c r="L2">
        <v>-0.37541</v>
      </c>
      <c r="M2">
        <v>2.47837</v>
      </c>
      <c r="N2">
        <v>-0.16545</v>
      </c>
      <c r="O2">
        <v>-0.06811</v>
      </c>
      <c r="P2">
        <v>1.09848</v>
      </c>
      <c r="Q2" s="58">
        <v>-0.11403</v>
      </c>
      <c r="R2">
        <v>-0.07359</v>
      </c>
      <c r="S2">
        <v>-0.65141</v>
      </c>
      <c r="T2">
        <v>-0.62326</v>
      </c>
      <c r="U2">
        <v>-0.23727</v>
      </c>
      <c r="V2">
        <v>-0.00772</v>
      </c>
      <c r="W2">
        <v>-1.31287</v>
      </c>
      <c r="X2">
        <v>-0.27029</v>
      </c>
      <c r="Y2">
        <v>-0.25345</v>
      </c>
    </row>
    <row r="3" spans="1:25">
      <c r="A3" s="340">
        <v>2</v>
      </c>
      <c r="B3">
        <v>-0.34451</v>
      </c>
      <c r="C3">
        <v>-0.20911</v>
      </c>
      <c r="D3">
        <v>-0.66892</v>
      </c>
      <c r="E3">
        <v>-0.542</v>
      </c>
      <c r="F3">
        <v>-0.18606</v>
      </c>
      <c r="G3">
        <v>-0.1164</v>
      </c>
      <c r="H3">
        <v>-0.17385</v>
      </c>
      <c r="I3">
        <v>-0.02515</v>
      </c>
      <c r="J3">
        <v>-0.09682</v>
      </c>
      <c r="K3">
        <v>-0.05603</v>
      </c>
      <c r="L3">
        <v>-0.06813</v>
      </c>
      <c r="M3">
        <v>-0.41119</v>
      </c>
      <c r="N3">
        <v>-0.21605</v>
      </c>
      <c r="O3">
        <v>-0.06225</v>
      </c>
      <c r="P3">
        <v>-0.2552</v>
      </c>
      <c r="Q3" s="58">
        <v>-0.12826</v>
      </c>
      <c r="R3">
        <v>-0.06421</v>
      </c>
      <c r="S3">
        <v>-0.54264</v>
      </c>
      <c r="T3">
        <v>-0.17928</v>
      </c>
      <c r="U3">
        <v>-0.23727</v>
      </c>
      <c r="V3">
        <v>0.34374</v>
      </c>
      <c r="W3">
        <v>0.44538</v>
      </c>
      <c r="X3">
        <v>0.03283</v>
      </c>
      <c r="Y3">
        <v>-0.08744</v>
      </c>
    </row>
    <row r="4" spans="1:25">
      <c r="A4" s="340">
        <v>3</v>
      </c>
      <c r="B4">
        <v>1.90903</v>
      </c>
      <c r="C4">
        <v>-0.38764</v>
      </c>
      <c r="D4">
        <v>0.07726</v>
      </c>
      <c r="E4">
        <v>-0.94798</v>
      </c>
      <c r="F4">
        <v>-0.19587</v>
      </c>
      <c r="G4">
        <v>-0.03048</v>
      </c>
      <c r="H4">
        <v>-0.12709</v>
      </c>
      <c r="I4">
        <v>-0.56807</v>
      </c>
      <c r="J4">
        <v>-0.08204</v>
      </c>
      <c r="K4">
        <v>-0.02115</v>
      </c>
      <c r="L4">
        <v>-0.26025</v>
      </c>
      <c r="M4">
        <v>-0.26234</v>
      </c>
      <c r="N4">
        <v>-0.22987</v>
      </c>
      <c r="O4">
        <v>0.53523</v>
      </c>
      <c r="P4">
        <v>-0.21527</v>
      </c>
      <c r="Q4" s="58">
        <v>11.05916</v>
      </c>
      <c r="R4">
        <v>-0.96307</v>
      </c>
      <c r="S4">
        <v>-0.62259</v>
      </c>
      <c r="T4">
        <v>-0.5929</v>
      </c>
      <c r="U4">
        <v>-0.23727</v>
      </c>
      <c r="V4">
        <v>0.39284</v>
      </c>
      <c r="W4">
        <v>2.76496</v>
      </c>
      <c r="X4">
        <v>1.4698</v>
      </c>
      <c r="Y4">
        <v>0.81304</v>
      </c>
    </row>
    <row r="5" spans="1:25">
      <c r="A5" s="340">
        <v>4</v>
      </c>
      <c r="B5">
        <v>-1.24592</v>
      </c>
      <c r="C5">
        <v>-0.15566</v>
      </c>
      <c r="D5">
        <v>-0.15451</v>
      </c>
      <c r="E5">
        <v>0.10438</v>
      </c>
      <c r="F5">
        <v>-0.15902</v>
      </c>
      <c r="G5">
        <v>-0.16151</v>
      </c>
      <c r="H5">
        <v>-0.18935</v>
      </c>
      <c r="I5">
        <v>0.32167</v>
      </c>
      <c r="J5">
        <v>-0.09453</v>
      </c>
      <c r="K5">
        <v>-0.24387</v>
      </c>
      <c r="L5">
        <v>-0.36261</v>
      </c>
      <c r="M5">
        <v>1.58524</v>
      </c>
      <c r="N5">
        <v>-0.14912</v>
      </c>
      <c r="O5">
        <v>-0.06726</v>
      </c>
      <c r="P5">
        <v>1.33452</v>
      </c>
      <c r="Q5" s="58">
        <v>-0.15572</v>
      </c>
      <c r="R5">
        <v>0.21734</v>
      </c>
      <c r="S5">
        <v>-0.60217</v>
      </c>
      <c r="T5">
        <v>-0.61678</v>
      </c>
      <c r="U5">
        <v>-0.23727</v>
      </c>
      <c r="V5">
        <v>-0.17489</v>
      </c>
      <c r="W5">
        <v>-1.44057</v>
      </c>
      <c r="X5">
        <v>-0.34251</v>
      </c>
      <c r="Y5">
        <v>-0.25345</v>
      </c>
    </row>
    <row r="6" spans="1:25">
      <c r="A6" s="340">
        <v>5</v>
      </c>
      <c r="B6">
        <v>-1.69663</v>
      </c>
      <c r="C6">
        <v>0.38296</v>
      </c>
      <c r="D6">
        <v>-0.60725</v>
      </c>
      <c r="E6">
        <v>1.07021</v>
      </c>
      <c r="F6">
        <v>-0.15902</v>
      </c>
      <c r="G6">
        <v>-0.18732</v>
      </c>
      <c r="H6">
        <v>-0.17075</v>
      </c>
      <c r="I6">
        <v>0.3013</v>
      </c>
      <c r="J6">
        <v>-0.09749</v>
      </c>
      <c r="K6">
        <v>-0.26919</v>
      </c>
      <c r="L6">
        <v>-0.37658</v>
      </c>
      <c r="M6">
        <v>1.23932</v>
      </c>
      <c r="N6">
        <v>-0.14124</v>
      </c>
      <c r="O6">
        <v>-0.15255</v>
      </c>
      <c r="P6">
        <v>-0.06214</v>
      </c>
      <c r="Q6" s="58">
        <v>-0.13139</v>
      </c>
      <c r="R6">
        <v>0.00326</v>
      </c>
      <c r="S6">
        <v>-0.56209</v>
      </c>
      <c r="T6">
        <v>-0.53846</v>
      </c>
      <c r="U6">
        <v>-0.16831</v>
      </c>
      <c r="V6">
        <v>-0.17442</v>
      </c>
      <c r="W6">
        <v>-1.30476</v>
      </c>
      <c r="X6">
        <v>-0.19239</v>
      </c>
      <c r="Y6">
        <v>-0.25345</v>
      </c>
    </row>
    <row r="7" spans="1:25">
      <c r="A7" s="340">
        <v>6</v>
      </c>
      <c r="B7">
        <v>-1.69663</v>
      </c>
      <c r="C7">
        <v>0.40184</v>
      </c>
      <c r="D7">
        <v>-0.88031</v>
      </c>
      <c r="E7">
        <v>0.4626</v>
      </c>
      <c r="F7">
        <v>-0.15902</v>
      </c>
      <c r="G7">
        <v>-0.20237</v>
      </c>
      <c r="H7">
        <v>-0.18972</v>
      </c>
      <c r="I7">
        <v>0.3013</v>
      </c>
      <c r="J7">
        <v>-0.09744</v>
      </c>
      <c r="K7">
        <v>-0.23842</v>
      </c>
      <c r="L7">
        <v>-0.37317</v>
      </c>
      <c r="M7">
        <v>1.22713</v>
      </c>
      <c r="N7">
        <v>-0.1487</v>
      </c>
      <c r="O7">
        <v>-0.17805</v>
      </c>
      <c r="P7">
        <v>0.64036</v>
      </c>
      <c r="Q7" s="58">
        <v>-0.16969</v>
      </c>
      <c r="R7">
        <v>0.34316</v>
      </c>
      <c r="S7">
        <v>-0.5852</v>
      </c>
      <c r="T7">
        <v>-0.59951</v>
      </c>
      <c r="U7">
        <v>-0.23727</v>
      </c>
      <c r="V7">
        <v>0.05042</v>
      </c>
      <c r="W7">
        <v>-1.37878</v>
      </c>
      <c r="X7">
        <v>-0.19383</v>
      </c>
      <c r="Y7">
        <v>-0.25345</v>
      </c>
    </row>
    <row r="8" spans="1:25">
      <c r="A8" s="340">
        <v>7</v>
      </c>
      <c r="B8">
        <v>0.1062</v>
      </c>
      <c r="C8">
        <v>0.09504</v>
      </c>
      <c r="D8">
        <v>0.5933</v>
      </c>
      <c r="E8">
        <v>2.029</v>
      </c>
      <c r="F8">
        <v>-0.20694</v>
      </c>
      <c r="G8">
        <v>-0.15667</v>
      </c>
      <c r="H8">
        <v>-0.19172</v>
      </c>
      <c r="I8">
        <v>0.07291</v>
      </c>
      <c r="J8">
        <v>-0.09856</v>
      </c>
      <c r="K8">
        <v>-0.28548</v>
      </c>
      <c r="L8">
        <v>-0.42988</v>
      </c>
      <c r="M8">
        <v>-0.94893</v>
      </c>
      <c r="N8">
        <v>-0.16233</v>
      </c>
      <c r="O8">
        <v>0.08685</v>
      </c>
      <c r="P8">
        <v>-0.27637</v>
      </c>
      <c r="Q8" s="58">
        <v>-0.20445</v>
      </c>
      <c r="R8">
        <v>-0.33529</v>
      </c>
      <c r="S8">
        <v>0.21732</v>
      </c>
      <c r="T8">
        <v>-0.09005</v>
      </c>
      <c r="U8">
        <v>1.01242</v>
      </c>
      <c r="V8">
        <v>-0.28898</v>
      </c>
      <c r="W8">
        <v>1.75805</v>
      </c>
      <c r="X8">
        <v>0.20158</v>
      </c>
      <c r="Y8">
        <v>-0.1804</v>
      </c>
    </row>
    <row r="9" spans="1:25">
      <c r="A9" s="340">
        <v>8</v>
      </c>
      <c r="B9">
        <v>0.5569</v>
      </c>
      <c r="C9">
        <v>-0.44175</v>
      </c>
      <c r="D9">
        <v>-0.68183</v>
      </c>
      <c r="E9">
        <v>-0.91549</v>
      </c>
      <c r="F9">
        <v>-0.07801</v>
      </c>
      <c r="G9">
        <v>-0.13741</v>
      </c>
      <c r="H9">
        <v>-0.09839</v>
      </c>
      <c r="I9">
        <v>-0.31283</v>
      </c>
      <c r="J9">
        <v>-0.09166</v>
      </c>
      <c r="K9">
        <v>-0.19972</v>
      </c>
      <c r="L9">
        <v>1.03544</v>
      </c>
      <c r="M9">
        <v>0.55455</v>
      </c>
      <c r="N9">
        <v>-0.22987</v>
      </c>
      <c r="O9">
        <v>0.00981</v>
      </c>
      <c r="P9">
        <v>-0.25374</v>
      </c>
      <c r="Q9" s="58">
        <v>0.46804</v>
      </c>
      <c r="R9">
        <v>-0.78273</v>
      </c>
      <c r="S9">
        <v>-0.19984</v>
      </c>
      <c r="T9">
        <v>-0.48164</v>
      </c>
      <c r="U9">
        <v>-0.23727</v>
      </c>
      <c r="V9">
        <v>-0.02154</v>
      </c>
      <c r="W9">
        <v>-0.1413</v>
      </c>
      <c r="X9">
        <v>-0.07216</v>
      </c>
      <c r="Y9">
        <v>-0.07352</v>
      </c>
    </row>
    <row r="10" spans="1:25">
      <c r="A10" s="340">
        <v>9</v>
      </c>
      <c r="B10">
        <v>0.5569</v>
      </c>
      <c r="C10">
        <v>-0.44853</v>
      </c>
      <c r="D10">
        <v>-0.6716</v>
      </c>
      <c r="E10">
        <v>-0.6661</v>
      </c>
      <c r="F10">
        <v>-0.17733</v>
      </c>
      <c r="G10">
        <v>-0.04147</v>
      </c>
      <c r="H10">
        <v>-0.15598</v>
      </c>
      <c r="I10">
        <v>-0.30818</v>
      </c>
      <c r="J10">
        <v>-0.03877</v>
      </c>
      <c r="K10">
        <v>0.97167</v>
      </c>
      <c r="L10">
        <v>-0.05667</v>
      </c>
      <c r="M10">
        <v>1.69365</v>
      </c>
      <c r="N10">
        <v>-0.05771</v>
      </c>
      <c r="O10">
        <v>2.88957</v>
      </c>
      <c r="P10">
        <v>-0.06497</v>
      </c>
      <c r="Q10" s="58">
        <v>-0.18216</v>
      </c>
      <c r="R10">
        <v>-0.0364</v>
      </c>
      <c r="S10">
        <v>0.46442</v>
      </c>
      <c r="T10">
        <v>-0.53606</v>
      </c>
      <c r="U10">
        <v>-0.23727</v>
      </c>
      <c r="V10">
        <v>-0.05646</v>
      </c>
      <c r="W10">
        <v>-0.5546</v>
      </c>
      <c r="X10">
        <v>-0.08554</v>
      </c>
      <c r="Y10">
        <v>-0.18726</v>
      </c>
    </row>
    <row r="11" spans="1:25">
      <c r="A11" s="340">
        <v>10</v>
      </c>
      <c r="B11">
        <v>-0.70507</v>
      </c>
      <c r="C11">
        <v>-0.46157</v>
      </c>
      <c r="D11">
        <v>1.6757</v>
      </c>
      <c r="E11">
        <v>1.61401</v>
      </c>
      <c r="F11">
        <v>-0.18141</v>
      </c>
      <c r="G11">
        <v>-0.15613</v>
      </c>
      <c r="H11">
        <v>-0.17828</v>
      </c>
      <c r="I11">
        <v>-0.7485</v>
      </c>
      <c r="J11">
        <v>-0.08971</v>
      </c>
      <c r="K11">
        <v>-0.12163</v>
      </c>
      <c r="L11">
        <v>0.15392</v>
      </c>
      <c r="M11">
        <v>-0.7847</v>
      </c>
      <c r="N11">
        <v>-0.20278</v>
      </c>
      <c r="O11">
        <v>-0.09043</v>
      </c>
      <c r="P11">
        <v>-0.2788</v>
      </c>
      <c r="Q11" s="58">
        <v>-0.17392</v>
      </c>
      <c r="R11">
        <v>0.01431</v>
      </c>
      <c r="S11">
        <v>2.08561</v>
      </c>
      <c r="T11">
        <v>0.76534</v>
      </c>
      <c r="U11">
        <v>-0.23727</v>
      </c>
      <c r="V11">
        <v>-0.41494</v>
      </c>
      <c r="W11">
        <v>-0.36705</v>
      </c>
      <c r="X11">
        <v>0.03213</v>
      </c>
      <c r="Y11">
        <v>-0.014</v>
      </c>
    </row>
    <row r="12" spans="1:25">
      <c r="A12" s="340">
        <v>11</v>
      </c>
      <c r="B12">
        <v>-0.34451</v>
      </c>
      <c r="C12">
        <v>-0.42805</v>
      </c>
      <c r="D12">
        <v>0.34026</v>
      </c>
      <c r="E12">
        <v>-0.53221</v>
      </c>
      <c r="F12">
        <v>-0.16068</v>
      </c>
      <c r="G12">
        <v>-0.1422</v>
      </c>
      <c r="H12">
        <v>-0.16328</v>
      </c>
      <c r="I12">
        <v>-0.76476</v>
      </c>
      <c r="J12">
        <v>-0.09442</v>
      </c>
      <c r="K12">
        <v>-0.15431</v>
      </c>
      <c r="L12">
        <v>-0.29689</v>
      </c>
      <c r="M12">
        <v>0.53807</v>
      </c>
      <c r="N12">
        <v>-0.2102</v>
      </c>
      <c r="O12">
        <v>1.44806</v>
      </c>
      <c r="P12">
        <v>-0.1857</v>
      </c>
      <c r="Q12" s="58">
        <v>-0.16355</v>
      </c>
      <c r="R12">
        <v>0.22772</v>
      </c>
      <c r="S12">
        <v>-0.55095</v>
      </c>
      <c r="T12">
        <v>-0.32723</v>
      </c>
      <c r="U12">
        <v>-0.23727</v>
      </c>
      <c r="V12">
        <v>0.11175</v>
      </c>
      <c r="W12">
        <v>-0.73881</v>
      </c>
      <c r="X12">
        <v>-0.2159</v>
      </c>
      <c r="Y12">
        <v>-0.00592</v>
      </c>
    </row>
    <row r="13" spans="1:25">
      <c r="A13" s="340">
        <v>12</v>
      </c>
      <c r="B13">
        <v>-0.34451</v>
      </c>
      <c r="C13">
        <v>-0.37266</v>
      </c>
      <c r="D13">
        <v>-0.68104</v>
      </c>
      <c r="E13">
        <v>-0.91549</v>
      </c>
      <c r="F13">
        <v>-0.13571</v>
      </c>
      <c r="G13">
        <v>-0.10789</v>
      </c>
      <c r="H13">
        <v>-0.13957</v>
      </c>
      <c r="I13">
        <v>0.25843</v>
      </c>
      <c r="J13">
        <v>-0.07847</v>
      </c>
      <c r="K13">
        <v>-0.00369</v>
      </c>
      <c r="L13">
        <v>0.68891</v>
      </c>
      <c r="M13">
        <v>0.2643</v>
      </c>
      <c r="N13">
        <v>-0.20646</v>
      </c>
      <c r="O13">
        <v>0.10017</v>
      </c>
      <c r="P13">
        <v>-0.05953</v>
      </c>
      <c r="Q13" s="58">
        <v>-0.10634</v>
      </c>
      <c r="R13">
        <v>-0.11243</v>
      </c>
      <c r="S13">
        <v>-0.6435</v>
      </c>
      <c r="T13">
        <v>-0.59629</v>
      </c>
      <c r="U13">
        <v>-0.23727</v>
      </c>
      <c r="V13">
        <v>0.44304</v>
      </c>
      <c r="W13">
        <v>0.53304</v>
      </c>
      <c r="X13">
        <v>0.09391</v>
      </c>
      <c r="Y13">
        <v>-0.06116</v>
      </c>
    </row>
    <row r="14" spans="1:25">
      <c r="A14" s="340">
        <v>13</v>
      </c>
      <c r="B14">
        <v>2.35973</v>
      </c>
      <c r="C14">
        <v>-0.66683</v>
      </c>
      <c r="D14">
        <v>-0.23789</v>
      </c>
      <c r="E14">
        <v>-1.07953</v>
      </c>
      <c r="F14">
        <v>-0.19137</v>
      </c>
      <c r="G14">
        <v>-0.22817</v>
      </c>
      <c r="H14">
        <v>-0.20709</v>
      </c>
      <c r="I14">
        <v>-0.76476</v>
      </c>
      <c r="J14">
        <v>-0.04444</v>
      </c>
      <c r="K14">
        <v>-0.09601</v>
      </c>
      <c r="L14">
        <v>-0.3834</v>
      </c>
      <c r="M14">
        <v>0.39463</v>
      </c>
      <c r="N14">
        <v>-0.22987</v>
      </c>
      <c r="O14">
        <v>-0.22811</v>
      </c>
      <c r="P14">
        <v>-0.27172</v>
      </c>
      <c r="Q14" s="58">
        <v>-0.27625</v>
      </c>
      <c r="R14">
        <v>8.68814</v>
      </c>
      <c r="S14">
        <v>-0.79202</v>
      </c>
      <c r="T14">
        <v>-0.58432</v>
      </c>
      <c r="U14">
        <v>-0.23727</v>
      </c>
      <c r="V14">
        <v>-1.14606</v>
      </c>
      <c r="W14">
        <v>2.37481</v>
      </c>
      <c r="X14">
        <v>-8.56691</v>
      </c>
      <c r="Y14">
        <v>11.02475</v>
      </c>
    </row>
    <row r="15" spans="1:25">
      <c r="A15" s="340">
        <v>14</v>
      </c>
      <c r="B15">
        <v>1.00761</v>
      </c>
      <c r="C15">
        <v>-0.46535</v>
      </c>
      <c r="D15">
        <v>-0.35064</v>
      </c>
      <c r="E15">
        <v>-1.30425</v>
      </c>
      <c r="F15">
        <v>-0.15902</v>
      </c>
      <c r="G15">
        <v>0.25094</v>
      </c>
      <c r="H15">
        <v>-0.20709</v>
      </c>
      <c r="I15">
        <v>-0.76476</v>
      </c>
      <c r="J15">
        <v>11.22323</v>
      </c>
      <c r="K15">
        <v>-0.30449</v>
      </c>
      <c r="L15">
        <v>4.31823</v>
      </c>
      <c r="M15">
        <v>1.20104</v>
      </c>
      <c r="N15">
        <v>-0.22987</v>
      </c>
      <c r="O15">
        <v>-0.02359</v>
      </c>
      <c r="P15">
        <v>-0.28184</v>
      </c>
      <c r="Q15" s="58">
        <v>-0.18793</v>
      </c>
      <c r="R15">
        <v>0.58059</v>
      </c>
      <c r="S15">
        <v>-0.66478</v>
      </c>
      <c r="T15">
        <v>-0.63621</v>
      </c>
      <c r="U15">
        <v>-0.23727</v>
      </c>
      <c r="V15">
        <v>-0.43133</v>
      </c>
      <c r="W15">
        <v>-1.36109</v>
      </c>
      <c r="X15">
        <v>-0.43665</v>
      </c>
      <c r="Y15">
        <v>-0.25345</v>
      </c>
    </row>
    <row r="16" spans="1:25">
      <c r="A16" s="340">
        <v>15</v>
      </c>
      <c r="B16">
        <v>-0.88536</v>
      </c>
      <c r="C16">
        <v>-0.06727</v>
      </c>
      <c r="D16">
        <v>2.13401</v>
      </c>
      <c r="E16">
        <v>-0.72679</v>
      </c>
      <c r="F16">
        <v>-0.16068</v>
      </c>
      <c r="G16">
        <v>-0.15755</v>
      </c>
      <c r="H16">
        <v>-0.16388</v>
      </c>
      <c r="I16">
        <v>-0.47279</v>
      </c>
      <c r="J16">
        <v>-0.09286</v>
      </c>
      <c r="K16">
        <v>-0.1485</v>
      </c>
      <c r="L16">
        <v>-0.38863</v>
      </c>
      <c r="M16">
        <v>-0.91646</v>
      </c>
      <c r="N16">
        <v>-0.19554</v>
      </c>
      <c r="O16">
        <v>0.00051</v>
      </c>
      <c r="P16">
        <v>-0.28012</v>
      </c>
      <c r="Q16" s="58">
        <v>-0.17662</v>
      </c>
      <c r="R16">
        <v>-0.5471</v>
      </c>
      <c r="S16">
        <v>0.2939</v>
      </c>
      <c r="T16">
        <v>0.46036</v>
      </c>
      <c r="U16">
        <v>1.25989</v>
      </c>
      <c r="V16">
        <v>-0.32152</v>
      </c>
      <c r="W16">
        <v>0.87205</v>
      </c>
      <c r="X16">
        <v>-0.57634</v>
      </c>
      <c r="Y16">
        <v>-0.01243</v>
      </c>
    </row>
    <row r="17" spans="1:25">
      <c r="A17" s="340">
        <v>16</v>
      </c>
      <c r="B17">
        <v>1.90903</v>
      </c>
      <c r="C17">
        <v>4.89404</v>
      </c>
      <c r="D17">
        <v>-1.15511</v>
      </c>
      <c r="E17">
        <v>-1.44715</v>
      </c>
      <c r="F17">
        <v>-0.14931</v>
      </c>
      <c r="G17">
        <v>-0.22163</v>
      </c>
      <c r="H17">
        <v>-0.14283</v>
      </c>
      <c r="I17">
        <v>0.77134</v>
      </c>
      <c r="J17">
        <v>-0.08568</v>
      </c>
      <c r="K17">
        <v>0.78478</v>
      </c>
      <c r="L17">
        <v>0.32386</v>
      </c>
      <c r="M17">
        <v>0.17443</v>
      </c>
      <c r="N17">
        <v>-0.10398</v>
      </c>
      <c r="O17">
        <v>0.50261</v>
      </c>
      <c r="P17">
        <v>-0.26177</v>
      </c>
      <c r="Q17" s="58">
        <v>-0.20333</v>
      </c>
      <c r="R17">
        <v>0.36811</v>
      </c>
      <c r="S17">
        <v>-0.37377</v>
      </c>
      <c r="T17">
        <v>1.83167</v>
      </c>
      <c r="U17">
        <v>0.30735</v>
      </c>
      <c r="V17">
        <v>0.35452</v>
      </c>
      <c r="W17">
        <v>-1.31399</v>
      </c>
      <c r="X17">
        <v>0.04259</v>
      </c>
      <c r="Y17">
        <v>-0.21307</v>
      </c>
    </row>
    <row r="18" spans="1:25">
      <c r="A18" s="340">
        <v>17</v>
      </c>
      <c r="B18">
        <v>0.5569</v>
      </c>
      <c r="C18">
        <v>0.46349</v>
      </c>
      <c r="D18">
        <v>-0.96009</v>
      </c>
      <c r="E18">
        <v>0.81456</v>
      </c>
      <c r="F18">
        <v>-0.14403</v>
      </c>
      <c r="G18">
        <v>-0.16439</v>
      </c>
      <c r="H18">
        <v>-0.16294</v>
      </c>
      <c r="I18">
        <v>-0.76476</v>
      </c>
      <c r="J18">
        <v>-0.09545</v>
      </c>
      <c r="K18">
        <v>-0.27309</v>
      </c>
      <c r="L18">
        <v>-0.39323</v>
      </c>
      <c r="M18">
        <v>-0.30984</v>
      </c>
      <c r="N18">
        <v>-0.15403</v>
      </c>
      <c r="O18">
        <v>0.21389</v>
      </c>
      <c r="P18">
        <v>-0.26352</v>
      </c>
      <c r="Q18" s="58">
        <v>-0.08819</v>
      </c>
      <c r="R18">
        <v>-0.24034</v>
      </c>
      <c r="S18">
        <v>-0.45744</v>
      </c>
      <c r="T18">
        <v>-0.36099</v>
      </c>
      <c r="U18">
        <v>-0.23727</v>
      </c>
      <c r="V18">
        <v>-0.11716</v>
      </c>
      <c r="W18">
        <v>-0.50786</v>
      </c>
      <c r="X18">
        <v>0.50675</v>
      </c>
      <c r="Y18">
        <v>-0.11438</v>
      </c>
    </row>
    <row r="19" spans="1:25">
      <c r="A19" s="340">
        <v>18</v>
      </c>
      <c r="B19">
        <v>-0.34451</v>
      </c>
      <c r="C19">
        <v>-0.36168</v>
      </c>
      <c r="D19">
        <v>-0.79943</v>
      </c>
      <c r="E19">
        <v>0.47239</v>
      </c>
      <c r="F19">
        <v>-0.09408</v>
      </c>
      <c r="G19">
        <v>-0.02965</v>
      </c>
      <c r="H19">
        <v>-0.15812</v>
      </c>
      <c r="I19">
        <v>-0.76476</v>
      </c>
      <c r="J19">
        <v>-0.09774</v>
      </c>
      <c r="K19">
        <v>-0.20974</v>
      </c>
      <c r="L19">
        <v>-0.35624</v>
      </c>
      <c r="M19">
        <v>-0.62914</v>
      </c>
      <c r="N19">
        <v>-0.20933</v>
      </c>
      <c r="O19">
        <v>-0.15285</v>
      </c>
      <c r="P19">
        <v>-0.27894</v>
      </c>
      <c r="Q19" s="58">
        <v>-0.17706</v>
      </c>
      <c r="R19">
        <v>-0.13716</v>
      </c>
      <c r="S19">
        <v>-0.16535</v>
      </c>
      <c r="T19">
        <v>1.03882</v>
      </c>
      <c r="U19">
        <v>-0.23727</v>
      </c>
      <c r="V19">
        <v>0.0485</v>
      </c>
      <c r="W19">
        <v>0.56126</v>
      </c>
      <c r="X19">
        <v>0.3169</v>
      </c>
      <c r="Y19">
        <v>0.12685</v>
      </c>
    </row>
    <row r="20" spans="1:25">
      <c r="A20" s="340">
        <v>19</v>
      </c>
      <c r="B20">
        <v>-0.34451</v>
      </c>
      <c r="C20">
        <v>-0.43201</v>
      </c>
      <c r="D20">
        <v>-0.11887</v>
      </c>
      <c r="E20">
        <v>-0.61716</v>
      </c>
      <c r="F20">
        <v>-0.1919</v>
      </c>
      <c r="G20">
        <v>0.14704</v>
      </c>
      <c r="H20">
        <v>-0.16682</v>
      </c>
      <c r="I20">
        <v>-0.46396</v>
      </c>
      <c r="J20">
        <v>-0.0921</v>
      </c>
      <c r="K20">
        <v>-0.01103</v>
      </c>
      <c r="L20">
        <v>-0.48307</v>
      </c>
      <c r="M20">
        <v>-0.89999</v>
      </c>
      <c r="N20">
        <v>-0.21664</v>
      </c>
      <c r="O20">
        <v>-0.28629</v>
      </c>
      <c r="P20">
        <v>-0.27868</v>
      </c>
      <c r="Q20" s="58">
        <v>-0.02072</v>
      </c>
      <c r="R20">
        <v>-0.0518</v>
      </c>
      <c r="S20">
        <v>0.2511</v>
      </c>
      <c r="T20">
        <v>0.43357</v>
      </c>
      <c r="U20">
        <v>-0.23488</v>
      </c>
      <c r="V20">
        <v>-0.27791</v>
      </c>
      <c r="W20">
        <v>0.04132</v>
      </c>
      <c r="X20">
        <v>-1.69554</v>
      </c>
      <c r="Y20">
        <v>-0.11318</v>
      </c>
    </row>
    <row r="21" spans="1:25">
      <c r="A21" s="340">
        <v>20</v>
      </c>
      <c r="B21">
        <v>-1.24592</v>
      </c>
      <c r="C21">
        <v>-0.28451</v>
      </c>
      <c r="D21">
        <v>-1.48809</v>
      </c>
      <c r="E21">
        <v>2.1214</v>
      </c>
      <c r="F21">
        <v>-0.07743</v>
      </c>
      <c r="G21">
        <v>-0.19543</v>
      </c>
      <c r="H21">
        <v>-0.16492</v>
      </c>
      <c r="I21">
        <v>0.93268</v>
      </c>
      <c r="J21">
        <v>-0.09712</v>
      </c>
      <c r="K21">
        <v>-0.24642</v>
      </c>
      <c r="L21">
        <v>-0.37621</v>
      </c>
      <c r="M21">
        <v>-0.3094</v>
      </c>
      <c r="N21">
        <v>-0.20211</v>
      </c>
      <c r="O21">
        <v>-0.31502</v>
      </c>
      <c r="P21">
        <v>-0.27602</v>
      </c>
      <c r="Q21" s="58">
        <v>-0.14895</v>
      </c>
      <c r="R21">
        <v>-0.21661</v>
      </c>
      <c r="S21">
        <v>0.10032</v>
      </c>
      <c r="T21">
        <v>0.65557</v>
      </c>
      <c r="U21">
        <v>0.00347</v>
      </c>
      <c r="V21">
        <v>-0.18695</v>
      </c>
      <c r="W21">
        <v>-0.05613</v>
      </c>
      <c r="X21">
        <v>0.13105</v>
      </c>
      <c r="Y21">
        <v>0.12936</v>
      </c>
    </row>
    <row r="22" spans="1:25">
      <c r="A22" s="340">
        <v>21</v>
      </c>
      <c r="B22">
        <v>0.5569</v>
      </c>
      <c r="C22">
        <v>-0.40977</v>
      </c>
      <c r="D22">
        <v>-1.50845</v>
      </c>
      <c r="E22">
        <v>0.99974</v>
      </c>
      <c r="F22">
        <v>-0.07743</v>
      </c>
      <c r="G22">
        <v>0.11028</v>
      </c>
      <c r="H22">
        <v>-0.1229</v>
      </c>
      <c r="I22">
        <v>3.32728</v>
      </c>
      <c r="J22">
        <v>-0.09409</v>
      </c>
      <c r="K22">
        <v>-0.1601</v>
      </c>
      <c r="L22">
        <v>-0.3225</v>
      </c>
      <c r="M22">
        <v>-0.23117</v>
      </c>
      <c r="N22">
        <v>-0.20049</v>
      </c>
      <c r="O22">
        <v>0.2421</v>
      </c>
      <c r="P22">
        <v>-0.25391</v>
      </c>
      <c r="Q22" s="58">
        <v>-0.09767</v>
      </c>
      <c r="R22">
        <v>-0.33239</v>
      </c>
      <c r="S22">
        <v>-0.5214</v>
      </c>
      <c r="T22">
        <v>0.16871</v>
      </c>
      <c r="U22">
        <v>-0.23727</v>
      </c>
      <c r="V22">
        <v>0.07674</v>
      </c>
      <c r="W22">
        <v>0.07399</v>
      </c>
      <c r="X22">
        <v>-0.32864</v>
      </c>
      <c r="Y22">
        <v>-0.25345</v>
      </c>
    </row>
    <row r="23" spans="1:25">
      <c r="A23" s="340">
        <v>22</v>
      </c>
      <c r="B23">
        <v>2.35973</v>
      </c>
      <c r="C23">
        <v>0.18536</v>
      </c>
      <c r="D23">
        <v>0.40571</v>
      </c>
      <c r="E23">
        <v>-0.35799</v>
      </c>
      <c r="F23">
        <v>-0.21771</v>
      </c>
      <c r="G23">
        <v>-0.11703</v>
      </c>
      <c r="H23">
        <v>-0.1868</v>
      </c>
      <c r="I23">
        <v>1.97781</v>
      </c>
      <c r="J23">
        <v>-0.09069</v>
      </c>
      <c r="K23">
        <v>-0.15266</v>
      </c>
      <c r="L23">
        <v>-0.30256</v>
      </c>
      <c r="M23">
        <v>-0.08947</v>
      </c>
      <c r="N23">
        <v>-0.2109</v>
      </c>
      <c r="O23">
        <v>-0.05363</v>
      </c>
      <c r="P23">
        <v>-0.27047</v>
      </c>
      <c r="Q23" s="58">
        <v>-0.13472</v>
      </c>
      <c r="R23">
        <v>-0.15696</v>
      </c>
      <c r="S23">
        <v>0.42907</v>
      </c>
      <c r="T23">
        <v>0.02443</v>
      </c>
      <c r="U23">
        <v>-0.08807</v>
      </c>
      <c r="V23">
        <v>-0.16965</v>
      </c>
      <c r="W23">
        <v>-0.3413</v>
      </c>
      <c r="X23">
        <v>-0.32184</v>
      </c>
      <c r="Y23">
        <v>0.07927</v>
      </c>
    </row>
    <row r="24" spans="1:25">
      <c r="A24" s="340">
        <v>23</v>
      </c>
      <c r="B24">
        <v>0.5569</v>
      </c>
      <c r="C24">
        <v>-0.44865</v>
      </c>
      <c r="D24">
        <v>0.25318</v>
      </c>
      <c r="E24">
        <v>0.84157</v>
      </c>
      <c r="F24">
        <v>-0.21397</v>
      </c>
      <c r="G24">
        <v>-0.19851</v>
      </c>
      <c r="H24">
        <v>-0.19706</v>
      </c>
      <c r="I24">
        <v>-0.0747</v>
      </c>
      <c r="J24">
        <v>-0.09396</v>
      </c>
      <c r="K24">
        <v>-0.2601</v>
      </c>
      <c r="L24">
        <v>-0.41722</v>
      </c>
      <c r="M24">
        <v>-0.53279</v>
      </c>
      <c r="N24">
        <v>-0.20379</v>
      </c>
      <c r="O24">
        <v>-0.2586</v>
      </c>
      <c r="P24">
        <v>-0.13818</v>
      </c>
      <c r="Q24" s="58">
        <v>-0.09173</v>
      </c>
      <c r="R24">
        <v>-0.16044</v>
      </c>
      <c r="S24">
        <v>-0.19232</v>
      </c>
      <c r="T24">
        <v>-0.60767</v>
      </c>
      <c r="U24">
        <v>-0.23727</v>
      </c>
      <c r="V24">
        <v>-0.3781</v>
      </c>
      <c r="W24">
        <v>0.22873</v>
      </c>
      <c r="X24">
        <v>-0.61</v>
      </c>
      <c r="Y24">
        <v>0.07703</v>
      </c>
    </row>
    <row r="25" spans="1:25">
      <c r="A25" s="340">
        <v>24</v>
      </c>
      <c r="B25">
        <v>0.50282</v>
      </c>
      <c r="C25">
        <v>-0.03276</v>
      </c>
      <c r="D25">
        <v>-0.73605</v>
      </c>
      <c r="E25">
        <v>1.30237</v>
      </c>
      <c r="F25">
        <v>-0.20944</v>
      </c>
      <c r="G25">
        <v>-0.1075</v>
      </c>
      <c r="H25">
        <v>-0.17859</v>
      </c>
      <c r="I25">
        <v>-0.76476</v>
      </c>
      <c r="J25">
        <v>-0.10726</v>
      </c>
      <c r="K25">
        <v>-0.50021</v>
      </c>
      <c r="L25">
        <v>-0.33434</v>
      </c>
      <c r="M25">
        <v>-1.13432</v>
      </c>
      <c r="N25">
        <v>-0.1988</v>
      </c>
      <c r="O25">
        <v>-0.09237</v>
      </c>
      <c r="P25">
        <v>-0.27791</v>
      </c>
      <c r="Q25" s="58">
        <v>-0.19445</v>
      </c>
      <c r="R25">
        <v>0.20497</v>
      </c>
      <c r="S25">
        <v>-0.51954</v>
      </c>
      <c r="T25">
        <v>1.45267</v>
      </c>
      <c r="U25">
        <v>-0.23727</v>
      </c>
      <c r="V25">
        <v>-0.12652</v>
      </c>
      <c r="W25">
        <v>0.63059</v>
      </c>
      <c r="X25">
        <v>0.793</v>
      </c>
      <c r="Y25">
        <v>-0.21016</v>
      </c>
    </row>
    <row r="26" spans="1:25">
      <c r="A26" s="340">
        <v>25</v>
      </c>
      <c r="B26">
        <v>-1.24592</v>
      </c>
      <c r="C26">
        <v>-0.22085</v>
      </c>
      <c r="D26">
        <v>0.39676</v>
      </c>
      <c r="E26">
        <v>0.07697</v>
      </c>
      <c r="F26">
        <v>-0.10777</v>
      </c>
      <c r="G26">
        <v>-0.1748</v>
      </c>
      <c r="H26">
        <v>-0.13113</v>
      </c>
      <c r="I26">
        <v>-0.76476</v>
      </c>
      <c r="J26">
        <v>-0.08796</v>
      </c>
      <c r="K26">
        <v>-0.18695</v>
      </c>
      <c r="L26">
        <v>-0.39548</v>
      </c>
      <c r="M26">
        <v>-0.62771</v>
      </c>
      <c r="N26">
        <v>-0.19956</v>
      </c>
      <c r="O26">
        <v>-0.25531</v>
      </c>
      <c r="P26">
        <v>-0.27197</v>
      </c>
      <c r="Q26" s="58">
        <v>-0.16191</v>
      </c>
      <c r="R26">
        <v>-0.08408</v>
      </c>
      <c r="S26">
        <v>-0.31929</v>
      </c>
      <c r="T26">
        <v>-0.24729</v>
      </c>
      <c r="U26">
        <v>1.10267</v>
      </c>
      <c r="V26">
        <v>-0.20683</v>
      </c>
      <c r="W26">
        <v>0.40898</v>
      </c>
      <c r="X26">
        <v>0.08575</v>
      </c>
      <c r="Y26">
        <v>0.14673</v>
      </c>
    </row>
    <row r="27" spans="1:25">
      <c r="A27" s="340">
        <v>26</v>
      </c>
      <c r="B27">
        <v>1.00761</v>
      </c>
      <c r="C27">
        <v>-0.36971</v>
      </c>
      <c r="D27">
        <v>0.07956</v>
      </c>
      <c r="E27">
        <v>-0.3392</v>
      </c>
      <c r="F27">
        <v>-0.14682</v>
      </c>
      <c r="G27">
        <v>-0.15247</v>
      </c>
      <c r="H27">
        <v>-0.17323</v>
      </c>
      <c r="I27">
        <v>-0.76476</v>
      </c>
      <c r="J27">
        <v>-0.09055</v>
      </c>
      <c r="K27">
        <v>-0.1225</v>
      </c>
      <c r="L27">
        <v>0.01879</v>
      </c>
      <c r="M27">
        <v>-0.2912</v>
      </c>
      <c r="N27">
        <v>-0.22987</v>
      </c>
      <c r="O27">
        <v>0.32718</v>
      </c>
      <c r="P27">
        <v>-0.09928</v>
      </c>
      <c r="Q27" s="58">
        <v>0.21189</v>
      </c>
      <c r="R27">
        <v>-0.62456</v>
      </c>
      <c r="S27">
        <v>0.45138</v>
      </c>
      <c r="T27">
        <v>-0.62149</v>
      </c>
      <c r="U27">
        <v>-0.23727</v>
      </c>
      <c r="V27">
        <v>-0.28603</v>
      </c>
      <c r="W27">
        <v>1.38418</v>
      </c>
      <c r="X27">
        <v>0.72996</v>
      </c>
      <c r="Y27">
        <v>0.21103</v>
      </c>
    </row>
    <row r="28" spans="1:25">
      <c r="A28" s="340">
        <v>27</v>
      </c>
      <c r="B28">
        <v>0.1062</v>
      </c>
      <c r="C28">
        <v>0.16513</v>
      </c>
      <c r="D28">
        <v>-1.44653</v>
      </c>
      <c r="E28">
        <v>0.8036</v>
      </c>
      <c r="F28">
        <v>-0.07743</v>
      </c>
      <c r="G28">
        <v>0.17924</v>
      </c>
      <c r="H28">
        <v>-0.14241</v>
      </c>
      <c r="I28">
        <v>-0.42792</v>
      </c>
      <c r="J28">
        <v>-0.09305</v>
      </c>
      <c r="K28">
        <v>-0.24617</v>
      </c>
      <c r="L28">
        <v>-0.14381</v>
      </c>
      <c r="M28">
        <v>0.37329</v>
      </c>
      <c r="N28">
        <v>-0.20645</v>
      </c>
      <c r="O28">
        <v>-0.12923</v>
      </c>
      <c r="P28">
        <v>-0.26367</v>
      </c>
      <c r="Q28" s="58">
        <v>-0.11766</v>
      </c>
      <c r="R28">
        <v>-0.25462</v>
      </c>
      <c r="S28">
        <v>-0.31943</v>
      </c>
      <c r="T28">
        <v>0.12533</v>
      </c>
      <c r="U28">
        <v>-0.20326</v>
      </c>
      <c r="V28">
        <v>-0.18357</v>
      </c>
      <c r="W28">
        <v>-0.93904</v>
      </c>
      <c r="X28">
        <v>-0.15646</v>
      </c>
      <c r="Y28">
        <v>-0.25345</v>
      </c>
    </row>
    <row r="29" spans="1:25">
      <c r="A29" s="340">
        <v>28</v>
      </c>
      <c r="B29">
        <v>-1.24592</v>
      </c>
      <c r="C29">
        <v>-0.50163</v>
      </c>
      <c r="D29">
        <v>-0.36035</v>
      </c>
      <c r="E29">
        <v>0.31265</v>
      </c>
      <c r="F29">
        <v>-0.16401</v>
      </c>
      <c r="G29">
        <v>0.01273</v>
      </c>
      <c r="H29">
        <v>-0.13673</v>
      </c>
      <c r="I29">
        <v>1.11906</v>
      </c>
      <c r="J29">
        <v>-0.10004</v>
      </c>
      <c r="K29">
        <v>-0.21537</v>
      </c>
      <c r="L29">
        <v>-0.40484</v>
      </c>
      <c r="M29">
        <v>-0.57821</v>
      </c>
      <c r="N29">
        <v>-0.20436</v>
      </c>
      <c r="O29">
        <v>-0.15256</v>
      </c>
      <c r="P29">
        <v>-0.27709</v>
      </c>
      <c r="Q29" s="58">
        <v>-0.19573</v>
      </c>
      <c r="R29">
        <v>0.35656</v>
      </c>
      <c r="S29">
        <v>3.99169</v>
      </c>
      <c r="T29">
        <v>1.52464</v>
      </c>
      <c r="U29">
        <v>-0.23727</v>
      </c>
      <c r="V29">
        <v>-0.56921</v>
      </c>
      <c r="W29">
        <v>-0.86312</v>
      </c>
      <c r="X29">
        <v>0.16036</v>
      </c>
      <c r="Y29">
        <v>-0.13803</v>
      </c>
    </row>
    <row r="30" spans="1:25">
      <c r="A30" s="340">
        <v>29</v>
      </c>
      <c r="B30">
        <v>0.1062</v>
      </c>
      <c r="C30">
        <v>-0.2746</v>
      </c>
      <c r="D30">
        <v>-0.05769</v>
      </c>
      <c r="E30">
        <v>-0.86773</v>
      </c>
      <c r="F30">
        <v>-0.0791</v>
      </c>
      <c r="G30">
        <v>0.03839</v>
      </c>
      <c r="H30">
        <v>-0.16403</v>
      </c>
      <c r="I30">
        <v>-0.76476</v>
      </c>
      <c r="J30">
        <v>-0.09272</v>
      </c>
      <c r="K30">
        <v>-0.21124</v>
      </c>
      <c r="L30">
        <v>-0.40863</v>
      </c>
      <c r="M30">
        <v>-0.11387</v>
      </c>
      <c r="N30">
        <v>-0.22987</v>
      </c>
      <c r="O30">
        <v>0.03279</v>
      </c>
      <c r="P30">
        <v>0.02326</v>
      </c>
      <c r="Q30" s="58">
        <v>-0.0668</v>
      </c>
      <c r="R30">
        <v>-0.25027</v>
      </c>
      <c r="S30">
        <v>-0.61696</v>
      </c>
      <c r="T30">
        <v>-0.62271</v>
      </c>
      <c r="U30">
        <v>-0.23727</v>
      </c>
      <c r="V30">
        <v>0.03894</v>
      </c>
      <c r="W30">
        <v>0.1237</v>
      </c>
      <c r="X30">
        <v>0.5347</v>
      </c>
      <c r="Y30">
        <v>-0.13897</v>
      </c>
    </row>
    <row r="31" spans="1:25">
      <c r="A31" s="340">
        <v>30</v>
      </c>
      <c r="B31">
        <v>0.5569</v>
      </c>
      <c r="C31">
        <v>0.16041</v>
      </c>
      <c r="D31">
        <v>-0.37503</v>
      </c>
      <c r="E31">
        <v>-1.09245</v>
      </c>
      <c r="F31">
        <v>-0.17605</v>
      </c>
      <c r="G31">
        <v>-0.10183</v>
      </c>
      <c r="H31">
        <v>-0.13436</v>
      </c>
      <c r="I31">
        <v>-0.76476</v>
      </c>
      <c r="J31">
        <v>-0.09663</v>
      </c>
      <c r="K31">
        <v>-0.17713</v>
      </c>
      <c r="L31">
        <v>-0.26768</v>
      </c>
      <c r="M31">
        <v>1.68097</v>
      </c>
      <c r="N31">
        <v>-0.22987</v>
      </c>
      <c r="O31">
        <v>-0.13466</v>
      </c>
      <c r="P31">
        <v>-0.00851</v>
      </c>
      <c r="Q31" s="58">
        <v>0.47196</v>
      </c>
      <c r="R31">
        <v>-0.76766</v>
      </c>
      <c r="S31">
        <v>-0.64704</v>
      </c>
      <c r="T31">
        <v>-0.59779</v>
      </c>
      <c r="U31">
        <v>-0.23727</v>
      </c>
      <c r="V31">
        <v>1.12784</v>
      </c>
      <c r="W31">
        <v>0.75477</v>
      </c>
      <c r="X31">
        <v>0.55115</v>
      </c>
      <c r="Y31">
        <v>0.07632</v>
      </c>
    </row>
    <row r="32" spans="1:25">
      <c r="A32" s="340">
        <v>31</v>
      </c>
      <c r="B32">
        <v>-1.24592</v>
      </c>
      <c r="C32">
        <v>-0.40688</v>
      </c>
      <c r="D32">
        <v>0.29723</v>
      </c>
      <c r="E32">
        <v>-0.12779</v>
      </c>
      <c r="F32">
        <v>-0.17947</v>
      </c>
      <c r="G32">
        <v>-0.13087</v>
      </c>
      <c r="H32">
        <v>-0.14168</v>
      </c>
      <c r="I32">
        <v>-0.76476</v>
      </c>
      <c r="J32">
        <v>0.03407</v>
      </c>
      <c r="K32">
        <v>1.54189</v>
      </c>
      <c r="L32">
        <v>0.05439</v>
      </c>
      <c r="M32">
        <v>-0.29972</v>
      </c>
      <c r="N32">
        <v>2.4152</v>
      </c>
      <c r="O32">
        <v>1.67984</v>
      </c>
      <c r="P32">
        <v>-0.15647</v>
      </c>
      <c r="Q32" s="58">
        <v>-0.13061</v>
      </c>
      <c r="R32">
        <v>-0.0339</v>
      </c>
      <c r="S32">
        <v>-0.51421</v>
      </c>
      <c r="T32">
        <v>-0.59527</v>
      </c>
      <c r="U32">
        <v>-0.23727</v>
      </c>
      <c r="V32">
        <v>0.13359</v>
      </c>
      <c r="W32">
        <v>1.77577</v>
      </c>
      <c r="X32">
        <v>0.8921</v>
      </c>
      <c r="Y32">
        <v>0.45712</v>
      </c>
    </row>
    <row r="33" spans="1:25">
      <c r="A33" s="340">
        <v>32</v>
      </c>
      <c r="B33">
        <v>-0.34451</v>
      </c>
      <c r="C33">
        <v>-0.43431</v>
      </c>
      <c r="D33">
        <v>0.0036</v>
      </c>
      <c r="E33">
        <v>0.35729</v>
      </c>
      <c r="F33">
        <v>-0.20091</v>
      </c>
      <c r="G33">
        <v>-0.12246</v>
      </c>
      <c r="H33">
        <v>-0.16322</v>
      </c>
      <c r="I33">
        <v>-0.76476</v>
      </c>
      <c r="J33">
        <v>-0.08979</v>
      </c>
      <c r="K33">
        <v>-0.059</v>
      </c>
      <c r="L33">
        <v>0.03883</v>
      </c>
      <c r="M33">
        <v>-0.50931</v>
      </c>
      <c r="N33">
        <v>-0.20291</v>
      </c>
      <c r="O33">
        <v>-0.22211</v>
      </c>
      <c r="P33">
        <v>-0.26421</v>
      </c>
      <c r="Q33" s="58">
        <v>-0.01404</v>
      </c>
      <c r="R33">
        <v>-0.436</v>
      </c>
      <c r="S33">
        <v>-0.11552</v>
      </c>
      <c r="T33">
        <v>-0.46717</v>
      </c>
      <c r="U33">
        <v>-0.23727</v>
      </c>
      <c r="V33">
        <v>-0.2048</v>
      </c>
      <c r="W33">
        <v>0.80157</v>
      </c>
      <c r="X33">
        <v>-0.26256</v>
      </c>
      <c r="Y33">
        <v>0.06685</v>
      </c>
    </row>
    <row r="34" spans="1:25">
      <c r="A34" s="340">
        <v>33</v>
      </c>
      <c r="B34">
        <v>-1.24592</v>
      </c>
      <c r="C34">
        <v>-0.30439</v>
      </c>
      <c r="D34">
        <v>1.76341</v>
      </c>
      <c r="E34">
        <v>-0.52281</v>
      </c>
      <c r="F34">
        <v>-0.16303</v>
      </c>
      <c r="G34">
        <v>-0.07065</v>
      </c>
      <c r="H34">
        <v>-0.12178</v>
      </c>
      <c r="I34">
        <v>-0.6468</v>
      </c>
      <c r="J34">
        <v>-0.07683</v>
      </c>
      <c r="K34">
        <v>0.10632</v>
      </c>
      <c r="L34">
        <v>-0.31454</v>
      </c>
      <c r="M34">
        <v>-0.46507</v>
      </c>
      <c r="N34">
        <v>-0.22987</v>
      </c>
      <c r="O34">
        <v>-0.22212</v>
      </c>
      <c r="P34">
        <v>0.07438</v>
      </c>
      <c r="Q34" s="58">
        <v>0.20841</v>
      </c>
      <c r="R34">
        <v>-0.68686</v>
      </c>
      <c r="S34">
        <v>-0.59101</v>
      </c>
      <c r="T34">
        <v>-0.63071</v>
      </c>
      <c r="U34">
        <v>-0.23727</v>
      </c>
      <c r="V34">
        <v>-0.18754</v>
      </c>
      <c r="W34">
        <v>0.74417</v>
      </c>
      <c r="X34">
        <v>0.32635</v>
      </c>
      <c r="Y34">
        <v>0.49129</v>
      </c>
    </row>
    <row r="35" spans="1:25">
      <c r="A35" s="340">
        <v>34</v>
      </c>
      <c r="B35">
        <v>0.1062</v>
      </c>
      <c r="C35">
        <v>-0.13477</v>
      </c>
      <c r="D35">
        <v>0.13799</v>
      </c>
      <c r="E35">
        <v>1.10897</v>
      </c>
      <c r="F35">
        <v>-0.19732</v>
      </c>
      <c r="G35">
        <v>-0.22817</v>
      </c>
      <c r="H35">
        <v>-0.08958</v>
      </c>
      <c r="I35">
        <v>-0.76476</v>
      </c>
      <c r="J35">
        <v>-0.09373</v>
      </c>
      <c r="K35">
        <v>-0.05909</v>
      </c>
      <c r="L35">
        <v>-0.32886</v>
      </c>
      <c r="M35">
        <v>-0.41608</v>
      </c>
      <c r="N35">
        <v>-0.21033</v>
      </c>
      <c r="O35">
        <v>-0.19865</v>
      </c>
      <c r="P35">
        <v>-0.27325</v>
      </c>
      <c r="Q35" s="58">
        <v>0.08724</v>
      </c>
      <c r="R35">
        <v>-0.62458</v>
      </c>
      <c r="S35">
        <v>-0.54828</v>
      </c>
      <c r="T35">
        <v>-0.18224</v>
      </c>
      <c r="U35">
        <v>-0.23727</v>
      </c>
      <c r="V35">
        <v>0.33747</v>
      </c>
      <c r="W35">
        <v>1.20722</v>
      </c>
      <c r="X35">
        <v>0.99013</v>
      </c>
      <c r="Y35">
        <v>-0.05172</v>
      </c>
    </row>
    <row r="36" spans="1:25">
      <c r="A36" s="340">
        <v>35</v>
      </c>
      <c r="B36">
        <v>0.5569</v>
      </c>
      <c r="C36">
        <v>-0.39537</v>
      </c>
      <c r="D36">
        <v>0.20399</v>
      </c>
      <c r="E36">
        <v>0.09889</v>
      </c>
      <c r="F36">
        <v>-0.19399</v>
      </c>
      <c r="G36">
        <v>-0.0902</v>
      </c>
      <c r="H36">
        <v>-0.06338</v>
      </c>
      <c r="I36">
        <v>-0.76476</v>
      </c>
      <c r="J36">
        <v>-0.09023</v>
      </c>
      <c r="K36">
        <v>-0.35172</v>
      </c>
      <c r="L36">
        <v>-0.18233</v>
      </c>
      <c r="M36">
        <v>-0.47043</v>
      </c>
      <c r="N36">
        <v>-0.17547</v>
      </c>
      <c r="O36">
        <v>-0.20663</v>
      </c>
      <c r="P36">
        <v>-0.20917</v>
      </c>
      <c r="Q36" s="58">
        <v>-0.10092</v>
      </c>
      <c r="R36">
        <v>-0.14655</v>
      </c>
      <c r="S36">
        <v>-0.58899</v>
      </c>
      <c r="T36">
        <v>-0.58629</v>
      </c>
      <c r="U36">
        <v>-0.23727</v>
      </c>
      <c r="V36">
        <v>0.02092</v>
      </c>
      <c r="W36">
        <v>1.31296</v>
      </c>
      <c r="X36">
        <v>0.00817</v>
      </c>
      <c r="Y36">
        <v>0.14126</v>
      </c>
    </row>
    <row r="37" spans="1:25">
      <c r="A37" s="340">
        <v>36</v>
      </c>
      <c r="B37">
        <v>0.1062</v>
      </c>
      <c r="C37">
        <v>-0.43691</v>
      </c>
      <c r="D37">
        <v>0.18487</v>
      </c>
      <c r="E37">
        <v>-0.09294</v>
      </c>
      <c r="F37">
        <v>-0.09408</v>
      </c>
      <c r="G37">
        <v>0.03814</v>
      </c>
      <c r="H37">
        <v>-0.20709</v>
      </c>
      <c r="I37">
        <v>-0.76476</v>
      </c>
      <c r="J37">
        <v>-0.07872</v>
      </c>
      <c r="K37">
        <v>-0.10378</v>
      </c>
      <c r="L37">
        <v>-0.40069</v>
      </c>
      <c r="M37">
        <v>-0.3448</v>
      </c>
      <c r="N37">
        <v>-0.09802</v>
      </c>
      <c r="O37">
        <v>-0.19489</v>
      </c>
      <c r="P37">
        <v>-0.25113</v>
      </c>
      <c r="Q37" s="58">
        <v>-0.13007</v>
      </c>
      <c r="R37">
        <v>-0.04203</v>
      </c>
      <c r="S37">
        <v>-0.61513</v>
      </c>
      <c r="T37">
        <v>-0.42248</v>
      </c>
      <c r="U37">
        <v>-0.23727</v>
      </c>
      <c r="V37">
        <v>0.23957</v>
      </c>
      <c r="W37">
        <v>0.77061</v>
      </c>
      <c r="X37">
        <v>-0.18922</v>
      </c>
      <c r="Y37">
        <v>-0.11656</v>
      </c>
    </row>
    <row r="38" spans="1:25">
      <c r="A38" s="340">
        <v>37</v>
      </c>
      <c r="B38">
        <v>-1.24592</v>
      </c>
      <c r="C38">
        <v>-0.07884</v>
      </c>
      <c r="D38">
        <v>0.49906</v>
      </c>
      <c r="E38">
        <v>1.48599</v>
      </c>
      <c r="F38">
        <v>-0.1469</v>
      </c>
      <c r="G38">
        <v>-0.16258</v>
      </c>
      <c r="H38">
        <v>-0.18102</v>
      </c>
      <c r="I38">
        <v>0.09867</v>
      </c>
      <c r="J38">
        <v>-0.09335</v>
      </c>
      <c r="K38">
        <v>-0.17097</v>
      </c>
      <c r="L38">
        <v>-0.30856</v>
      </c>
      <c r="M38">
        <v>-0.10324</v>
      </c>
      <c r="N38">
        <v>-0.20067</v>
      </c>
      <c r="O38">
        <v>-0.08419</v>
      </c>
      <c r="P38">
        <v>-0.27193</v>
      </c>
      <c r="Q38" s="58">
        <v>-0.17208</v>
      </c>
      <c r="R38">
        <v>0.05823</v>
      </c>
      <c r="S38">
        <v>0.32113</v>
      </c>
      <c r="T38">
        <v>0.39341</v>
      </c>
      <c r="U38">
        <v>-0.12793</v>
      </c>
      <c r="V38">
        <v>-0.10657</v>
      </c>
      <c r="W38">
        <v>-0.61839</v>
      </c>
      <c r="X38">
        <v>-0.06426</v>
      </c>
      <c r="Y38">
        <v>-0.1467</v>
      </c>
    </row>
    <row r="39" spans="1:25">
      <c r="A39" s="340">
        <v>38</v>
      </c>
      <c r="B39">
        <v>0.5569</v>
      </c>
      <c r="C39">
        <v>-1.61372</v>
      </c>
      <c r="D39">
        <v>0.26786</v>
      </c>
      <c r="E39">
        <v>-0.91197</v>
      </c>
      <c r="F39">
        <v>-0.19328</v>
      </c>
      <c r="G39">
        <v>-0.22246</v>
      </c>
      <c r="H39">
        <v>-0.02996</v>
      </c>
      <c r="I39">
        <v>1.48828</v>
      </c>
      <c r="J39">
        <v>-0.06099</v>
      </c>
      <c r="K39">
        <v>0.04169</v>
      </c>
      <c r="L39">
        <v>-0.13674</v>
      </c>
      <c r="M39">
        <v>3.90424</v>
      </c>
      <c r="N39">
        <v>6.42312</v>
      </c>
      <c r="O39">
        <v>-2.94402</v>
      </c>
      <c r="P39">
        <v>-0.20874</v>
      </c>
      <c r="Q39" s="58">
        <v>-0.2232</v>
      </c>
      <c r="R39">
        <v>0.72452</v>
      </c>
      <c r="S39">
        <v>1.30169</v>
      </c>
      <c r="T39">
        <v>-0.63621</v>
      </c>
      <c r="U39">
        <v>-0.23727</v>
      </c>
      <c r="V39">
        <v>-6.865</v>
      </c>
      <c r="W39">
        <v>-1.34019</v>
      </c>
      <c r="X39">
        <v>-0.10756</v>
      </c>
      <c r="Y39">
        <v>-0.22162</v>
      </c>
    </row>
    <row r="40" spans="1:25">
      <c r="A40" s="340">
        <v>39</v>
      </c>
      <c r="B40">
        <v>-0.34451</v>
      </c>
      <c r="C40">
        <v>1.79831</v>
      </c>
      <c r="D40">
        <v>0.20807</v>
      </c>
      <c r="E40">
        <v>1.20959</v>
      </c>
      <c r="F40">
        <v>-0.14388</v>
      </c>
      <c r="G40">
        <v>-0.19626</v>
      </c>
      <c r="H40">
        <v>-0.19183</v>
      </c>
      <c r="I40">
        <v>1.80688</v>
      </c>
      <c r="J40">
        <v>-0.09492</v>
      </c>
      <c r="K40">
        <v>-0.13984</v>
      </c>
      <c r="L40">
        <v>-0.37416</v>
      </c>
      <c r="M40">
        <v>0.29529</v>
      </c>
      <c r="N40">
        <v>-0.16825</v>
      </c>
      <c r="O40">
        <v>-0.16868</v>
      </c>
      <c r="P40">
        <v>-0.20094</v>
      </c>
      <c r="Q40" s="58">
        <v>-0.1572</v>
      </c>
      <c r="R40">
        <v>0.08278</v>
      </c>
      <c r="S40">
        <v>-0.41649</v>
      </c>
      <c r="T40">
        <v>-0.43262</v>
      </c>
      <c r="U40">
        <v>0.02128</v>
      </c>
      <c r="V40">
        <v>-0.29736</v>
      </c>
      <c r="W40">
        <v>-1.28874</v>
      </c>
      <c r="X40">
        <v>-0.29587</v>
      </c>
      <c r="Y40">
        <v>-0.25345</v>
      </c>
    </row>
    <row r="41" spans="1:25">
      <c r="A41" s="340">
        <v>40</v>
      </c>
      <c r="B41">
        <v>-0.34451</v>
      </c>
      <c r="C41">
        <v>-0.45231</v>
      </c>
      <c r="D41">
        <v>1.06225</v>
      </c>
      <c r="E41">
        <v>-0.284</v>
      </c>
      <c r="F41">
        <v>-0.1407</v>
      </c>
      <c r="G41">
        <v>-0.13145</v>
      </c>
      <c r="H41">
        <v>-0.17466</v>
      </c>
      <c r="I41">
        <v>0.01259</v>
      </c>
      <c r="J41">
        <v>-0.09721</v>
      </c>
      <c r="K41">
        <v>0.06359</v>
      </c>
      <c r="L41">
        <v>0.25478</v>
      </c>
      <c r="M41">
        <v>-0.99572</v>
      </c>
      <c r="N41">
        <v>-0.18252</v>
      </c>
      <c r="O41">
        <v>-0.20633</v>
      </c>
      <c r="P41">
        <v>-0.28023</v>
      </c>
      <c r="Q41" s="58">
        <v>-0.06616</v>
      </c>
      <c r="R41">
        <v>-0.40171</v>
      </c>
      <c r="S41">
        <v>2.08393</v>
      </c>
      <c r="T41">
        <v>0.4732</v>
      </c>
      <c r="U41">
        <v>-0.23727</v>
      </c>
      <c r="V41">
        <v>-0.33613</v>
      </c>
      <c r="W41">
        <v>-0.14313</v>
      </c>
      <c r="X41">
        <v>0.35528</v>
      </c>
      <c r="Y41">
        <v>0.04167</v>
      </c>
    </row>
    <row r="42" spans="1:25">
      <c r="A42" s="340">
        <v>41</v>
      </c>
      <c r="B42">
        <v>0.5569</v>
      </c>
      <c r="C42">
        <v>-0.3949</v>
      </c>
      <c r="D42">
        <v>0.86947</v>
      </c>
      <c r="E42">
        <v>0.14235</v>
      </c>
      <c r="F42">
        <v>-0.20389</v>
      </c>
      <c r="G42">
        <v>-0.14914</v>
      </c>
      <c r="H42">
        <v>-0.17961</v>
      </c>
      <c r="I42">
        <v>0.82615</v>
      </c>
      <c r="J42">
        <v>-0.09517</v>
      </c>
      <c r="K42">
        <v>-0.28866</v>
      </c>
      <c r="L42">
        <v>-0.52588</v>
      </c>
      <c r="M42">
        <v>-0.21314</v>
      </c>
      <c r="N42">
        <v>-0.20507</v>
      </c>
      <c r="O42">
        <v>-0.24022</v>
      </c>
      <c r="P42">
        <v>-0.2717</v>
      </c>
      <c r="Q42" s="58">
        <v>-0.1892</v>
      </c>
      <c r="R42">
        <v>0.25017</v>
      </c>
      <c r="S42">
        <v>4.34051</v>
      </c>
      <c r="T42">
        <v>0.74723</v>
      </c>
      <c r="U42">
        <v>0.0571</v>
      </c>
      <c r="V42">
        <v>-0.36788</v>
      </c>
      <c r="W42">
        <v>-0.99032</v>
      </c>
      <c r="X42">
        <v>-0.2588</v>
      </c>
      <c r="Y42">
        <v>-0.18453</v>
      </c>
    </row>
    <row r="43" spans="1:25">
      <c r="A43" s="340">
        <v>42</v>
      </c>
      <c r="B43">
        <v>1.45832</v>
      </c>
      <c r="C43">
        <v>-0.24516</v>
      </c>
      <c r="D43">
        <v>-2.0648</v>
      </c>
      <c r="E43">
        <v>0.20029</v>
      </c>
      <c r="F43">
        <v>-0.19105</v>
      </c>
      <c r="G43">
        <v>-0.16459</v>
      </c>
      <c r="H43">
        <v>-0.1793</v>
      </c>
      <c r="I43">
        <v>-0.19266</v>
      </c>
      <c r="J43">
        <v>-0.09627</v>
      </c>
      <c r="K43">
        <v>-0.26288</v>
      </c>
      <c r="L43">
        <v>0.99198</v>
      </c>
      <c r="M43">
        <v>-1.06914</v>
      </c>
      <c r="N43">
        <v>-0.22481</v>
      </c>
      <c r="O43">
        <v>-0.25522</v>
      </c>
      <c r="P43">
        <v>-0.24771</v>
      </c>
      <c r="Q43" s="58">
        <v>-0.14307</v>
      </c>
      <c r="R43">
        <v>0.25399</v>
      </c>
      <c r="S43">
        <v>-0.44947</v>
      </c>
      <c r="T43">
        <v>-0.52215</v>
      </c>
      <c r="U43">
        <v>-0.23727</v>
      </c>
      <c r="V43">
        <v>-0.29569</v>
      </c>
      <c r="W43">
        <v>-0.48054</v>
      </c>
      <c r="X43">
        <v>-0.41021</v>
      </c>
      <c r="Y43">
        <v>-0.23344</v>
      </c>
    </row>
    <row r="44" spans="1:25">
      <c r="A44" s="340">
        <v>43</v>
      </c>
      <c r="B44">
        <v>-0.34451</v>
      </c>
      <c r="C44">
        <v>0.00683</v>
      </c>
      <c r="D44">
        <v>-0.79446</v>
      </c>
      <c r="E44">
        <v>0.43833</v>
      </c>
      <c r="F44">
        <v>-0.14403</v>
      </c>
      <c r="G44">
        <v>-0.15022</v>
      </c>
      <c r="H44">
        <v>-0.12965</v>
      </c>
      <c r="I44">
        <v>0.82279</v>
      </c>
      <c r="J44">
        <v>-0.09831</v>
      </c>
      <c r="K44">
        <v>-0.27693</v>
      </c>
      <c r="L44">
        <v>-0.36445</v>
      </c>
      <c r="M44">
        <v>0.09171</v>
      </c>
      <c r="N44">
        <v>-0.20037</v>
      </c>
      <c r="O44">
        <v>1.32439</v>
      </c>
      <c r="P44">
        <v>-0.13707</v>
      </c>
      <c r="Q44" s="58">
        <v>-0.13889</v>
      </c>
      <c r="R44">
        <v>0.02193</v>
      </c>
      <c r="S44">
        <v>-0.66478</v>
      </c>
      <c r="T44">
        <v>-0.56357</v>
      </c>
      <c r="U44">
        <v>-0.23727</v>
      </c>
      <c r="V44">
        <v>0.04826</v>
      </c>
      <c r="W44">
        <v>-0.2019</v>
      </c>
      <c r="X44">
        <v>-0.35026</v>
      </c>
      <c r="Y44">
        <v>0.15636</v>
      </c>
    </row>
    <row r="45" spans="1:25">
      <c r="A45" s="340">
        <v>44</v>
      </c>
      <c r="B45">
        <v>-0.34451</v>
      </c>
      <c r="C45">
        <v>-0.07134</v>
      </c>
      <c r="D45">
        <v>-0.55414</v>
      </c>
      <c r="E45">
        <v>0.19207</v>
      </c>
      <c r="F45">
        <v>-0.1576</v>
      </c>
      <c r="G45">
        <v>-0.19699</v>
      </c>
      <c r="H45">
        <v>-0.14723</v>
      </c>
      <c r="I45">
        <v>0.82279</v>
      </c>
      <c r="J45">
        <v>-0.09487</v>
      </c>
      <c r="K45">
        <v>-0.21394</v>
      </c>
      <c r="L45">
        <v>-0.18347</v>
      </c>
      <c r="M45">
        <v>0.0388</v>
      </c>
      <c r="N45">
        <v>-0.18989</v>
      </c>
      <c r="O45">
        <v>0.2648</v>
      </c>
      <c r="P45">
        <v>-0.19347</v>
      </c>
      <c r="Q45" s="58">
        <v>-0.00827</v>
      </c>
      <c r="R45">
        <v>-0.43874</v>
      </c>
      <c r="S45">
        <v>-0.66478</v>
      </c>
      <c r="T45">
        <v>-0.59147</v>
      </c>
      <c r="U45">
        <v>-0.23727</v>
      </c>
      <c r="V45">
        <v>0.17878</v>
      </c>
      <c r="W45">
        <v>0.80346</v>
      </c>
      <c r="X45">
        <v>-0.35026</v>
      </c>
      <c r="Y45">
        <v>0.25215</v>
      </c>
    </row>
    <row r="46" spans="1:25">
      <c r="A46" s="340">
        <v>45</v>
      </c>
      <c r="B46">
        <v>0.37662</v>
      </c>
      <c r="C46">
        <v>-0.40682</v>
      </c>
      <c r="D46">
        <v>-0.1394</v>
      </c>
      <c r="E46">
        <v>-0.25698</v>
      </c>
      <c r="F46">
        <v>-0.20667</v>
      </c>
      <c r="G46">
        <v>-0.02163</v>
      </c>
      <c r="H46">
        <v>-0.11764</v>
      </c>
      <c r="I46">
        <v>1.40571</v>
      </c>
      <c r="J46">
        <v>-0.09488</v>
      </c>
      <c r="K46">
        <v>-0.11044</v>
      </c>
      <c r="L46">
        <v>0.04727</v>
      </c>
      <c r="M46">
        <v>-0.08415</v>
      </c>
      <c r="N46">
        <v>-0.20986</v>
      </c>
      <c r="O46">
        <v>0.06664</v>
      </c>
      <c r="P46">
        <v>-0.27648</v>
      </c>
      <c r="Q46" s="58">
        <v>-0.18952</v>
      </c>
      <c r="R46">
        <v>3e-5</v>
      </c>
      <c r="S46">
        <v>0.59954</v>
      </c>
      <c r="T46">
        <v>1.17144</v>
      </c>
      <c r="U46">
        <v>-0.10233</v>
      </c>
      <c r="V46">
        <v>-0.31288</v>
      </c>
      <c r="W46">
        <v>-1.2086</v>
      </c>
      <c r="X46">
        <v>-0.90278</v>
      </c>
      <c r="Y46">
        <v>-0.22927</v>
      </c>
    </row>
    <row r="47" spans="1:25">
      <c r="A47" s="340">
        <v>46</v>
      </c>
      <c r="B47">
        <v>-0.79522</v>
      </c>
      <c r="C47">
        <v>-0.42009</v>
      </c>
      <c r="D47">
        <v>-1.4317</v>
      </c>
      <c r="E47">
        <v>-0.68763</v>
      </c>
      <c r="F47">
        <v>-0.18733</v>
      </c>
      <c r="G47">
        <v>-0.13805</v>
      </c>
      <c r="H47">
        <v>-0.0986</v>
      </c>
      <c r="I47">
        <v>-0.76476</v>
      </c>
      <c r="J47">
        <v>-0.09324</v>
      </c>
      <c r="K47">
        <v>-0.22679</v>
      </c>
      <c r="L47">
        <v>-0.37817</v>
      </c>
      <c r="M47">
        <v>-0.54844</v>
      </c>
      <c r="N47">
        <v>-0.22987</v>
      </c>
      <c r="O47">
        <v>-0.28602</v>
      </c>
      <c r="P47">
        <v>-0.17923</v>
      </c>
      <c r="Q47" s="58">
        <v>0.07951</v>
      </c>
      <c r="R47">
        <v>-0.5497</v>
      </c>
      <c r="S47">
        <v>-0.61071</v>
      </c>
      <c r="T47">
        <v>-0.60787</v>
      </c>
      <c r="U47">
        <v>-0.23727</v>
      </c>
      <c r="V47">
        <v>-0.11294</v>
      </c>
      <c r="W47">
        <v>1.25646</v>
      </c>
      <c r="X47">
        <v>0.3803</v>
      </c>
      <c r="Y47">
        <v>-0.03802</v>
      </c>
    </row>
    <row r="48" spans="1:25">
      <c r="A48" s="340">
        <v>47</v>
      </c>
      <c r="B48">
        <v>1.90903</v>
      </c>
      <c r="C48">
        <v>0.74468</v>
      </c>
      <c r="D48">
        <v>-0.98712</v>
      </c>
      <c r="E48">
        <v>0.08441</v>
      </c>
      <c r="F48">
        <v>-0.19374</v>
      </c>
      <c r="G48">
        <v>-0.07182</v>
      </c>
      <c r="H48">
        <v>-0.18779</v>
      </c>
      <c r="I48">
        <v>-0.0688</v>
      </c>
      <c r="J48">
        <v>-0.08847</v>
      </c>
      <c r="K48">
        <v>-0.05068</v>
      </c>
      <c r="L48">
        <v>0.28516</v>
      </c>
      <c r="M48">
        <v>0.22738</v>
      </c>
      <c r="N48">
        <v>-0.1948</v>
      </c>
      <c r="O48">
        <v>-0.07247</v>
      </c>
      <c r="P48">
        <v>-0.27639</v>
      </c>
      <c r="Q48" s="58">
        <v>-0.18282</v>
      </c>
      <c r="R48">
        <v>-0.05317</v>
      </c>
      <c r="S48">
        <v>-0.18062</v>
      </c>
      <c r="T48">
        <v>1.11956</v>
      </c>
      <c r="U48">
        <v>-0.23727</v>
      </c>
      <c r="V48">
        <v>0.35454</v>
      </c>
      <c r="W48">
        <v>-0.11684</v>
      </c>
      <c r="X48">
        <v>0.01918</v>
      </c>
      <c r="Y48">
        <v>-0.08018</v>
      </c>
    </row>
    <row r="49" spans="1:25">
      <c r="A49" s="340">
        <v>48</v>
      </c>
      <c r="B49">
        <v>2.35973</v>
      </c>
      <c r="C49">
        <v>0.07663</v>
      </c>
      <c r="D49">
        <v>1.22986</v>
      </c>
      <c r="E49">
        <v>-0.39636</v>
      </c>
      <c r="F49">
        <v>-0.15902</v>
      </c>
      <c r="G49">
        <v>-0.10477</v>
      </c>
      <c r="H49">
        <v>-0.15703</v>
      </c>
      <c r="I49">
        <v>4.64135</v>
      </c>
      <c r="J49">
        <v>-0.0958</v>
      </c>
      <c r="K49">
        <v>-0.03697</v>
      </c>
      <c r="L49">
        <v>-0.15629</v>
      </c>
      <c r="M49">
        <v>1.02158</v>
      </c>
      <c r="N49">
        <v>3.87959</v>
      </c>
      <c r="O49">
        <v>-0.07542</v>
      </c>
      <c r="P49">
        <v>9.96827</v>
      </c>
      <c r="Q49" s="58">
        <v>-0.18982</v>
      </c>
      <c r="R49">
        <v>0.60472</v>
      </c>
      <c r="S49">
        <v>-0.62793</v>
      </c>
      <c r="T49">
        <v>-0.61965</v>
      </c>
      <c r="U49">
        <v>-0.20405</v>
      </c>
      <c r="V49">
        <v>0.19847</v>
      </c>
      <c r="W49">
        <v>-1.62491</v>
      </c>
      <c r="X49">
        <v>-0.27316</v>
      </c>
      <c r="Y49">
        <v>-0.25345</v>
      </c>
    </row>
    <row r="50" spans="1:25">
      <c r="A50" s="340">
        <v>49</v>
      </c>
      <c r="B50">
        <v>-0.79522</v>
      </c>
      <c r="C50">
        <v>-0.04084</v>
      </c>
      <c r="D50">
        <v>-0.26554</v>
      </c>
      <c r="E50">
        <v>0.18894</v>
      </c>
      <c r="F50">
        <v>-0.11323</v>
      </c>
      <c r="G50">
        <v>-0.07373</v>
      </c>
      <c r="H50">
        <v>-0.18547</v>
      </c>
      <c r="I50">
        <v>-0.76476</v>
      </c>
      <c r="J50">
        <v>-0.09977</v>
      </c>
      <c r="K50">
        <v>-0.36186</v>
      </c>
      <c r="L50">
        <v>-0.41102</v>
      </c>
      <c r="M50">
        <v>0.33695</v>
      </c>
      <c r="N50">
        <v>-0.16537</v>
      </c>
      <c r="O50">
        <v>0.06511</v>
      </c>
      <c r="P50">
        <v>-0.27582</v>
      </c>
      <c r="Q50" s="58">
        <v>-0.18244</v>
      </c>
      <c r="R50">
        <v>-0.3315</v>
      </c>
      <c r="S50">
        <v>0.26928</v>
      </c>
      <c r="T50">
        <v>1.03957</v>
      </c>
      <c r="U50">
        <v>-0.0963</v>
      </c>
      <c r="V50">
        <v>0.0533</v>
      </c>
      <c r="W50">
        <v>-0.08812</v>
      </c>
      <c r="X50">
        <v>0.48966</v>
      </c>
      <c r="Y50">
        <v>-0.10222</v>
      </c>
    </row>
    <row r="51" spans="1:25">
      <c r="A51" s="340">
        <v>50</v>
      </c>
      <c r="B51">
        <v>-0.79522</v>
      </c>
      <c r="C51">
        <v>-0.18728</v>
      </c>
      <c r="D51">
        <v>-0.15321</v>
      </c>
      <c r="E51">
        <v>1.51496</v>
      </c>
      <c r="F51">
        <v>-0.07743</v>
      </c>
      <c r="G51">
        <v>-0.04939</v>
      </c>
      <c r="H51">
        <v>-0.19889</v>
      </c>
      <c r="I51">
        <v>0.11912</v>
      </c>
      <c r="J51">
        <v>-0.09527</v>
      </c>
      <c r="K51">
        <v>-0.30127</v>
      </c>
      <c r="L51">
        <v>-0.40868</v>
      </c>
      <c r="M51">
        <v>0.10642</v>
      </c>
      <c r="N51">
        <v>-0.15521</v>
      </c>
      <c r="O51">
        <v>-0.13596</v>
      </c>
      <c r="P51">
        <v>-0.24202</v>
      </c>
      <c r="Q51" s="58">
        <v>-0.16474</v>
      </c>
      <c r="R51">
        <v>0.2141</v>
      </c>
      <c r="S51">
        <v>0.40686</v>
      </c>
      <c r="T51">
        <v>-0.17769</v>
      </c>
      <c r="U51">
        <v>-0.20856</v>
      </c>
      <c r="V51">
        <v>-0.25845</v>
      </c>
      <c r="W51">
        <v>-1.03134</v>
      </c>
      <c r="X51">
        <v>-0.58867</v>
      </c>
      <c r="Y51">
        <v>-0.09388</v>
      </c>
    </row>
    <row r="52" spans="1:25">
      <c r="A52" s="340">
        <v>51</v>
      </c>
      <c r="B52">
        <v>-0.34451</v>
      </c>
      <c r="C52">
        <v>-0.33962</v>
      </c>
      <c r="D52">
        <v>-1.23718</v>
      </c>
      <c r="E52">
        <v>0.33106</v>
      </c>
      <c r="F52">
        <v>-0.15279</v>
      </c>
      <c r="G52">
        <v>-0.01181</v>
      </c>
      <c r="H52">
        <v>-0.20709</v>
      </c>
      <c r="I52">
        <v>0.37252</v>
      </c>
      <c r="J52">
        <v>-0.09197</v>
      </c>
      <c r="K52">
        <v>-0.24847</v>
      </c>
      <c r="L52">
        <v>-0.33</v>
      </c>
      <c r="M52">
        <v>0.68262</v>
      </c>
      <c r="N52">
        <v>-0.15044</v>
      </c>
      <c r="O52">
        <v>-0.14003</v>
      </c>
      <c r="P52">
        <v>-0.04522</v>
      </c>
      <c r="Q52" s="58">
        <v>-0.0328</v>
      </c>
      <c r="R52">
        <v>-0.36512</v>
      </c>
      <c r="S52">
        <v>-0.57123</v>
      </c>
      <c r="T52">
        <v>-0.60624</v>
      </c>
      <c r="U52">
        <v>-0.23727</v>
      </c>
      <c r="V52">
        <v>-0.15341</v>
      </c>
      <c r="W52">
        <v>-0.70331</v>
      </c>
      <c r="X52">
        <v>-0.42931</v>
      </c>
      <c r="Y52">
        <v>-0.11428</v>
      </c>
    </row>
    <row r="53" spans="1:25">
      <c r="A53" s="340">
        <v>52</v>
      </c>
      <c r="B53">
        <v>0.5569</v>
      </c>
      <c r="C53">
        <v>-0.16014</v>
      </c>
      <c r="D53">
        <v>-0.0692</v>
      </c>
      <c r="E53">
        <v>-0.96638</v>
      </c>
      <c r="F53">
        <v>-0.19777</v>
      </c>
      <c r="G53">
        <v>0.0182</v>
      </c>
      <c r="H53">
        <v>-0.15452</v>
      </c>
      <c r="I53">
        <v>-0.76253</v>
      </c>
      <c r="J53">
        <v>-0.09185</v>
      </c>
      <c r="K53">
        <v>-0.25317</v>
      </c>
      <c r="L53">
        <v>-0.35293</v>
      </c>
      <c r="M53">
        <v>-1.03185</v>
      </c>
      <c r="N53">
        <v>-0.22987</v>
      </c>
      <c r="O53">
        <v>0.04544</v>
      </c>
      <c r="P53">
        <v>-0.28092</v>
      </c>
      <c r="Q53" s="58">
        <v>-0.21424</v>
      </c>
      <c r="R53">
        <v>0.04064</v>
      </c>
      <c r="S53">
        <v>4.00297</v>
      </c>
      <c r="T53">
        <v>2.2409</v>
      </c>
      <c r="U53">
        <v>-0.23727</v>
      </c>
      <c r="V53">
        <v>-0.30567</v>
      </c>
      <c r="W53">
        <v>-0.21686</v>
      </c>
      <c r="X53">
        <v>0.99889</v>
      </c>
      <c r="Y53">
        <v>-0.25345</v>
      </c>
    </row>
    <row r="54" spans="1:25">
      <c r="A54" s="340">
        <v>53</v>
      </c>
      <c r="B54">
        <v>0.5569</v>
      </c>
      <c r="C54">
        <v>-0.40133</v>
      </c>
      <c r="D54">
        <v>-0.36701</v>
      </c>
      <c r="E54">
        <v>-1.19659</v>
      </c>
      <c r="F54">
        <v>-0.14403</v>
      </c>
      <c r="G54">
        <v>-0.097</v>
      </c>
      <c r="H54">
        <v>-0.1688</v>
      </c>
      <c r="I54">
        <v>-0.73999</v>
      </c>
      <c r="J54">
        <v>-0.08632</v>
      </c>
      <c r="K54">
        <v>3.64755</v>
      </c>
      <c r="L54">
        <v>1.42004</v>
      </c>
      <c r="M54">
        <v>-0.31591</v>
      </c>
      <c r="N54">
        <v>-0.22073</v>
      </c>
      <c r="O54">
        <v>-0.62995</v>
      </c>
      <c r="P54">
        <v>-0.24385</v>
      </c>
      <c r="Q54" s="58">
        <v>-0.1811</v>
      </c>
      <c r="R54">
        <v>0.39179</v>
      </c>
      <c r="S54">
        <v>-0.60932</v>
      </c>
      <c r="T54">
        <v>0.03794</v>
      </c>
      <c r="U54">
        <v>-0.23727</v>
      </c>
      <c r="V54">
        <v>0.85058</v>
      </c>
      <c r="W54">
        <v>-0.16862</v>
      </c>
      <c r="X54">
        <v>0.37328</v>
      </c>
      <c r="Y54">
        <v>0.21033</v>
      </c>
    </row>
    <row r="55" spans="1:25">
      <c r="A55" s="340">
        <v>54</v>
      </c>
      <c r="B55">
        <v>-1.24592</v>
      </c>
      <c r="C55">
        <v>-0.14981</v>
      </c>
      <c r="D55">
        <v>2.01786</v>
      </c>
      <c r="E55">
        <v>0.00024</v>
      </c>
      <c r="F55">
        <v>-0.09825</v>
      </c>
      <c r="G55">
        <v>-0.04421</v>
      </c>
      <c r="H55">
        <v>-0.1501</v>
      </c>
      <c r="I55">
        <v>-0.76476</v>
      </c>
      <c r="J55">
        <v>-0.08966</v>
      </c>
      <c r="K55">
        <v>-0.1222</v>
      </c>
      <c r="L55">
        <v>-0.31632</v>
      </c>
      <c r="M55">
        <v>-0.52915</v>
      </c>
      <c r="N55">
        <v>-0.2039</v>
      </c>
      <c r="O55">
        <v>-0.25229</v>
      </c>
      <c r="P55">
        <v>-0.23297</v>
      </c>
      <c r="Q55" s="58">
        <v>0.27686</v>
      </c>
      <c r="R55">
        <v>-0.70269</v>
      </c>
      <c r="S55">
        <v>-0.57266</v>
      </c>
      <c r="T55">
        <v>-0.54876</v>
      </c>
      <c r="U55">
        <v>-0.23727</v>
      </c>
      <c r="V55">
        <v>-0.02671</v>
      </c>
      <c r="W55">
        <v>1.18103</v>
      </c>
      <c r="X55">
        <v>-0.01543</v>
      </c>
      <c r="Y55">
        <v>0.11523</v>
      </c>
    </row>
    <row r="56" spans="1:25">
      <c r="A56" s="340">
        <v>55</v>
      </c>
      <c r="B56">
        <v>-1.24592</v>
      </c>
      <c r="C56">
        <v>-0.20811</v>
      </c>
      <c r="D56">
        <v>3.62358</v>
      </c>
      <c r="E56">
        <v>0.14039</v>
      </c>
      <c r="F56">
        <v>-0.08576</v>
      </c>
      <c r="G56">
        <v>0.21785</v>
      </c>
      <c r="H56">
        <v>-0.13548</v>
      </c>
      <c r="I56">
        <v>-0.76476</v>
      </c>
      <c r="J56">
        <v>-0.09948</v>
      </c>
      <c r="K56">
        <v>0.67075</v>
      </c>
      <c r="L56">
        <v>0.66961</v>
      </c>
      <c r="M56">
        <v>-0.63467</v>
      </c>
      <c r="N56">
        <v>-0.18179</v>
      </c>
      <c r="O56">
        <v>-0.64847</v>
      </c>
      <c r="P56">
        <v>-0.2758</v>
      </c>
      <c r="Q56" s="58">
        <v>-0.17916</v>
      </c>
      <c r="R56">
        <v>0.12477</v>
      </c>
      <c r="S56">
        <v>-0.48045</v>
      </c>
      <c r="T56">
        <v>0.78965</v>
      </c>
      <c r="U56">
        <v>-0.23727</v>
      </c>
      <c r="V56">
        <v>1.07745</v>
      </c>
      <c r="W56">
        <v>0.82584</v>
      </c>
      <c r="X56">
        <v>0.11745</v>
      </c>
      <c r="Y56">
        <v>-0.224</v>
      </c>
    </row>
    <row r="57" spans="1:25">
      <c r="A57" s="340">
        <v>56</v>
      </c>
      <c r="B57">
        <v>-0.16423</v>
      </c>
      <c r="C57">
        <v>-0.07329</v>
      </c>
      <c r="D57">
        <v>-0.46168</v>
      </c>
      <c r="E57">
        <v>0.03625</v>
      </c>
      <c r="F57">
        <v>-0.08992</v>
      </c>
      <c r="G57">
        <v>-0.19005</v>
      </c>
      <c r="H57">
        <v>-0.18141</v>
      </c>
      <c r="I57">
        <v>1.45045</v>
      </c>
      <c r="J57">
        <v>-0.09676</v>
      </c>
      <c r="K57">
        <v>-0.26217</v>
      </c>
      <c r="L57">
        <v>-0.43037</v>
      </c>
      <c r="M57">
        <v>-0.37203</v>
      </c>
      <c r="N57">
        <v>-0.21104</v>
      </c>
      <c r="O57">
        <v>-0.24052</v>
      </c>
      <c r="P57">
        <v>-0.27194</v>
      </c>
      <c r="Q57" s="58">
        <v>-0.11689</v>
      </c>
      <c r="R57">
        <v>-0.1907</v>
      </c>
      <c r="S57">
        <v>-0.34611</v>
      </c>
      <c r="T57">
        <v>-0.10782</v>
      </c>
      <c r="U57">
        <v>-0.23727</v>
      </c>
      <c r="V57">
        <v>-0.19283</v>
      </c>
      <c r="W57">
        <v>-0.29937</v>
      </c>
      <c r="X57">
        <v>-0.03099</v>
      </c>
      <c r="Y57">
        <v>-0.17029</v>
      </c>
    </row>
    <row r="58" spans="1:25">
      <c r="A58" s="340">
        <v>57</v>
      </c>
      <c r="B58">
        <v>-1.24592</v>
      </c>
      <c r="C58">
        <v>-0.37012</v>
      </c>
      <c r="D58">
        <v>0.8081</v>
      </c>
      <c r="E58">
        <v>0.48218</v>
      </c>
      <c r="F58">
        <v>-0.20208</v>
      </c>
      <c r="G58">
        <v>-0.11102</v>
      </c>
      <c r="H58">
        <v>-0.17286</v>
      </c>
      <c r="I58">
        <v>-0.43002</v>
      </c>
      <c r="J58">
        <v>-0.09713</v>
      </c>
      <c r="K58">
        <v>-0.38655</v>
      </c>
      <c r="L58">
        <v>-0.32015</v>
      </c>
      <c r="M58">
        <v>-1.06123</v>
      </c>
      <c r="N58">
        <v>-0.22165</v>
      </c>
      <c r="O58">
        <v>-0.29996</v>
      </c>
      <c r="P58">
        <v>-0.27782</v>
      </c>
      <c r="Q58" s="58">
        <v>-0.12304</v>
      </c>
      <c r="R58">
        <v>-0.19949</v>
      </c>
      <c r="S58">
        <v>-0.30407</v>
      </c>
      <c r="T58">
        <v>0.10142</v>
      </c>
      <c r="U58">
        <v>-0.23727</v>
      </c>
      <c r="V58">
        <v>-0.27705</v>
      </c>
      <c r="W58">
        <v>1.15486</v>
      </c>
      <c r="X58">
        <v>-0.08793</v>
      </c>
      <c r="Y58">
        <v>0.11538</v>
      </c>
    </row>
    <row r="59" spans="1:25">
      <c r="A59" s="340">
        <v>58</v>
      </c>
      <c r="B59">
        <v>-0.34451</v>
      </c>
      <c r="C59">
        <v>-0.32646</v>
      </c>
      <c r="D59">
        <v>-0.92893</v>
      </c>
      <c r="E59">
        <v>0.37099</v>
      </c>
      <c r="F59">
        <v>-0.20746</v>
      </c>
      <c r="G59">
        <v>-0.20779</v>
      </c>
      <c r="H59">
        <v>-0.15546</v>
      </c>
      <c r="I59">
        <v>-0.54849</v>
      </c>
      <c r="J59">
        <v>-0.09412</v>
      </c>
      <c r="K59">
        <v>-0.23079</v>
      </c>
      <c r="L59">
        <v>-0.32882</v>
      </c>
      <c r="M59">
        <v>-0.55408</v>
      </c>
      <c r="N59">
        <v>0.04482</v>
      </c>
      <c r="O59">
        <v>-0.28384</v>
      </c>
      <c r="P59">
        <v>-0.25037</v>
      </c>
      <c r="Q59" s="58">
        <v>0.0355</v>
      </c>
      <c r="R59">
        <v>-0.50382</v>
      </c>
      <c r="S59">
        <v>-0.41958</v>
      </c>
      <c r="T59">
        <v>-0.52921</v>
      </c>
      <c r="U59">
        <v>-0.23727</v>
      </c>
      <c r="V59">
        <v>-0.12711</v>
      </c>
      <c r="W59">
        <v>1.12466</v>
      </c>
      <c r="X59">
        <v>0.71268</v>
      </c>
      <c r="Y59">
        <v>0.27089</v>
      </c>
    </row>
    <row r="60" spans="1:25">
      <c r="A60" s="340">
        <v>59</v>
      </c>
      <c r="B60">
        <v>0.5569</v>
      </c>
      <c r="C60">
        <v>-0.02473</v>
      </c>
      <c r="D60">
        <v>-0.27445</v>
      </c>
      <c r="E60">
        <v>-0.78669</v>
      </c>
      <c r="F60">
        <v>-0.17067</v>
      </c>
      <c r="G60">
        <v>-0.12217</v>
      </c>
      <c r="H60">
        <v>0.02344</v>
      </c>
      <c r="I60">
        <v>1.45997</v>
      </c>
      <c r="J60">
        <v>-0.09314</v>
      </c>
      <c r="K60">
        <v>-0.23705</v>
      </c>
      <c r="L60">
        <v>-0.39513</v>
      </c>
      <c r="M60">
        <v>1.38417</v>
      </c>
      <c r="N60">
        <v>-0.17872</v>
      </c>
      <c r="O60">
        <v>1.20585</v>
      </c>
      <c r="P60">
        <v>1.79354</v>
      </c>
      <c r="Q60" s="58">
        <v>-0.17291</v>
      </c>
      <c r="R60">
        <v>0.37433</v>
      </c>
      <c r="S60">
        <v>-0.59971</v>
      </c>
      <c r="T60">
        <v>-0.6179</v>
      </c>
      <c r="U60">
        <v>-0.23727</v>
      </c>
      <c r="V60">
        <v>0.16674</v>
      </c>
      <c r="W60">
        <v>-1.04531</v>
      </c>
      <c r="X60">
        <v>0.24867</v>
      </c>
      <c r="Y60">
        <v>-0.25345</v>
      </c>
    </row>
    <row r="61" spans="1:25">
      <c r="A61" s="340">
        <v>60</v>
      </c>
      <c r="B61">
        <v>-0.39859</v>
      </c>
      <c r="C61">
        <v>0.31646</v>
      </c>
      <c r="D61">
        <v>-0.41613</v>
      </c>
      <c r="E61">
        <v>0.14313</v>
      </c>
      <c r="F61">
        <v>-0.07743</v>
      </c>
      <c r="G61">
        <v>-0.13316</v>
      </c>
      <c r="H61">
        <v>-0.17815</v>
      </c>
      <c r="I61">
        <v>-0.09102</v>
      </c>
      <c r="J61">
        <v>-0.09472</v>
      </c>
      <c r="K61">
        <v>-0.28968</v>
      </c>
      <c r="L61">
        <v>-0.38638</v>
      </c>
      <c r="M61">
        <v>-0.46819</v>
      </c>
      <c r="N61">
        <v>-0.19251</v>
      </c>
      <c r="O61">
        <v>-0.19837</v>
      </c>
      <c r="P61">
        <v>-0.27454</v>
      </c>
      <c r="Q61" s="58">
        <v>-0.15052</v>
      </c>
      <c r="R61">
        <v>-0.14656</v>
      </c>
      <c r="S61">
        <v>0.06324</v>
      </c>
      <c r="T61">
        <v>0.1683</v>
      </c>
      <c r="U61">
        <v>0.55226</v>
      </c>
      <c r="V61">
        <v>-0.15927</v>
      </c>
      <c r="W61">
        <v>-0.23669</v>
      </c>
      <c r="X61">
        <v>0.42719</v>
      </c>
      <c r="Y61">
        <v>-0.04915</v>
      </c>
    </row>
    <row r="62" spans="1:25">
      <c r="A62" s="340">
        <v>61</v>
      </c>
      <c r="B62">
        <v>0.5569</v>
      </c>
      <c r="C62">
        <v>-0.22657</v>
      </c>
      <c r="D62">
        <v>0.31933</v>
      </c>
      <c r="E62">
        <v>0.47474</v>
      </c>
      <c r="F62">
        <v>-0.181</v>
      </c>
      <c r="G62">
        <v>-0.10701</v>
      </c>
      <c r="H62">
        <v>-0.15838</v>
      </c>
      <c r="I62">
        <v>-0.09003</v>
      </c>
      <c r="J62">
        <v>-0.09516</v>
      </c>
      <c r="K62">
        <v>-0.27679</v>
      </c>
      <c r="L62">
        <v>-0.11888</v>
      </c>
      <c r="M62">
        <v>-0.69673</v>
      </c>
      <c r="N62">
        <v>-0.21471</v>
      </c>
      <c r="O62">
        <v>-0.17976</v>
      </c>
      <c r="P62">
        <v>-0.27877</v>
      </c>
      <c r="Q62" s="58">
        <v>-0.10333</v>
      </c>
      <c r="R62">
        <v>-0.22763</v>
      </c>
      <c r="S62">
        <v>0.22093</v>
      </c>
      <c r="T62">
        <v>0.60819</v>
      </c>
      <c r="U62">
        <v>-0.23644</v>
      </c>
      <c r="V62">
        <v>-0.17887</v>
      </c>
      <c r="W62">
        <v>0.03495</v>
      </c>
      <c r="X62">
        <v>0.00325</v>
      </c>
      <c r="Y62">
        <v>0.00055</v>
      </c>
    </row>
    <row r="63" spans="1:25">
      <c r="A63" s="340">
        <v>62</v>
      </c>
      <c r="B63">
        <v>-1.24592</v>
      </c>
      <c r="C63">
        <v>0.29965</v>
      </c>
      <c r="D63">
        <v>0.74432</v>
      </c>
      <c r="E63">
        <v>-0.74519</v>
      </c>
      <c r="F63">
        <v>-0.10407</v>
      </c>
      <c r="G63">
        <v>-0.06894</v>
      </c>
      <c r="H63">
        <v>-0.19016</v>
      </c>
      <c r="I63">
        <v>-0.76476</v>
      </c>
      <c r="J63">
        <v>-0.09999</v>
      </c>
      <c r="K63">
        <v>-0.28955</v>
      </c>
      <c r="L63">
        <v>-0.38798</v>
      </c>
      <c r="M63">
        <v>1.31684</v>
      </c>
      <c r="N63">
        <v>-0.18437</v>
      </c>
      <c r="O63">
        <v>2.6972</v>
      </c>
      <c r="P63">
        <v>-0.26486</v>
      </c>
      <c r="Q63" s="58">
        <v>-0.17796</v>
      </c>
      <c r="R63">
        <v>-0.06027</v>
      </c>
      <c r="S63">
        <v>0.39284</v>
      </c>
      <c r="T63">
        <v>1.13867</v>
      </c>
      <c r="U63">
        <v>-0.19309</v>
      </c>
      <c r="V63">
        <v>-0.34749</v>
      </c>
      <c r="W63">
        <v>-1.52394</v>
      </c>
      <c r="X63">
        <v>-0.14365</v>
      </c>
      <c r="Y63">
        <v>-0.25301</v>
      </c>
    </row>
    <row r="64" spans="1:25">
      <c r="A64" s="340">
        <v>63</v>
      </c>
      <c r="B64">
        <v>-1.24592</v>
      </c>
      <c r="C64">
        <v>1.76987</v>
      </c>
      <c r="D64">
        <v>0.70688</v>
      </c>
      <c r="E64">
        <v>-1.01023</v>
      </c>
      <c r="F64">
        <v>-0.13571</v>
      </c>
      <c r="G64">
        <v>-0.12397</v>
      </c>
      <c r="H64">
        <v>-0.19899</v>
      </c>
      <c r="I64">
        <v>-0.28997</v>
      </c>
      <c r="J64">
        <v>-0.0965</v>
      </c>
      <c r="K64">
        <v>-0.2403</v>
      </c>
      <c r="L64">
        <v>-0.35561</v>
      </c>
      <c r="M64">
        <v>-0.62241</v>
      </c>
      <c r="N64">
        <v>-0.20362</v>
      </c>
      <c r="O64">
        <v>-0.03249</v>
      </c>
      <c r="P64">
        <v>-0.27082</v>
      </c>
      <c r="Q64" s="58">
        <v>-0.14306</v>
      </c>
      <c r="R64">
        <v>0.29791</v>
      </c>
      <c r="S64">
        <v>0.96006</v>
      </c>
      <c r="T64">
        <v>0.41851</v>
      </c>
      <c r="U64">
        <v>-0.12494</v>
      </c>
      <c r="V64">
        <v>-0.19708</v>
      </c>
      <c r="W64">
        <v>-0.58196</v>
      </c>
      <c r="X64">
        <v>-0.38961</v>
      </c>
      <c r="Y64">
        <v>-0.25345</v>
      </c>
    </row>
    <row r="65" spans="1:25">
      <c r="A65" s="340">
        <v>64</v>
      </c>
      <c r="B65">
        <v>-0.79522</v>
      </c>
      <c r="C65">
        <v>-0.11282</v>
      </c>
      <c r="D65">
        <v>-0.30419</v>
      </c>
      <c r="E65">
        <v>0.647</v>
      </c>
      <c r="F65">
        <v>-0.0791</v>
      </c>
      <c r="G65">
        <v>-0.22817</v>
      </c>
      <c r="H65">
        <v>-0.20709</v>
      </c>
      <c r="I65">
        <v>-0.6665</v>
      </c>
      <c r="J65">
        <v>-0.09025</v>
      </c>
      <c r="K65">
        <v>0.02906</v>
      </c>
      <c r="L65">
        <v>-0.3261</v>
      </c>
      <c r="M65">
        <v>0.75021</v>
      </c>
      <c r="N65">
        <v>-0.22987</v>
      </c>
      <c r="O65">
        <v>-0.595</v>
      </c>
      <c r="P65">
        <v>-0.26992</v>
      </c>
      <c r="Q65" s="58">
        <v>-0.17911</v>
      </c>
      <c r="R65">
        <v>0.00124</v>
      </c>
      <c r="S65">
        <v>0.70708</v>
      </c>
      <c r="T65">
        <v>0.41297</v>
      </c>
      <c r="U65">
        <v>-0.23727</v>
      </c>
      <c r="V65">
        <v>0.4838</v>
      </c>
      <c r="W65">
        <v>1.23678</v>
      </c>
      <c r="X65">
        <v>1.11048</v>
      </c>
      <c r="Y65">
        <v>-0.1011</v>
      </c>
    </row>
    <row r="66" spans="1:25">
      <c r="A66" s="340">
        <v>65</v>
      </c>
      <c r="B66">
        <v>0.5569</v>
      </c>
      <c r="C66">
        <v>-0.22657</v>
      </c>
      <c r="D66">
        <v>-0.72106</v>
      </c>
      <c r="E66">
        <v>-0.8137</v>
      </c>
      <c r="F66">
        <v>-0.12061</v>
      </c>
      <c r="G66">
        <v>-0.11044</v>
      </c>
      <c r="H66">
        <v>-0.05059</v>
      </c>
      <c r="I66">
        <v>1.17381</v>
      </c>
      <c r="J66">
        <v>-0.09626</v>
      </c>
      <c r="K66">
        <v>-0.21523</v>
      </c>
      <c r="L66">
        <v>-0.35704</v>
      </c>
      <c r="M66">
        <v>-0.04881</v>
      </c>
      <c r="N66">
        <v>-0.2133</v>
      </c>
      <c r="O66">
        <v>6.19775</v>
      </c>
      <c r="P66">
        <v>-0.09486</v>
      </c>
      <c r="Q66" s="58">
        <v>-0.15077</v>
      </c>
      <c r="R66">
        <v>0.17417</v>
      </c>
      <c r="S66">
        <v>-0.57699</v>
      </c>
      <c r="T66">
        <v>-0.56215</v>
      </c>
      <c r="U66">
        <v>-0.23727</v>
      </c>
      <c r="V66">
        <v>-0.07318</v>
      </c>
      <c r="W66">
        <v>-0.32171</v>
      </c>
      <c r="X66">
        <v>-0.6028</v>
      </c>
      <c r="Y66">
        <v>0.2752</v>
      </c>
    </row>
    <row r="67" spans="1:25">
      <c r="A67" s="340">
        <v>66</v>
      </c>
      <c r="B67">
        <v>-0.34451</v>
      </c>
      <c r="C67">
        <v>-0.12869</v>
      </c>
      <c r="D67">
        <v>-1.14359</v>
      </c>
      <c r="E67">
        <v>-0.87438</v>
      </c>
      <c r="F67">
        <v>-0.16052</v>
      </c>
      <c r="G67">
        <v>-0.15755</v>
      </c>
      <c r="H67">
        <v>-0.12024</v>
      </c>
      <c r="I67">
        <v>-0.76476</v>
      </c>
      <c r="J67">
        <v>-0.09348</v>
      </c>
      <c r="K67">
        <v>-0.26734</v>
      </c>
      <c r="L67">
        <v>-0.35311</v>
      </c>
      <c r="M67">
        <v>-0.34456</v>
      </c>
      <c r="N67">
        <v>-0.21701</v>
      </c>
      <c r="O67">
        <v>-0.62156</v>
      </c>
      <c r="P67">
        <v>-0.24788</v>
      </c>
      <c r="Q67" s="58">
        <v>-0.14207</v>
      </c>
      <c r="R67">
        <v>0.06033</v>
      </c>
      <c r="S67">
        <v>0.57593</v>
      </c>
      <c r="T67">
        <v>-0.36704</v>
      </c>
      <c r="U67">
        <v>-0.22901</v>
      </c>
      <c r="V67">
        <v>-0.19255</v>
      </c>
      <c r="W67">
        <v>-0.60303</v>
      </c>
      <c r="X67">
        <v>-0.03035</v>
      </c>
      <c r="Y67">
        <v>-0.21852</v>
      </c>
    </row>
    <row r="68" spans="1:25">
      <c r="A68" s="340">
        <v>67</v>
      </c>
      <c r="B68">
        <v>1.45832</v>
      </c>
      <c r="C68">
        <v>0.38301</v>
      </c>
      <c r="D68">
        <v>1.49106</v>
      </c>
      <c r="E68">
        <v>-0.542</v>
      </c>
      <c r="F68">
        <v>-0.17395</v>
      </c>
      <c r="G68">
        <v>0.04303</v>
      </c>
      <c r="H68">
        <v>-0.14575</v>
      </c>
      <c r="I68">
        <v>-0.76476</v>
      </c>
      <c r="J68">
        <v>-0.0962</v>
      </c>
      <c r="K68">
        <v>-0.36886</v>
      </c>
      <c r="L68">
        <v>-0.44042</v>
      </c>
      <c r="M68">
        <v>-0.21993</v>
      </c>
      <c r="N68">
        <v>-0.19529</v>
      </c>
      <c r="O68">
        <v>-0.22215</v>
      </c>
      <c r="P68">
        <v>-0.27169</v>
      </c>
      <c r="Q68" s="58">
        <v>-0.17141</v>
      </c>
      <c r="R68">
        <v>0.09648</v>
      </c>
      <c r="S68">
        <v>0.01325</v>
      </c>
      <c r="T68">
        <v>0.28974</v>
      </c>
      <c r="U68">
        <v>-0.00191</v>
      </c>
      <c r="V68">
        <v>0.11161</v>
      </c>
      <c r="W68">
        <v>-0.09523</v>
      </c>
      <c r="X68">
        <v>0.70186</v>
      </c>
      <c r="Y68">
        <v>-0.01395</v>
      </c>
    </row>
    <row r="69" spans="1:25">
      <c r="A69" s="340">
        <v>68</v>
      </c>
      <c r="B69">
        <v>0.1062</v>
      </c>
      <c r="C69">
        <v>-0.40676</v>
      </c>
      <c r="D69">
        <v>0.09909</v>
      </c>
      <c r="E69">
        <v>0.42188</v>
      </c>
      <c r="F69">
        <v>-0.17544</v>
      </c>
      <c r="G69">
        <v>-0.19641</v>
      </c>
      <c r="H69">
        <v>-0.14223</v>
      </c>
      <c r="I69">
        <v>-0.09239</v>
      </c>
      <c r="J69">
        <v>-0.09429</v>
      </c>
      <c r="K69">
        <v>-0.30064</v>
      </c>
      <c r="L69">
        <v>-0.40551</v>
      </c>
      <c r="M69">
        <v>1.46877</v>
      </c>
      <c r="N69">
        <v>-0.09609</v>
      </c>
      <c r="O69">
        <v>0.2864</v>
      </c>
      <c r="P69">
        <v>-0.08651</v>
      </c>
      <c r="Q69" s="58">
        <v>-0.12844</v>
      </c>
      <c r="R69">
        <v>-0.005</v>
      </c>
      <c r="S69">
        <v>-0.41341</v>
      </c>
      <c r="T69">
        <v>-0.54965</v>
      </c>
      <c r="U69">
        <v>-0.23727</v>
      </c>
      <c r="V69">
        <v>-0.21412</v>
      </c>
      <c r="W69">
        <v>-1.07652</v>
      </c>
      <c r="X69">
        <v>-0.35841</v>
      </c>
      <c r="Y69">
        <v>-0.16236</v>
      </c>
    </row>
    <row r="70" spans="1:25">
      <c r="A70" s="340">
        <v>69</v>
      </c>
      <c r="B70">
        <v>-0.34451</v>
      </c>
      <c r="C70">
        <v>-0.24899</v>
      </c>
      <c r="D70">
        <v>-0.73349</v>
      </c>
      <c r="E70">
        <v>-0.60816</v>
      </c>
      <c r="F70">
        <v>-0.15902</v>
      </c>
      <c r="G70">
        <v>-0.17143</v>
      </c>
      <c r="H70">
        <v>-0.18201</v>
      </c>
      <c r="I70">
        <v>-0.09239</v>
      </c>
      <c r="J70">
        <v>-0.09101</v>
      </c>
      <c r="K70">
        <v>-0.34567</v>
      </c>
      <c r="L70">
        <v>-0.16435</v>
      </c>
      <c r="M70">
        <v>0.66038</v>
      </c>
      <c r="N70">
        <v>-0.18601</v>
      </c>
      <c r="O70">
        <v>0.54557</v>
      </c>
      <c r="P70">
        <v>0.15339</v>
      </c>
      <c r="Q70" s="58">
        <v>-0.18006</v>
      </c>
      <c r="R70">
        <v>0.39824</v>
      </c>
      <c r="S70">
        <v>-0.56542</v>
      </c>
      <c r="T70">
        <v>-0.57588</v>
      </c>
      <c r="U70">
        <v>-0.23727</v>
      </c>
      <c r="V70">
        <v>0.33418</v>
      </c>
      <c r="W70">
        <v>-0.85038</v>
      </c>
      <c r="X70">
        <v>-0.02807</v>
      </c>
      <c r="Y70">
        <v>-0.12997</v>
      </c>
    </row>
    <row r="71" spans="1:25">
      <c r="A71" s="340">
        <v>70</v>
      </c>
      <c r="B71">
        <v>1.45832</v>
      </c>
      <c r="C71">
        <v>-0.40511</v>
      </c>
      <c r="D71">
        <v>-0.11319</v>
      </c>
      <c r="E71">
        <v>-0.0765</v>
      </c>
      <c r="F71">
        <v>-0.16485</v>
      </c>
      <c r="G71">
        <v>-0.14988</v>
      </c>
      <c r="H71">
        <v>-0.08784</v>
      </c>
      <c r="I71">
        <v>-0.76476</v>
      </c>
      <c r="J71">
        <v>-0.0375</v>
      </c>
      <c r="K71">
        <v>9.58344</v>
      </c>
      <c r="L71">
        <v>9.03305</v>
      </c>
      <c r="M71">
        <v>5.25592</v>
      </c>
      <c r="N71">
        <v>-0.22987</v>
      </c>
      <c r="O71">
        <v>4.34338</v>
      </c>
      <c r="P71">
        <v>1.522</v>
      </c>
      <c r="Q71" s="58">
        <v>-0.14727</v>
      </c>
      <c r="R71">
        <v>0.12965</v>
      </c>
      <c r="S71">
        <v>-0.65221</v>
      </c>
      <c r="T71">
        <v>-0.60585</v>
      </c>
      <c r="U71">
        <v>-0.23727</v>
      </c>
      <c r="V71">
        <v>1.1187</v>
      </c>
      <c r="W71">
        <v>-1.14197</v>
      </c>
      <c r="X71">
        <v>-0.31012</v>
      </c>
      <c r="Y71">
        <v>-0.25345</v>
      </c>
    </row>
    <row r="72" spans="1:25">
      <c r="A72" s="340">
        <v>71</v>
      </c>
      <c r="B72">
        <v>0.28648</v>
      </c>
      <c r="C72">
        <v>0.24956</v>
      </c>
      <c r="D72">
        <v>0.01348</v>
      </c>
      <c r="E72">
        <v>-0.8043</v>
      </c>
      <c r="F72">
        <v>-0.08909</v>
      </c>
      <c r="G72">
        <v>0.04758</v>
      </c>
      <c r="H72">
        <v>-0.19318</v>
      </c>
      <c r="I72">
        <v>-0.76476</v>
      </c>
      <c r="J72">
        <v>-0.09513</v>
      </c>
      <c r="K72">
        <v>0.18782</v>
      </c>
      <c r="L72">
        <v>0.3413</v>
      </c>
      <c r="M72">
        <v>-0.54698</v>
      </c>
      <c r="N72">
        <v>-0.22466</v>
      </c>
      <c r="O72">
        <v>-0.42922</v>
      </c>
      <c r="P72">
        <v>-0.25759</v>
      </c>
      <c r="Q72" s="58">
        <v>-0.18435</v>
      </c>
      <c r="R72">
        <v>0.36548</v>
      </c>
      <c r="S72">
        <v>-0.47984</v>
      </c>
      <c r="T72">
        <v>0.53644</v>
      </c>
      <c r="U72">
        <v>-0.19098</v>
      </c>
      <c r="V72">
        <v>0.71401</v>
      </c>
      <c r="W72">
        <v>-0.50278</v>
      </c>
      <c r="X72">
        <v>-0.19344</v>
      </c>
      <c r="Y72">
        <v>-0.14604</v>
      </c>
    </row>
    <row r="73" spans="1:25">
      <c r="A73" s="340">
        <v>72</v>
      </c>
      <c r="B73">
        <v>-0.79522</v>
      </c>
      <c r="C73">
        <v>-0.28186</v>
      </c>
      <c r="D73">
        <v>0.64318</v>
      </c>
      <c r="E73">
        <v>3.49322</v>
      </c>
      <c r="F73">
        <v>-0.07743</v>
      </c>
      <c r="G73">
        <v>-0.06733</v>
      </c>
      <c r="H73">
        <v>-0.16976</v>
      </c>
      <c r="I73">
        <v>-0.20305</v>
      </c>
      <c r="J73">
        <v>-0.09513</v>
      </c>
      <c r="K73">
        <v>-0.28445</v>
      </c>
      <c r="L73">
        <v>-0.4422</v>
      </c>
      <c r="M73">
        <v>-0.97442</v>
      </c>
      <c r="N73">
        <v>-0.22138</v>
      </c>
      <c r="O73">
        <v>0.02168</v>
      </c>
      <c r="P73">
        <v>-0.27487</v>
      </c>
      <c r="Q73" s="58">
        <v>-0.14828</v>
      </c>
      <c r="R73">
        <v>-0.19628</v>
      </c>
      <c r="S73">
        <v>-0.66478</v>
      </c>
      <c r="T73">
        <v>-0.10453</v>
      </c>
      <c r="U73">
        <v>3.98484</v>
      </c>
      <c r="V73">
        <v>-0.31923</v>
      </c>
      <c r="W73">
        <v>0.0975</v>
      </c>
      <c r="X73">
        <v>-0.35026</v>
      </c>
      <c r="Y73">
        <v>0.07303</v>
      </c>
    </row>
    <row r="74" spans="1:25">
      <c r="A74" s="340">
        <v>73</v>
      </c>
      <c r="B74">
        <v>-1.24592</v>
      </c>
      <c r="C74">
        <v>-0.28557</v>
      </c>
      <c r="D74">
        <v>1.96712</v>
      </c>
      <c r="E74">
        <v>0.14901</v>
      </c>
      <c r="F74">
        <v>-0.19017</v>
      </c>
      <c r="G74">
        <v>-0.21977</v>
      </c>
      <c r="H74">
        <v>-0.18373</v>
      </c>
      <c r="I74">
        <v>-0.46868</v>
      </c>
      <c r="J74">
        <v>-0.09666</v>
      </c>
      <c r="K74">
        <v>-0.29824</v>
      </c>
      <c r="L74">
        <v>-0.47106</v>
      </c>
      <c r="M74">
        <v>-0.43798</v>
      </c>
      <c r="N74">
        <v>0.23277</v>
      </c>
      <c r="O74">
        <v>-1.17993</v>
      </c>
      <c r="P74">
        <v>-0.27596</v>
      </c>
      <c r="Q74" s="58">
        <v>-0.20008</v>
      </c>
      <c r="R74">
        <v>-0.20969</v>
      </c>
      <c r="S74">
        <v>3.25791</v>
      </c>
      <c r="T74">
        <v>0.52818</v>
      </c>
      <c r="U74">
        <v>-0.2249</v>
      </c>
      <c r="V74">
        <v>-0.37229</v>
      </c>
      <c r="W74">
        <v>-0.16367</v>
      </c>
      <c r="X74">
        <v>0.30264</v>
      </c>
      <c r="Y74">
        <v>-0.25345</v>
      </c>
    </row>
    <row r="75" spans="1:25">
      <c r="A75" s="340">
        <v>74</v>
      </c>
      <c r="B75">
        <v>-0.34451</v>
      </c>
      <c r="C75">
        <v>-0.28911</v>
      </c>
      <c r="D75">
        <v>-0.00237</v>
      </c>
      <c r="E75">
        <v>0.27938</v>
      </c>
      <c r="F75">
        <v>-0.15402</v>
      </c>
      <c r="G75">
        <v>0.03653</v>
      </c>
      <c r="H75">
        <v>-0.0919</v>
      </c>
      <c r="I75">
        <v>-0.76303</v>
      </c>
      <c r="J75">
        <v>-0.09623</v>
      </c>
      <c r="K75">
        <v>0.08786</v>
      </c>
      <c r="L75">
        <v>-0.041</v>
      </c>
      <c r="M75">
        <v>-0.59238</v>
      </c>
      <c r="N75">
        <v>-0.19959</v>
      </c>
      <c r="O75">
        <v>-0.52047</v>
      </c>
      <c r="P75">
        <v>0.21331</v>
      </c>
      <c r="Q75" s="58">
        <v>0.03487</v>
      </c>
      <c r="R75">
        <v>-0.48218</v>
      </c>
      <c r="S75">
        <v>-0.65599</v>
      </c>
      <c r="T75">
        <v>-0.6309</v>
      </c>
      <c r="U75">
        <v>-0.23727</v>
      </c>
      <c r="V75">
        <v>0.58765</v>
      </c>
      <c r="W75">
        <v>1.89372</v>
      </c>
      <c r="X75">
        <v>0.01634</v>
      </c>
      <c r="Y75">
        <v>0.0443</v>
      </c>
    </row>
    <row r="76" spans="1:25">
      <c r="A76" s="340">
        <v>75</v>
      </c>
      <c r="B76">
        <v>1.00761</v>
      </c>
      <c r="C76">
        <v>-0.05689</v>
      </c>
      <c r="D76">
        <v>-1.1386</v>
      </c>
      <c r="E76">
        <v>-0.63831</v>
      </c>
      <c r="F76">
        <v>-0.0776</v>
      </c>
      <c r="G76">
        <v>-0.00223</v>
      </c>
      <c r="H76">
        <v>-0.14491</v>
      </c>
      <c r="I76">
        <v>-0.76476</v>
      </c>
      <c r="J76">
        <v>-0.09609</v>
      </c>
      <c r="K76">
        <v>-0.26714</v>
      </c>
      <c r="L76">
        <v>-0.36493</v>
      </c>
      <c r="M76">
        <v>-0.65727</v>
      </c>
      <c r="N76">
        <v>-0.20656</v>
      </c>
      <c r="O76">
        <v>-0.15906</v>
      </c>
      <c r="P76">
        <v>-0.27859</v>
      </c>
      <c r="Q76" s="58">
        <v>-0.17534</v>
      </c>
      <c r="R76">
        <v>-0.34647</v>
      </c>
      <c r="S76">
        <v>-0.17433</v>
      </c>
      <c r="T76">
        <v>0.49445</v>
      </c>
      <c r="U76">
        <v>-0.23727</v>
      </c>
      <c r="V76">
        <v>-0.06788</v>
      </c>
      <c r="W76">
        <v>0.45156</v>
      </c>
      <c r="X76">
        <v>0.33608</v>
      </c>
      <c r="Y76">
        <v>-0.13735</v>
      </c>
    </row>
    <row r="77" spans="1:25">
      <c r="A77" s="340">
        <v>76</v>
      </c>
      <c r="B77">
        <v>-0.34451</v>
      </c>
      <c r="C77">
        <v>1.76373</v>
      </c>
      <c r="D77">
        <v>-1.052</v>
      </c>
      <c r="E77">
        <v>-1.21577</v>
      </c>
      <c r="F77">
        <v>-0.16235</v>
      </c>
      <c r="G77">
        <v>-0.0209</v>
      </c>
      <c r="H77">
        <v>-0.1812</v>
      </c>
      <c r="I77">
        <v>-0.76476</v>
      </c>
      <c r="J77">
        <v>-0.0931</v>
      </c>
      <c r="K77">
        <v>-0.01224</v>
      </c>
      <c r="L77">
        <v>0.01271</v>
      </c>
      <c r="M77">
        <v>1.39377</v>
      </c>
      <c r="N77">
        <v>-0.20174</v>
      </c>
      <c r="O77">
        <v>0.27774</v>
      </c>
      <c r="P77">
        <v>-0.26568</v>
      </c>
      <c r="Q77" s="58">
        <v>-0.15454</v>
      </c>
      <c r="R77">
        <v>-0.06225</v>
      </c>
      <c r="S77">
        <v>-0.24307</v>
      </c>
      <c r="T77">
        <v>0.29553</v>
      </c>
      <c r="U77">
        <v>-0.23727</v>
      </c>
      <c r="V77">
        <v>0.42775</v>
      </c>
      <c r="W77">
        <v>-1.26288</v>
      </c>
      <c r="X77">
        <v>-0.06013</v>
      </c>
      <c r="Y77">
        <v>-0.25196</v>
      </c>
    </row>
    <row r="78" spans="1:25">
      <c r="A78" s="340">
        <v>77</v>
      </c>
      <c r="B78">
        <v>-0.34451</v>
      </c>
      <c r="C78">
        <v>0.28024</v>
      </c>
      <c r="D78">
        <v>-0.30544</v>
      </c>
      <c r="E78">
        <v>0.80869</v>
      </c>
      <c r="F78">
        <v>-0.17464</v>
      </c>
      <c r="G78">
        <v>-0.0903</v>
      </c>
      <c r="H78">
        <v>-0.18792</v>
      </c>
      <c r="I78">
        <v>0.74277</v>
      </c>
      <c r="J78">
        <v>-0.09565</v>
      </c>
      <c r="K78">
        <v>-0.24387</v>
      </c>
      <c r="L78">
        <v>-0.37101</v>
      </c>
      <c r="M78">
        <v>-0.43287</v>
      </c>
      <c r="N78">
        <v>-0.21122</v>
      </c>
      <c r="O78">
        <v>-0.0653</v>
      </c>
      <c r="P78">
        <v>-0.27654</v>
      </c>
      <c r="Q78" s="58">
        <v>-0.18571</v>
      </c>
      <c r="R78">
        <v>0.10106</v>
      </c>
      <c r="S78">
        <v>1.31682</v>
      </c>
      <c r="T78">
        <v>1.25656</v>
      </c>
      <c r="U78">
        <v>-0.13852</v>
      </c>
      <c r="V78">
        <v>-0.18733</v>
      </c>
      <c r="W78">
        <v>-1.28859</v>
      </c>
      <c r="X78">
        <v>0.04429</v>
      </c>
      <c r="Y78">
        <v>-0.1583</v>
      </c>
    </row>
    <row r="79" spans="1:25">
      <c r="A79" s="340">
        <v>78</v>
      </c>
      <c r="B79">
        <v>-0.34451</v>
      </c>
      <c r="C79">
        <v>-5.5607</v>
      </c>
      <c r="D79">
        <v>1.33342</v>
      </c>
      <c r="E79">
        <v>3.43371</v>
      </c>
      <c r="F79">
        <v>-0.21403</v>
      </c>
      <c r="G79">
        <v>-0.04084</v>
      </c>
      <c r="H79">
        <v>-0.1849</v>
      </c>
      <c r="I79">
        <v>0.45023</v>
      </c>
      <c r="J79">
        <v>-0.09813</v>
      </c>
      <c r="K79">
        <v>-0.56811</v>
      </c>
      <c r="L79">
        <v>0.22816</v>
      </c>
      <c r="M79">
        <v>0.73483</v>
      </c>
      <c r="N79">
        <v>-0.20887</v>
      </c>
      <c r="O79">
        <v>-0.28132</v>
      </c>
      <c r="P79">
        <v>-0.27683</v>
      </c>
      <c r="Q79" s="58">
        <v>-0.21061</v>
      </c>
      <c r="R79">
        <v>5.75735</v>
      </c>
      <c r="S79">
        <v>-1.08232</v>
      </c>
      <c r="T79">
        <v>-5.77009</v>
      </c>
      <c r="U79">
        <v>-2.01259</v>
      </c>
      <c r="V79">
        <v>-3.33075</v>
      </c>
      <c r="W79">
        <v>-0.32299</v>
      </c>
      <c r="X79">
        <v>-0.35026</v>
      </c>
      <c r="Y79">
        <v>-0.21169</v>
      </c>
    </row>
    <row r="80" spans="1:25">
      <c r="A80" s="340">
        <v>79</v>
      </c>
      <c r="B80">
        <v>-0.34451</v>
      </c>
      <c r="C80">
        <v>-0.36387</v>
      </c>
      <c r="D80">
        <v>-0.45934</v>
      </c>
      <c r="E80">
        <v>0.65835</v>
      </c>
      <c r="F80">
        <v>-0.16861</v>
      </c>
      <c r="G80">
        <v>-0.12402</v>
      </c>
      <c r="H80">
        <v>-0.18</v>
      </c>
      <c r="I80">
        <v>-0.3637</v>
      </c>
      <c r="J80">
        <v>-0.09196</v>
      </c>
      <c r="K80">
        <v>-0.23051</v>
      </c>
      <c r="L80">
        <v>0.29514</v>
      </c>
      <c r="M80">
        <v>-0.71781</v>
      </c>
      <c r="N80">
        <v>-0.21235</v>
      </c>
      <c r="O80">
        <v>-0.27533</v>
      </c>
      <c r="P80">
        <v>-0.25923</v>
      </c>
      <c r="Q80" s="58">
        <v>0.09741</v>
      </c>
      <c r="R80">
        <v>-0.59196</v>
      </c>
      <c r="S80">
        <v>1.01877</v>
      </c>
      <c r="T80">
        <v>-0.53476</v>
      </c>
      <c r="U80">
        <v>-0.23727</v>
      </c>
      <c r="V80">
        <v>-0.28591</v>
      </c>
      <c r="W80">
        <v>1.02968</v>
      </c>
      <c r="X80">
        <v>-0.38322</v>
      </c>
      <c r="Y80">
        <v>-0.25345</v>
      </c>
    </row>
    <row r="81" spans="1:25">
      <c r="A81" s="340">
        <v>80</v>
      </c>
      <c r="B81">
        <v>-0.34451</v>
      </c>
      <c r="C81">
        <v>-0.35201</v>
      </c>
      <c r="D81">
        <v>2.87142</v>
      </c>
      <c r="E81">
        <v>0.10946</v>
      </c>
      <c r="F81">
        <v>-0.16861</v>
      </c>
      <c r="G81">
        <v>-0.11571</v>
      </c>
      <c r="H81">
        <v>-0.17622</v>
      </c>
      <c r="I81">
        <v>-0.76476</v>
      </c>
      <c r="J81">
        <v>-0.09059</v>
      </c>
      <c r="K81">
        <v>-0.20438</v>
      </c>
      <c r="L81">
        <v>-0.12644</v>
      </c>
      <c r="M81">
        <v>-0.23109</v>
      </c>
      <c r="N81">
        <v>-0.19268</v>
      </c>
      <c r="O81">
        <v>-0.2197</v>
      </c>
      <c r="P81">
        <v>-0.25156</v>
      </c>
      <c r="Q81" s="58">
        <v>0.16745</v>
      </c>
      <c r="R81">
        <v>-0.57692</v>
      </c>
      <c r="S81">
        <v>-0.35642</v>
      </c>
      <c r="T81">
        <v>-0.50425</v>
      </c>
      <c r="U81">
        <v>-0.23727</v>
      </c>
      <c r="V81">
        <v>0.08913</v>
      </c>
      <c r="W81">
        <v>1.4373</v>
      </c>
      <c r="X81">
        <v>0.06816</v>
      </c>
      <c r="Y81">
        <v>0.09706</v>
      </c>
    </row>
    <row r="82" spans="1:25">
      <c r="A82" s="340">
        <v>81</v>
      </c>
      <c r="B82">
        <v>0.5569</v>
      </c>
      <c r="C82">
        <v>-0.20693</v>
      </c>
      <c r="D82">
        <v>-0.13544</v>
      </c>
      <c r="E82">
        <v>-1.31521</v>
      </c>
      <c r="F82">
        <v>-0.0791</v>
      </c>
      <c r="G82">
        <v>-0.14655</v>
      </c>
      <c r="H82">
        <v>7.07883</v>
      </c>
      <c r="I82">
        <v>-0.76476</v>
      </c>
      <c r="J82">
        <v>-0.01524</v>
      </c>
      <c r="K82">
        <v>0.65326</v>
      </c>
      <c r="L82">
        <v>0.67134</v>
      </c>
      <c r="M82">
        <v>1.74852</v>
      </c>
      <c r="N82">
        <v>-0.22987</v>
      </c>
      <c r="O82">
        <v>-0.33362</v>
      </c>
      <c r="P82">
        <v>3.02272</v>
      </c>
      <c r="Q82" s="58">
        <v>-0.11767</v>
      </c>
      <c r="R82">
        <v>0.24359</v>
      </c>
      <c r="S82">
        <v>-0.66239</v>
      </c>
      <c r="T82">
        <v>-0.62694</v>
      </c>
      <c r="U82">
        <v>-0.23727</v>
      </c>
      <c r="V82">
        <v>2.14085</v>
      </c>
      <c r="W82">
        <v>-0.3518</v>
      </c>
      <c r="X82">
        <v>-0.08783</v>
      </c>
      <c r="Y82">
        <v>-0.09298</v>
      </c>
    </row>
    <row r="83" spans="1:25">
      <c r="A83" s="340">
        <v>82</v>
      </c>
      <c r="B83">
        <v>0.1062</v>
      </c>
      <c r="C83">
        <v>-0.40021</v>
      </c>
      <c r="D83">
        <v>-0.66196</v>
      </c>
      <c r="E83">
        <v>0.41993</v>
      </c>
      <c r="F83">
        <v>-0.09408</v>
      </c>
      <c r="G83">
        <v>-0.10091</v>
      </c>
      <c r="H83">
        <v>2e-5</v>
      </c>
      <c r="I83">
        <v>0.91263</v>
      </c>
      <c r="J83">
        <v>-0.07931</v>
      </c>
      <c r="K83">
        <v>-0.26115</v>
      </c>
      <c r="L83">
        <v>0.34818</v>
      </c>
      <c r="M83">
        <v>-0.70683</v>
      </c>
      <c r="N83">
        <v>-0.22142</v>
      </c>
      <c r="O83">
        <v>0.13605</v>
      </c>
      <c r="P83">
        <v>-0.23896</v>
      </c>
      <c r="Q83" s="58">
        <v>-0.18598</v>
      </c>
      <c r="R83">
        <v>0.50285</v>
      </c>
      <c r="S83">
        <v>-0.26585</v>
      </c>
      <c r="T83">
        <v>-0.29048</v>
      </c>
      <c r="U83">
        <v>-0.23727</v>
      </c>
      <c r="V83">
        <v>-0.24179</v>
      </c>
      <c r="W83">
        <v>-1.28343</v>
      </c>
      <c r="X83">
        <v>-0.53719</v>
      </c>
      <c r="Y83">
        <v>-0.25345</v>
      </c>
    </row>
    <row r="84" spans="1:25">
      <c r="A84" s="340">
        <v>83</v>
      </c>
      <c r="B84">
        <v>-0.34451</v>
      </c>
      <c r="C84">
        <v>-0.36168</v>
      </c>
      <c r="D84">
        <v>-0.85206</v>
      </c>
      <c r="E84">
        <v>-0.87086</v>
      </c>
      <c r="F84">
        <v>-0.15058</v>
      </c>
      <c r="G84">
        <v>-0.13194</v>
      </c>
      <c r="H84">
        <v>-0.1651</v>
      </c>
      <c r="I84">
        <v>0.87135</v>
      </c>
      <c r="J84">
        <v>-0.09586</v>
      </c>
      <c r="K84">
        <v>-0.22651</v>
      </c>
      <c r="L84">
        <v>0.23828</v>
      </c>
      <c r="M84">
        <v>-0.62157</v>
      </c>
      <c r="N84">
        <v>-0.211</v>
      </c>
      <c r="O84">
        <v>-0.15208</v>
      </c>
      <c r="P84">
        <v>-0.2768</v>
      </c>
      <c r="Q84" s="58">
        <v>-0.17633</v>
      </c>
      <c r="R84">
        <v>0.02352</v>
      </c>
      <c r="S84">
        <v>2.33289</v>
      </c>
      <c r="T84">
        <v>0.75481</v>
      </c>
      <c r="U84">
        <v>-0.19287</v>
      </c>
      <c r="V84">
        <v>-0.13316</v>
      </c>
      <c r="W84">
        <v>0.08417</v>
      </c>
      <c r="X84">
        <v>0.03332</v>
      </c>
      <c r="Y84">
        <v>-0.099</v>
      </c>
    </row>
    <row r="85" spans="1:25">
      <c r="A85" s="340">
        <v>84</v>
      </c>
      <c r="B85">
        <v>-0.79522</v>
      </c>
      <c r="C85">
        <v>0.52497</v>
      </c>
      <c r="D85">
        <v>-0.63706</v>
      </c>
      <c r="E85">
        <v>-0.23506</v>
      </c>
      <c r="F85">
        <v>-0.15902</v>
      </c>
      <c r="G85">
        <v>-0.01811</v>
      </c>
      <c r="H85">
        <v>-0.10597</v>
      </c>
      <c r="I85">
        <v>-0.76476</v>
      </c>
      <c r="J85">
        <v>-0.09263</v>
      </c>
      <c r="K85">
        <v>-0.13621</v>
      </c>
      <c r="L85">
        <v>-0.13872</v>
      </c>
      <c r="M85">
        <v>-0.34009</v>
      </c>
      <c r="N85">
        <v>-0.21533</v>
      </c>
      <c r="O85">
        <v>-0.22464</v>
      </c>
      <c r="P85">
        <v>-0.26685</v>
      </c>
      <c r="Q85" s="58">
        <v>-0.11125</v>
      </c>
      <c r="R85">
        <v>-0.164</v>
      </c>
      <c r="S85">
        <v>-0.25781</v>
      </c>
      <c r="T85">
        <v>-0.25552</v>
      </c>
      <c r="U85">
        <v>-0.22723</v>
      </c>
      <c r="V85">
        <v>0.15377</v>
      </c>
      <c r="W85">
        <v>0.26801</v>
      </c>
      <c r="X85">
        <v>0.18009</v>
      </c>
      <c r="Y85">
        <v>-0.10803</v>
      </c>
    </row>
    <row r="86" spans="1:25">
      <c r="A86" s="340">
        <v>85</v>
      </c>
      <c r="B86">
        <v>-1.24592</v>
      </c>
      <c r="C86">
        <v>-0.25796</v>
      </c>
      <c r="D86">
        <v>0.52218</v>
      </c>
      <c r="E86">
        <v>-0.76985</v>
      </c>
      <c r="F86">
        <v>-0.13881</v>
      </c>
      <c r="G86">
        <v>0.12265</v>
      </c>
      <c r="H86">
        <v>-0.13043</v>
      </c>
      <c r="I86">
        <v>-0.76476</v>
      </c>
      <c r="J86">
        <v>-0.09043</v>
      </c>
      <c r="K86">
        <v>0.05506</v>
      </c>
      <c r="L86">
        <v>-0.24887</v>
      </c>
      <c r="M86">
        <v>-0.73183</v>
      </c>
      <c r="N86">
        <v>-0.20845</v>
      </c>
      <c r="O86">
        <v>-0.32939</v>
      </c>
      <c r="P86">
        <v>-0.27517</v>
      </c>
      <c r="Q86" s="58">
        <v>0.23713</v>
      </c>
      <c r="R86">
        <v>-0.62576</v>
      </c>
      <c r="S86">
        <v>-0.60026</v>
      </c>
      <c r="T86">
        <v>-0.20162</v>
      </c>
      <c r="U86">
        <v>-0.23727</v>
      </c>
      <c r="V86">
        <v>-0.16063</v>
      </c>
      <c r="W86">
        <v>0.43063</v>
      </c>
      <c r="X86">
        <v>-0.74461</v>
      </c>
      <c r="Y86">
        <v>-0.11573</v>
      </c>
    </row>
    <row r="87" spans="1:25">
      <c r="A87" s="340">
        <v>86</v>
      </c>
      <c r="B87">
        <v>1.90903</v>
      </c>
      <c r="C87">
        <v>-0.19489</v>
      </c>
      <c r="D87">
        <v>-1.51874</v>
      </c>
      <c r="E87">
        <v>1.3243</v>
      </c>
      <c r="F87">
        <v>-0.13571</v>
      </c>
      <c r="G87">
        <v>-0.05355</v>
      </c>
      <c r="H87">
        <v>-0.15421</v>
      </c>
      <c r="I87">
        <v>1.45289</v>
      </c>
      <c r="J87">
        <v>-0.09744</v>
      </c>
      <c r="K87">
        <v>-0.30449</v>
      </c>
      <c r="L87">
        <v>-0.40484</v>
      </c>
      <c r="M87">
        <v>0.18531</v>
      </c>
      <c r="N87">
        <v>-0.22168</v>
      </c>
      <c r="O87">
        <v>1.11487</v>
      </c>
      <c r="P87">
        <v>0.11122</v>
      </c>
      <c r="Q87" s="58">
        <v>-0.17635</v>
      </c>
      <c r="R87">
        <v>0.37443</v>
      </c>
      <c r="S87">
        <v>-0.57438</v>
      </c>
      <c r="T87">
        <v>-0.57377</v>
      </c>
      <c r="U87">
        <v>-0.23727</v>
      </c>
      <c r="V87">
        <v>0.814</v>
      </c>
      <c r="W87">
        <v>-0.28299</v>
      </c>
      <c r="X87">
        <v>-0.08096</v>
      </c>
      <c r="Y87">
        <v>-0.25345</v>
      </c>
    </row>
    <row r="88" spans="1:25">
      <c r="A88" s="340">
        <v>87</v>
      </c>
      <c r="B88">
        <v>-1.69663</v>
      </c>
      <c r="C88">
        <v>-0.33708</v>
      </c>
      <c r="D88">
        <v>2.75657</v>
      </c>
      <c r="E88">
        <v>-0.3666</v>
      </c>
      <c r="F88">
        <v>-0.18316</v>
      </c>
      <c r="G88">
        <v>-0.02241</v>
      </c>
      <c r="H88">
        <v>8.15727</v>
      </c>
      <c r="I88">
        <v>-0.76476</v>
      </c>
      <c r="J88">
        <v>-0.09448</v>
      </c>
      <c r="K88">
        <v>-0.24413</v>
      </c>
      <c r="L88">
        <v>-0.3709</v>
      </c>
      <c r="M88">
        <v>-0.3745</v>
      </c>
      <c r="N88">
        <v>-0.19374</v>
      </c>
      <c r="O88">
        <v>-0.0892</v>
      </c>
      <c r="P88">
        <v>-0.08748</v>
      </c>
      <c r="Q88" s="58">
        <v>0.95525</v>
      </c>
      <c r="R88">
        <v>-0.81615</v>
      </c>
      <c r="S88">
        <v>-0.5331</v>
      </c>
      <c r="T88">
        <v>-0.61655</v>
      </c>
      <c r="U88">
        <v>-0.23727</v>
      </c>
      <c r="V88">
        <v>-0.19068</v>
      </c>
      <c r="W88">
        <v>0.15451</v>
      </c>
      <c r="X88">
        <v>0.36175</v>
      </c>
      <c r="Y88">
        <v>-0.25345</v>
      </c>
    </row>
    <row r="89" spans="1:25">
      <c r="A89" s="340">
        <v>88</v>
      </c>
      <c r="B89">
        <v>0.1062</v>
      </c>
      <c r="C89">
        <v>-0.41384</v>
      </c>
      <c r="D89">
        <v>0.04921</v>
      </c>
      <c r="E89">
        <v>-1.14334</v>
      </c>
      <c r="F89">
        <v>-0.20098</v>
      </c>
      <c r="G89">
        <v>-0.03013</v>
      </c>
      <c r="H89">
        <v>-0.16203</v>
      </c>
      <c r="I89">
        <v>-0.76476</v>
      </c>
      <c r="J89">
        <v>-0.0917</v>
      </c>
      <c r="K89">
        <v>-0.22144</v>
      </c>
      <c r="L89">
        <v>1.33472</v>
      </c>
      <c r="M89">
        <v>-0.41006</v>
      </c>
      <c r="N89">
        <v>-0.20262</v>
      </c>
      <c r="O89">
        <v>-0.04593</v>
      </c>
      <c r="P89">
        <v>-0.27697</v>
      </c>
      <c r="Q89" s="58">
        <v>-0.11644</v>
      </c>
      <c r="R89">
        <v>-0.34699</v>
      </c>
      <c r="S89">
        <v>-0.35349</v>
      </c>
      <c r="T89">
        <v>0.30615</v>
      </c>
      <c r="U89">
        <v>-0.23727</v>
      </c>
      <c r="V89">
        <v>-0.09467</v>
      </c>
      <c r="W89">
        <v>0.51836</v>
      </c>
      <c r="X89">
        <v>0.76655</v>
      </c>
      <c r="Y89">
        <v>-0.0268</v>
      </c>
    </row>
    <row r="90" spans="1:25">
      <c r="A90" s="340">
        <v>89</v>
      </c>
      <c r="B90">
        <v>1.45832</v>
      </c>
      <c r="C90">
        <v>0.68509</v>
      </c>
      <c r="D90">
        <v>-1.01993</v>
      </c>
      <c r="E90">
        <v>0.64347</v>
      </c>
      <c r="F90">
        <v>-0.07743</v>
      </c>
      <c r="G90">
        <v>-0.03395</v>
      </c>
      <c r="H90">
        <v>-0.15583</v>
      </c>
      <c r="I90">
        <v>0.87229</v>
      </c>
      <c r="J90">
        <v>-0.09064</v>
      </c>
      <c r="K90">
        <v>-0.23279</v>
      </c>
      <c r="L90">
        <v>0.72243</v>
      </c>
      <c r="M90">
        <v>-0.30742</v>
      </c>
      <c r="N90">
        <v>-0.12702</v>
      </c>
      <c r="O90">
        <v>-0.26648</v>
      </c>
      <c r="P90">
        <v>-0.22269</v>
      </c>
      <c r="Q90" s="58">
        <v>-0.17375</v>
      </c>
      <c r="R90">
        <v>0.39063</v>
      </c>
      <c r="S90">
        <v>-0.52709</v>
      </c>
      <c r="T90">
        <v>-0.35887</v>
      </c>
      <c r="U90">
        <v>-0.23727</v>
      </c>
      <c r="V90">
        <v>0.17175</v>
      </c>
      <c r="W90">
        <v>-0.50988</v>
      </c>
      <c r="X90">
        <v>-0.43045</v>
      </c>
      <c r="Y90">
        <v>-0.1214</v>
      </c>
    </row>
    <row r="91" spans="1:25">
      <c r="A91" s="340">
        <v>90</v>
      </c>
      <c r="B91">
        <v>-0.34451</v>
      </c>
      <c r="C91">
        <v>0.15799</v>
      </c>
      <c r="D91">
        <v>-0.14516</v>
      </c>
      <c r="E91">
        <v>0.31031</v>
      </c>
      <c r="F91">
        <v>-0.10697</v>
      </c>
      <c r="G91">
        <v>-0.07055</v>
      </c>
      <c r="H91">
        <v>-0.08286</v>
      </c>
      <c r="I91">
        <v>1.46351</v>
      </c>
      <c r="J91">
        <v>-0.09085</v>
      </c>
      <c r="K91">
        <v>-0.10521</v>
      </c>
      <c r="L91">
        <v>-0.25561</v>
      </c>
      <c r="M91">
        <v>-0.10377</v>
      </c>
      <c r="N91">
        <v>-0.19889</v>
      </c>
      <c r="O91">
        <v>0.41582</v>
      </c>
      <c r="P91">
        <v>-0.2783</v>
      </c>
      <c r="Q91" s="58">
        <v>-0.2278</v>
      </c>
      <c r="R91">
        <v>0.03513</v>
      </c>
      <c r="S91">
        <v>0.08674</v>
      </c>
      <c r="T91">
        <v>1.57421</v>
      </c>
      <c r="U91">
        <v>0.90164</v>
      </c>
      <c r="V91">
        <v>-0.16434</v>
      </c>
      <c r="W91">
        <v>-0.77657</v>
      </c>
      <c r="X91">
        <v>-0.31162</v>
      </c>
      <c r="Y91">
        <v>-0.2434</v>
      </c>
    </row>
    <row r="92" spans="1:25">
      <c r="A92" s="340">
        <v>91</v>
      </c>
      <c r="B92">
        <v>-0.79522</v>
      </c>
      <c r="C92">
        <v>-0.34805</v>
      </c>
      <c r="D92">
        <v>0.57413</v>
      </c>
      <c r="E92">
        <v>0.18033</v>
      </c>
      <c r="F92">
        <v>-0.17237</v>
      </c>
      <c r="G92">
        <v>-0.16239</v>
      </c>
      <c r="H92">
        <v>-0.16546</v>
      </c>
      <c r="I92">
        <v>-0.21035</v>
      </c>
      <c r="J92">
        <v>-0.07813</v>
      </c>
      <c r="K92">
        <v>-0.07347</v>
      </c>
      <c r="L92">
        <v>-0.36443</v>
      </c>
      <c r="M92">
        <v>-0.01297</v>
      </c>
      <c r="N92">
        <v>-0.18574</v>
      </c>
      <c r="O92">
        <v>-0.18808</v>
      </c>
      <c r="P92">
        <v>-0.25559</v>
      </c>
      <c r="Q92" s="58">
        <v>-0.14193</v>
      </c>
      <c r="R92">
        <v>0.06111</v>
      </c>
      <c r="S92">
        <v>-0.46809</v>
      </c>
      <c r="T92">
        <v>0.06372</v>
      </c>
      <c r="U92">
        <v>-0.18698</v>
      </c>
      <c r="V92">
        <v>0.1766</v>
      </c>
      <c r="W92">
        <v>0.16295</v>
      </c>
      <c r="X92">
        <v>1.23346</v>
      </c>
      <c r="Y92">
        <v>-0.1916</v>
      </c>
    </row>
    <row r="93" spans="1:25">
      <c r="A93" s="340">
        <v>92</v>
      </c>
      <c r="B93">
        <v>0.5569</v>
      </c>
      <c r="C93">
        <v>-0.37637</v>
      </c>
      <c r="D93">
        <v>-0.47681</v>
      </c>
      <c r="E93">
        <v>-1.28624</v>
      </c>
      <c r="F93">
        <v>-0.17234</v>
      </c>
      <c r="G93">
        <v>-0.13033</v>
      </c>
      <c r="H93">
        <v>-0.1329</v>
      </c>
      <c r="I93">
        <v>-0.76476</v>
      </c>
      <c r="J93">
        <v>-0.06261</v>
      </c>
      <c r="K93">
        <v>0.40466</v>
      </c>
      <c r="L93">
        <v>0.70413</v>
      </c>
      <c r="M93">
        <v>1.28082</v>
      </c>
      <c r="N93">
        <v>-0.22987</v>
      </c>
      <c r="O93">
        <v>-0.14153</v>
      </c>
      <c r="P93">
        <v>0.29933</v>
      </c>
      <c r="Q93" s="58">
        <v>-0.15806</v>
      </c>
      <c r="R93">
        <v>0.21187</v>
      </c>
      <c r="S93">
        <v>-0.64988</v>
      </c>
      <c r="T93">
        <v>-0.6106</v>
      </c>
      <c r="U93">
        <v>-0.23727</v>
      </c>
      <c r="V93">
        <v>0.48553</v>
      </c>
      <c r="W93">
        <v>-0.72057</v>
      </c>
      <c r="X93">
        <v>-0.30736</v>
      </c>
      <c r="Y93">
        <v>-0.22293</v>
      </c>
    </row>
    <row r="94" spans="1:25">
      <c r="A94" s="340">
        <v>93</v>
      </c>
      <c r="B94">
        <v>-1.69663</v>
      </c>
      <c r="C94">
        <v>-0.08851</v>
      </c>
      <c r="D94">
        <v>-0.59124</v>
      </c>
      <c r="E94">
        <v>1.13833</v>
      </c>
      <c r="F94">
        <v>-0.09408</v>
      </c>
      <c r="G94">
        <v>0.01742</v>
      </c>
      <c r="H94">
        <v>-0.09123</v>
      </c>
      <c r="I94">
        <v>-0.27226</v>
      </c>
      <c r="J94">
        <v>-0.09696</v>
      </c>
      <c r="K94">
        <v>-0.25118</v>
      </c>
      <c r="L94">
        <v>-0.35589</v>
      </c>
      <c r="M94">
        <v>0.72944</v>
      </c>
      <c r="N94">
        <v>-0.17359</v>
      </c>
      <c r="O94">
        <v>-0.0125</v>
      </c>
      <c r="P94">
        <v>-0.17843</v>
      </c>
      <c r="Q94" s="58">
        <v>0.3916</v>
      </c>
      <c r="R94">
        <v>-0.74791</v>
      </c>
      <c r="S94">
        <v>-0.59652</v>
      </c>
      <c r="T94">
        <v>-0.57734</v>
      </c>
      <c r="U94">
        <v>-0.23727</v>
      </c>
      <c r="V94">
        <v>-0.20264</v>
      </c>
      <c r="W94">
        <v>-0.84097</v>
      </c>
      <c r="X94">
        <v>-0.32986</v>
      </c>
      <c r="Y94">
        <v>-0.23189</v>
      </c>
    </row>
    <row r="95" spans="1:25">
      <c r="A95" s="340">
        <v>94</v>
      </c>
      <c r="B95">
        <v>-1.24592</v>
      </c>
      <c r="C95">
        <v>-0.09689</v>
      </c>
      <c r="D95">
        <v>0.14542</v>
      </c>
      <c r="E95">
        <v>1.78862</v>
      </c>
      <c r="F95">
        <v>-0.22967</v>
      </c>
      <c r="G95">
        <v>-0.09875</v>
      </c>
      <c r="H95">
        <v>-0.20186</v>
      </c>
      <c r="I95">
        <v>-0.26815</v>
      </c>
      <c r="J95">
        <v>-0.09797</v>
      </c>
      <c r="K95">
        <v>-0.42602</v>
      </c>
      <c r="L95">
        <v>-0.45459</v>
      </c>
      <c r="M95">
        <v>-0.8478</v>
      </c>
      <c r="N95">
        <v>-0.11119</v>
      </c>
      <c r="O95">
        <v>-0.2802</v>
      </c>
      <c r="P95">
        <v>-0.27456</v>
      </c>
      <c r="Q95" s="58">
        <v>-0.13483</v>
      </c>
      <c r="R95">
        <v>-0.22928</v>
      </c>
      <c r="S95">
        <v>-0.22149</v>
      </c>
      <c r="T95">
        <v>-0.01656</v>
      </c>
      <c r="U95">
        <v>-0.23727</v>
      </c>
      <c r="V95">
        <v>-0.26928</v>
      </c>
      <c r="W95">
        <v>0.65676</v>
      </c>
      <c r="X95">
        <v>2.60438</v>
      </c>
      <c r="Y95">
        <v>-0.14304</v>
      </c>
    </row>
    <row r="96" spans="1:25">
      <c r="A96" s="340">
        <v>95</v>
      </c>
      <c r="B96">
        <v>-0.79522</v>
      </c>
      <c r="C96">
        <v>0.12347</v>
      </c>
      <c r="D96">
        <v>0.73729</v>
      </c>
      <c r="E96">
        <v>-0.24915</v>
      </c>
      <c r="F96">
        <v>-0.10091</v>
      </c>
      <c r="G96">
        <v>-0.17852</v>
      </c>
      <c r="H96">
        <v>-0.17489</v>
      </c>
      <c r="I96">
        <v>2.77404</v>
      </c>
      <c r="J96">
        <v>-0.09715</v>
      </c>
      <c r="K96">
        <v>-0.29056</v>
      </c>
      <c r="L96">
        <v>-0.02274</v>
      </c>
      <c r="M96">
        <v>-1.22955</v>
      </c>
      <c r="N96">
        <v>-0.04797</v>
      </c>
      <c r="O96">
        <v>0.16576</v>
      </c>
      <c r="P96">
        <v>-0.28084</v>
      </c>
      <c r="Q96" s="58">
        <v>-0.25117</v>
      </c>
      <c r="R96">
        <v>-0.1443</v>
      </c>
      <c r="S96">
        <v>1.45234</v>
      </c>
      <c r="T96">
        <v>0.8294</v>
      </c>
      <c r="U96">
        <v>1.28249</v>
      </c>
      <c r="V96">
        <v>-0.36144</v>
      </c>
      <c r="W96">
        <v>2.63179</v>
      </c>
      <c r="X96">
        <v>1.16628</v>
      </c>
      <c r="Y96">
        <v>-0.25345</v>
      </c>
    </row>
    <row r="97" spans="1:25">
      <c r="A97" s="340">
        <v>96</v>
      </c>
      <c r="B97">
        <v>0.1062</v>
      </c>
      <c r="C97">
        <v>0.70657</v>
      </c>
      <c r="D97">
        <v>0.00132</v>
      </c>
      <c r="E97">
        <v>-0.64888</v>
      </c>
      <c r="F97">
        <v>-0.213</v>
      </c>
      <c r="G97">
        <v>-0.10584</v>
      </c>
      <c r="H97">
        <v>-0.16604</v>
      </c>
      <c r="I97">
        <v>-0.20445</v>
      </c>
      <c r="J97">
        <v>-0.07775</v>
      </c>
      <c r="K97">
        <v>0.63963</v>
      </c>
      <c r="L97">
        <v>0.63369</v>
      </c>
      <c r="M97">
        <v>-0.96273</v>
      </c>
      <c r="N97">
        <v>-0.16573</v>
      </c>
      <c r="O97">
        <v>-0.16734</v>
      </c>
      <c r="P97">
        <v>-0.28024</v>
      </c>
      <c r="Q97" s="58">
        <v>-0.00867</v>
      </c>
      <c r="R97">
        <v>-0.74037</v>
      </c>
      <c r="S97">
        <v>-0.2161</v>
      </c>
      <c r="T97">
        <v>0.33741</v>
      </c>
      <c r="U97">
        <v>-0.01658</v>
      </c>
      <c r="V97">
        <v>-0.15925</v>
      </c>
      <c r="W97">
        <v>1.2529</v>
      </c>
      <c r="X97">
        <v>-0.26472</v>
      </c>
      <c r="Y97">
        <v>-0.10571</v>
      </c>
    </row>
    <row r="98" spans="1:25">
      <c r="A98" s="340">
        <v>97</v>
      </c>
      <c r="B98">
        <v>1.90903</v>
      </c>
      <c r="C98">
        <v>1.9841</v>
      </c>
      <c r="D98">
        <v>-0.91517</v>
      </c>
      <c r="E98">
        <v>-1.47925</v>
      </c>
      <c r="F98">
        <v>-0.07743</v>
      </c>
      <c r="G98">
        <v>-0.13047</v>
      </c>
      <c r="H98">
        <v>-0.18419</v>
      </c>
      <c r="I98">
        <v>-0.46986</v>
      </c>
      <c r="J98">
        <v>-0.09157</v>
      </c>
      <c r="K98">
        <v>-0.28346</v>
      </c>
      <c r="L98">
        <v>-0.24679</v>
      </c>
      <c r="M98">
        <v>-1.04214</v>
      </c>
      <c r="N98">
        <v>-0.16978</v>
      </c>
      <c r="O98">
        <v>-0.10971</v>
      </c>
      <c r="P98">
        <v>-0.26551</v>
      </c>
      <c r="Q98" s="58">
        <v>-0.19217</v>
      </c>
      <c r="R98">
        <v>-0.3703</v>
      </c>
      <c r="S98">
        <v>0.11186</v>
      </c>
      <c r="T98">
        <v>-0.52626</v>
      </c>
      <c r="U98">
        <v>0.33962</v>
      </c>
      <c r="V98">
        <v>-0.36396</v>
      </c>
      <c r="W98">
        <v>-0.214</v>
      </c>
      <c r="X98">
        <v>0.06013</v>
      </c>
      <c r="Y98">
        <v>-0.25345</v>
      </c>
    </row>
    <row r="99" spans="1:25">
      <c r="A99" s="340">
        <v>98</v>
      </c>
      <c r="B99">
        <v>1.26001</v>
      </c>
      <c r="C99">
        <v>-0.17448</v>
      </c>
      <c r="D99">
        <v>-0.00692</v>
      </c>
      <c r="E99">
        <v>-0.63087</v>
      </c>
      <c r="F99">
        <v>-0.16893</v>
      </c>
      <c r="G99">
        <v>-0.20198</v>
      </c>
      <c r="H99">
        <v>2.46554</v>
      </c>
      <c r="I99">
        <v>-0.76476</v>
      </c>
      <c r="J99">
        <v>-0.09136</v>
      </c>
      <c r="K99">
        <v>-0.23962</v>
      </c>
      <c r="L99">
        <v>-0.00598</v>
      </c>
      <c r="M99">
        <v>1.38045</v>
      </c>
      <c r="N99">
        <v>0.31507</v>
      </c>
      <c r="O99">
        <v>0.24244</v>
      </c>
      <c r="P99">
        <v>0.69363</v>
      </c>
      <c r="Q99" s="58">
        <v>-0.13072</v>
      </c>
      <c r="R99">
        <v>-0.47634</v>
      </c>
      <c r="S99">
        <v>-0.38544</v>
      </c>
      <c r="T99">
        <v>-0.6224</v>
      </c>
      <c r="U99">
        <v>-0.23727</v>
      </c>
      <c r="V99">
        <v>0.0016</v>
      </c>
      <c r="W99">
        <v>-0.82317</v>
      </c>
      <c r="X99">
        <v>-0.01765</v>
      </c>
      <c r="Y99">
        <v>-0.13798</v>
      </c>
    </row>
    <row r="100" spans="1:25">
      <c r="A100" s="340">
        <v>99</v>
      </c>
      <c r="B100">
        <v>0.5569</v>
      </c>
      <c r="C100">
        <v>0.26088</v>
      </c>
      <c r="D100">
        <v>-0.01765</v>
      </c>
      <c r="E100">
        <v>-1.22517</v>
      </c>
      <c r="F100">
        <v>4.46427</v>
      </c>
      <c r="G100">
        <v>0.19479</v>
      </c>
      <c r="H100">
        <v>0.03173</v>
      </c>
      <c r="I100">
        <v>-0.76476</v>
      </c>
      <c r="J100">
        <v>0.01792</v>
      </c>
      <c r="K100">
        <v>3.09253</v>
      </c>
      <c r="L100">
        <v>0.61077</v>
      </c>
      <c r="M100">
        <v>1.26878</v>
      </c>
      <c r="N100">
        <v>-0.22987</v>
      </c>
      <c r="O100">
        <v>0.3577</v>
      </c>
      <c r="P100">
        <v>0.94997</v>
      </c>
      <c r="Q100" s="58">
        <v>0.23226</v>
      </c>
      <c r="R100">
        <v>-0.6698</v>
      </c>
      <c r="S100">
        <v>-0.65787</v>
      </c>
      <c r="T100">
        <v>-0.62857</v>
      </c>
      <c r="U100">
        <v>-0.23727</v>
      </c>
      <c r="V100">
        <v>0.51945</v>
      </c>
      <c r="W100">
        <v>3.12325</v>
      </c>
      <c r="X100">
        <v>0.84356</v>
      </c>
      <c r="Y100">
        <v>-0.18824</v>
      </c>
    </row>
    <row r="101" spans="1:25">
      <c r="A101" s="340">
        <v>100</v>
      </c>
      <c r="B101">
        <v>1.00761</v>
      </c>
      <c r="C101">
        <v>1.90468</v>
      </c>
      <c r="D101">
        <v>-1.04029</v>
      </c>
      <c r="E101">
        <v>0.9927</v>
      </c>
      <c r="F101">
        <v>-0.10241</v>
      </c>
      <c r="G101">
        <v>11.16935</v>
      </c>
      <c r="H101">
        <v>1.07192</v>
      </c>
      <c r="I101">
        <v>-0.20445</v>
      </c>
      <c r="J101">
        <v>-0.09262</v>
      </c>
      <c r="K101">
        <v>-0.27357</v>
      </c>
      <c r="L101">
        <v>-0.25831</v>
      </c>
      <c r="M101">
        <v>-0.51294</v>
      </c>
      <c r="N101">
        <v>-0.21693</v>
      </c>
      <c r="O101">
        <v>0.12996</v>
      </c>
      <c r="P101">
        <v>-0.25272</v>
      </c>
      <c r="Q101" s="58">
        <v>-0.19235</v>
      </c>
      <c r="R101">
        <v>0.45553</v>
      </c>
      <c r="S101">
        <v>-0.01862</v>
      </c>
      <c r="T101">
        <v>0.11771</v>
      </c>
      <c r="U101">
        <v>-0.02785</v>
      </c>
      <c r="V101">
        <v>-0.15939</v>
      </c>
      <c r="W101">
        <v>-1.33258</v>
      </c>
      <c r="X101">
        <v>-0.33279</v>
      </c>
      <c r="Y101">
        <v>-0.23122</v>
      </c>
    </row>
    <row r="102" spans="1:25">
      <c r="A102" s="340">
        <v>101</v>
      </c>
      <c r="B102">
        <v>1.33212</v>
      </c>
      <c r="C102">
        <v>-0.01075</v>
      </c>
      <c r="D102">
        <v>-0.77961</v>
      </c>
      <c r="E102">
        <v>0.71238</v>
      </c>
      <c r="F102">
        <v>-0.11073</v>
      </c>
      <c r="G102">
        <v>-0.21263</v>
      </c>
      <c r="H102">
        <v>0.01193</v>
      </c>
      <c r="I102">
        <v>1.91293</v>
      </c>
      <c r="J102">
        <v>-0.10189</v>
      </c>
      <c r="K102">
        <v>-0.44332</v>
      </c>
      <c r="L102">
        <v>-0.33204</v>
      </c>
      <c r="M102">
        <v>-0.62888</v>
      </c>
      <c r="N102">
        <v>-0.16575</v>
      </c>
      <c r="O102">
        <v>-0.63925</v>
      </c>
      <c r="P102">
        <v>-0.27742</v>
      </c>
      <c r="Q102" s="58">
        <v>-0.18551</v>
      </c>
      <c r="R102">
        <v>0.21601</v>
      </c>
      <c r="S102">
        <v>-0.223</v>
      </c>
      <c r="T102">
        <v>1.72395</v>
      </c>
      <c r="U102">
        <v>-0.23727</v>
      </c>
      <c r="V102">
        <v>0.01322</v>
      </c>
      <c r="W102">
        <v>-0.26793</v>
      </c>
      <c r="X102">
        <v>0.32198</v>
      </c>
      <c r="Y102">
        <v>-0.25345</v>
      </c>
    </row>
    <row r="103" spans="1:25">
      <c r="A103" s="340">
        <v>102</v>
      </c>
      <c r="B103">
        <v>2.35973</v>
      </c>
      <c r="C103">
        <v>-0.42157</v>
      </c>
      <c r="D103">
        <v>-0.09817</v>
      </c>
      <c r="E103">
        <v>-0.98987</v>
      </c>
      <c r="F103">
        <v>-0.18766</v>
      </c>
      <c r="G103">
        <v>-0.13204</v>
      </c>
      <c r="H103">
        <v>-0.20709</v>
      </c>
      <c r="I103">
        <v>-0.76476</v>
      </c>
      <c r="J103">
        <v>-0.06639</v>
      </c>
      <c r="K103">
        <v>0.08557</v>
      </c>
      <c r="L103">
        <v>-0.08336</v>
      </c>
      <c r="M103">
        <v>0.33414</v>
      </c>
      <c r="N103">
        <v>-0.1465</v>
      </c>
      <c r="O103">
        <v>-0.10613</v>
      </c>
      <c r="P103">
        <v>-0.23661</v>
      </c>
      <c r="Q103" s="58">
        <v>0.05466</v>
      </c>
      <c r="R103">
        <v>-0.52426</v>
      </c>
      <c r="S103">
        <v>-0.55492</v>
      </c>
      <c r="T103">
        <v>-0.53476</v>
      </c>
      <c r="U103">
        <v>-0.23727</v>
      </c>
      <c r="V103">
        <v>0.5844</v>
      </c>
      <c r="W103">
        <v>2.64484</v>
      </c>
      <c r="X103">
        <v>0.17588</v>
      </c>
      <c r="Y103">
        <v>0.59914</v>
      </c>
    </row>
    <row r="104" spans="1:25">
      <c r="A104" s="340">
        <v>103</v>
      </c>
      <c r="B104">
        <v>1.90903</v>
      </c>
      <c r="C104">
        <v>2.10959</v>
      </c>
      <c r="D104">
        <v>-0.39341</v>
      </c>
      <c r="E104">
        <v>-1.1731</v>
      </c>
      <c r="F104">
        <v>-0.19399</v>
      </c>
      <c r="G104">
        <v>-0.14978</v>
      </c>
      <c r="H104">
        <v>-0.17721</v>
      </c>
      <c r="I104">
        <v>-0.76476</v>
      </c>
      <c r="J104">
        <v>-0.08348</v>
      </c>
      <c r="K104">
        <v>-0.1331</v>
      </c>
      <c r="L104">
        <v>2.3104</v>
      </c>
      <c r="M104">
        <v>0.95598</v>
      </c>
      <c r="N104">
        <v>-0.22987</v>
      </c>
      <c r="O104">
        <v>-0.06681</v>
      </c>
      <c r="P104">
        <v>0.7131</v>
      </c>
      <c r="Q104" s="58">
        <v>0.03843</v>
      </c>
      <c r="R104">
        <v>-0.53103</v>
      </c>
      <c r="S104">
        <v>-0.23077</v>
      </c>
      <c r="T104">
        <v>-0.62804</v>
      </c>
      <c r="U104">
        <v>-0.23727</v>
      </c>
      <c r="V104">
        <v>5.56253</v>
      </c>
      <c r="W104">
        <v>-0.18706</v>
      </c>
      <c r="X104">
        <v>0.56</v>
      </c>
      <c r="Y104">
        <v>-0.21907</v>
      </c>
    </row>
    <row r="105" spans="1:25">
      <c r="A105" s="340">
        <v>104</v>
      </c>
      <c r="B105">
        <v>1.00761</v>
      </c>
      <c r="C105">
        <v>-0.15595</v>
      </c>
      <c r="D105">
        <v>-0.24296</v>
      </c>
      <c r="E105">
        <v>-1.28703</v>
      </c>
      <c r="F105">
        <v>-0.17151</v>
      </c>
      <c r="G105">
        <v>-0.02168</v>
      </c>
      <c r="H105">
        <v>-0.1923</v>
      </c>
      <c r="I105">
        <v>-0.76476</v>
      </c>
      <c r="J105">
        <v>-0.08286</v>
      </c>
      <c r="K105">
        <v>0.01867</v>
      </c>
      <c r="L105">
        <v>0.701</v>
      </c>
      <c r="M105">
        <v>1.01344</v>
      </c>
      <c r="N105">
        <v>-0.22987</v>
      </c>
      <c r="O105">
        <v>0.12873</v>
      </c>
      <c r="P105">
        <v>0.36647</v>
      </c>
      <c r="Q105" s="58">
        <v>0.21207</v>
      </c>
      <c r="R105">
        <v>-0.66715</v>
      </c>
      <c r="S105">
        <v>-0.57499</v>
      </c>
      <c r="T105">
        <v>-0.62355</v>
      </c>
      <c r="U105">
        <v>-0.23727</v>
      </c>
      <c r="V105">
        <v>0.48144</v>
      </c>
      <c r="W105">
        <v>0.3772</v>
      </c>
      <c r="X105">
        <v>0.46462</v>
      </c>
      <c r="Y105">
        <v>-0.21111</v>
      </c>
    </row>
    <row r="106" spans="1:25">
      <c r="A106" s="340">
        <v>105</v>
      </c>
      <c r="B106">
        <v>1.45832</v>
      </c>
      <c r="C106">
        <v>0.59353</v>
      </c>
      <c r="D106">
        <v>-0.05892</v>
      </c>
      <c r="E106">
        <v>-0.7397</v>
      </c>
      <c r="F106">
        <v>-0.20712</v>
      </c>
      <c r="G106">
        <v>-0.11176</v>
      </c>
      <c r="H106">
        <v>-0.16119</v>
      </c>
      <c r="I106">
        <v>-0.50525</v>
      </c>
      <c r="J106">
        <v>-0.09132</v>
      </c>
      <c r="K106">
        <v>-0.1451</v>
      </c>
      <c r="L106">
        <v>-0.3511</v>
      </c>
      <c r="M106">
        <v>-0.33152</v>
      </c>
      <c r="N106">
        <v>-0.1484</v>
      </c>
      <c r="O106">
        <v>-0.23193</v>
      </c>
      <c r="P106">
        <v>-0.27112</v>
      </c>
      <c r="Q106" s="58">
        <v>-0.03666</v>
      </c>
      <c r="R106">
        <v>-0.41689</v>
      </c>
      <c r="S106">
        <v>-0.27004</v>
      </c>
      <c r="T106">
        <v>-0.2925</v>
      </c>
      <c r="U106">
        <v>-0.23274</v>
      </c>
      <c r="V106">
        <v>-0.12118</v>
      </c>
      <c r="W106">
        <v>-0.2052</v>
      </c>
      <c r="X106">
        <v>0.53272</v>
      </c>
      <c r="Y106">
        <v>-0.10948</v>
      </c>
    </row>
    <row r="107" spans="1:25">
      <c r="A107" s="340">
        <v>106</v>
      </c>
      <c r="B107">
        <v>0.5569</v>
      </c>
      <c r="C107">
        <v>-0.30929</v>
      </c>
      <c r="D107">
        <v>1.16532</v>
      </c>
      <c r="E107">
        <v>-0.35329</v>
      </c>
      <c r="F107">
        <v>-0.19473</v>
      </c>
      <c r="G107">
        <v>-0.14074</v>
      </c>
      <c r="H107">
        <v>-0.17172</v>
      </c>
      <c r="I107">
        <v>-0.25164</v>
      </c>
      <c r="J107">
        <v>-0.09328</v>
      </c>
      <c r="K107">
        <v>-0.25632</v>
      </c>
      <c r="L107">
        <v>-0.32933</v>
      </c>
      <c r="M107">
        <v>-1.0104</v>
      </c>
      <c r="N107">
        <v>-0.19163</v>
      </c>
      <c r="O107">
        <v>-5.18639</v>
      </c>
      <c r="P107">
        <v>-0.27125</v>
      </c>
      <c r="Q107" s="58">
        <v>-0.1721</v>
      </c>
      <c r="R107">
        <v>-0.28049</v>
      </c>
      <c r="S107">
        <v>-0.46527</v>
      </c>
      <c r="T107">
        <v>-0.2772</v>
      </c>
      <c r="U107">
        <v>2.03754</v>
      </c>
      <c r="V107">
        <v>-0.20163</v>
      </c>
      <c r="W107">
        <v>1.1305</v>
      </c>
      <c r="X107">
        <v>0.24461</v>
      </c>
      <c r="Y107">
        <v>0.12397</v>
      </c>
    </row>
    <row r="108" spans="1:25">
      <c r="A108" s="340">
        <v>107</v>
      </c>
      <c r="B108">
        <v>-0.34451</v>
      </c>
      <c r="C108">
        <v>-0.17005</v>
      </c>
      <c r="D108">
        <v>-0.73895</v>
      </c>
      <c r="E108">
        <v>-0.06358</v>
      </c>
      <c r="F108">
        <v>-0.07743</v>
      </c>
      <c r="G108">
        <v>-0.02613</v>
      </c>
      <c r="H108">
        <v>-0.13566</v>
      </c>
      <c r="I108">
        <v>-0.61142</v>
      </c>
      <c r="J108">
        <v>-0.09712</v>
      </c>
      <c r="K108">
        <v>0.589</v>
      </c>
      <c r="L108">
        <v>0.05616</v>
      </c>
      <c r="M108">
        <v>-0.10189</v>
      </c>
      <c r="N108">
        <v>-0.15835</v>
      </c>
      <c r="O108">
        <v>-0.25735</v>
      </c>
      <c r="P108">
        <v>0.0923</v>
      </c>
      <c r="Q108" s="58">
        <v>-0.18601</v>
      </c>
      <c r="R108">
        <v>0.52091</v>
      </c>
      <c r="S108">
        <v>-0.59969</v>
      </c>
      <c r="T108">
        <v>-0.53876</v>
      </c>
      <c r="U108">
        <v>-0.10335</v>
      </c>
      <c r="V108">
        <v>4.24364</v>
      </c>
      <c r="W108">
        <v>-1.69217</v>
      </c>
      <c r="X108">
        <v>-0.01405</v>
      </c>
      <c r="Y108">
        <v>-0.15383</v>
      </c>
    </row>
    <row r="109" spans="1:25">
      <c r="A109" s="340">
        <v>108</v>
      </c>
      <c r="B109">
        <v>-0.34451</v>
      </c>
      <c r="C109">
        <v>0.47157</v>
      </c>
      <c r="D109">
        <v>-0.78618</v>
      </c>
      <c r="E109">
        <v>-0.70095</v>
      </c>
      <c r="F109">
        <v>-0.12738</v>
      </c>
      <c r="G109">
        <v>0.12548</v>
      </c>
      <c r="H109">
        <v>-0.17143</v>
      </c>
      <c r="I109">
        <v>-0.48942</v>
      </c>
      <c r="J109">
        <v>-0.0943</v>
      </c>
      <c r="K109">
        <v>-0.0628</v>
      </c>
      <c r="L109">
        <v>-0.35343</v>
      </c>
      <c r="M109">
        <v>-0.78746</v>
      </c>
      <c r="N109">
        <v>-0.21871</v>
      </c>
      <c r="O109">
        <v>-0.24133</v>
      </c>
      <c r="P109">
        <v>0.04856</v>
      </c>
      <c r="Q109" s="58">
        <v>-0.16751</v>
      </c>
      <c r="R109">
        <v>0.31544</v>
      </c>
      <c r="S109">
        <v>-0.53366</v>
      </c>
      <c r="T109">
        <v>-0.61545</v>
      </c>
      <c r="U109">
        <v>-0.23727</v>
      </c>
      <c r="V109">
        <v>0.24597</v>
      </c>
      <c r="W109">
        <v>-0.19818</v>
      </c>
      <c r="X109">
        <v>0.13573</v>
      </c>
      <c r="Y109">
        <v>-0.22331</v>
      </c>
    </row>
    <row r="110" spans="1:25">
      <c r="A110" s="340">
        <v>109</v>
      </c>
      <c r="B110">
        <v>-0.34451</v>
      </c>
      <c r="C110">
        <v>0.30897</v>
      </c>
      <c r="D110">
        <v>-1.16423</v>
      </c>
      <c r="E110">
        <v>-0.84424</v>
      </c>
      <c r="F110">
        <v>-0.13205</v>
      </c>
      <c r="G110">
        <v>-0.01425</v>
      </c>
      <c r="H110">
        <v>-0.11449</v>
      </c>
      <c r="I110">
        <v>-0.17378</v>
      </c>
      <c r="J110">
        <v>-0.09748</v>
      </c>
      <c r="K110">
        <v>-0.26357</v>
      </c>
      <c r="L110">
        <v>-0.3566</v>
      </c>
      <c r="M110">
        <v>-0.71791</v>
      </c>
      <c r="N110">
        <v>-0.21984</v>
      </c>
      <c r="O110">
        <v>-0.02316</v>
      </c>
      <c r="P110">
        <v>0.06159</v>
      </c>
      <c r="Q110" s="58">
        <v>-0.12312</v>
      </c>
      <c r="R110">
        <v>-0.02323</v>
      </c>
      <c r="S110">
        <v>-0.62603</v>
      </c>
      <c r="T110">
        <v>-0.6242</v>
      </c>
      <c r="U110">
        <v>-0.20996</v>
      </c>
      <c r="V110">
        <v>-0.25149</v>
      </c>
      <c r="W110">
        <v>-1.01849</v>
      </c>
      <c r="X110">
        <v>-0.67185</v>
      </c>
      <c r="Y110">
        <v>-0.25345</v>
      </c>
    </row>
    <row r="111" spans="1:25">
      <c r="A111" s="340">
        <v>110</v>
      </c>
      <c r="B111">
        <v>1.00761</v>
      </c>
      <c r="C111">
        <v>-0.2792</v>
      </c>
      <c r="D111">
        <v>-0.63209</v>
      </c>
      <c r="E111">
        <v>-0.92293</v>
      </c>
      <c r="F111">
        <v>-0.17488</v>
      </c>
      <c r="G111">
        <v>-0.06572</v>
      </c>
      <c r="H111">
        <v>-0.09615</v>
      </c>
      <c r="I111">
        <v>1.09465</v>
      </c>
      <c r="J111">
        <v>-0.07105</v>
      </c>
      <c r="K111">
        <v>0.01419</v>
      </c>
      <c r="L111">
        <v>-0.0385</v>
      </c>
      <c r="M111">
        <v>0.08143</v>
      </c>
      <c r="N111">
        <v>-0.14702</v>
      </c>
      <c r="O111">
        <v>-0.12818</v>
      </c>
      <c r="P111">
        <v>0.83325</v>
      </c>
      <c r="Q111" s="58">
        <v>-0.16129</v>
      </c>
      <c r="R111">
        <v>-0.09636</v>
      </c>
      <c r="S111">
        <v>-0.58929</v>
      </c>
      <c r="T111">
        <v>-0.63127</v>
      </c>
      <c r="U111">
        <v>-0.23727</v>
      </c>
      <c r="V111">
        <v>-0.26407</v>
      </c>
      <c r="W111">
        <v>-0.93147</v>
      </c>
      <c r="X111">
        <v>-1.7169</v>
      </c>
      <c r="Y111">
        <v>-0.25345</v>
      </c>
    </row>
    <row r="112" spans="1:25">
      <c r="A112" s="340">
        <v>111</v>
      </c>
      <c r="B112">
        <v>-0.16423</v>
      </c>
      <c r="C112">
        <v>-0.08173</v>
      </c>
      <c r="D112">
        <v>0.4968</v>
      </c>
      <c r="E112">
        <v>3.53746</v>
      </c>
      <c r="F112">
        <v>-0.16068</v>
      </c>
      <c r="G112">
        <v>-0.11249</v>
      </c>
      <c r="H112">
        <v>-0.19081</v>
      </c>
      <c r="I112">
        <v>1.20777</v>
      </c>
      <c r="J112">
        <v>-0.09708</v>
      </c>
      <c r="K112">
        <v>-0.201</v>
      </c>
      <c r="L112">
        <v>-0.33717</v>
      </c>
      <c r="M112">
        <v>-0.17013</v>
      </c>
      <c r="N112">
        <v>-0.20852</v>
      </c>
      <c r="O112">
        <v>-0.09562</v>
      </c>
      <c r="P112">
        <v>-0.27631</v>
      </c>
      <c r="Q112" s="58">
        <v>-0.20825</v>
      </c>
      <c r="R112">
        <v>0.23482</v>
      </c>
      <c r="S112">
        <v>0.56501</v>
      </c>
      <c r="T112">
        <v>2.06974</v>
      </c>
      <c r="U112">
        <v>-0.23727</v>
      </c>
      <c r="V112">
        <v>-0.02645</v>
      </c>
      <c r="W112">
        <v>-0.49713</v>
      </c>
      <c r="X112">
        <v>-0.18555</v>
      </c>
      <c r="Y112">
        <v>-0.16992</v>
      </c>
    </row>
    <row r="113" spans="1:25">
      <c r="A113" s="340">
        <v>112</v>
      </c>
      <c r="B113">
        <v>-0.79522</v>
      </c>
      <c r="C113">
        <v>2.98527</v>
      </c>
      <c r="D113">
        <v>-0.91654</v>
      </c>
      <c r="E113">
        <v>0.29269</v>
      </c>
      <c r="F113">
        <v>-0.16358</v>
      </c>
      <c r="G113">
        <v>-0.21874</v>
      </c>
      <c r="H113">
        <v>-0.1931</v>
      </c>
      <c r="I113">
        <v>0.26998</v>
      </c>
      <c r="J113">
        <v>-0.09608</v>
      </c>
      <c r="K113">
        <v>-0.29552</v>
      </c>
      <c r="L113">
        <v>-0.39729</v>
      </c>
      <c r="M113">
        <v>-0.71997</v>
      </c>
      <c r="N113">
        <v>-0.19533</v>
      </c>
      <c r="O113">
        <v>-0.17463</v>
      </c>
      <c r="P113">
        <v>-0.27916</v>
      </c>
      <c r="Q113" s="58">
        <v>-0.15761</v>
      </c>
      <c r="R113">
        <v>-0.14125</v>
      </c>
      <c r="S113">
        <v>0.19278</v>
      </c>
      <c r="T113">
        <v>1.01711</v>
      </c>
      <c r="U113">
        <v>0.19339</v>
      </c>
      <c r="V113">
        <v>-0.22077</v>
      </c>
      <c r="W113">
        <v>-0.00731</v>
      </c>
      <c r="X113">
        <v>0.21426</v>
      </c>
      <c r="Y113">
        <v>-0.11957</v>
      </c>
    </row>
    <row r="114" spans="1:25">
      <c r="A114" s="340">
        <v>113</v>
      </c>
      <c r="B114">
        <v>0.5569</v>
      </c>
      <c r="C114">
        <v>-0.34369</v>
      </c>
      <c r="D114">
        <v>-0.70334</v>
      </c>
      <c r="E114">
        <v>-0.10038</v>
      </c>
      <c r="F114">
        <v>-0.19828</v>
      </c>
      <c r="G114">
        <v>-0.09568</v>
      </c>
      <c r="H114">
        <v>-0.06533</v>
      </c>
      <c r="I114">
        <v>2.11701</v>
      </c>
      <c r="J114">
        <v>-0.09092</v>
      </c>
      <c r="K114">
        <v>-0.20989</v>
      </c>
      <c r="L114">
        <v>-0.24705</v>
      </c>
      <c r="M114">
        <v>1.54557</v>
      </c>
      <c r="N114">
        <v>-0.17649</v>
      </c>
      <c r="O114">
        <v>-0.11494</v>
      </c>
      <c r="P114">
        <v>-0.24933</v>
      </c>
      <c r="Q114" s="58">
        <v>-0.09379</v>
      </c>
      <c r="R114">
        <v>-0.23211</v>
      </c>
      <c r="S114">
        <v>-0.37041</v>
      </c>
      <c r="T114">
        <v>-0.29208</v>
      </c>
      <c r="U114">
        <v>-0.23727</v>
      </c>
      <c r="V114">
        <v>-0.03922</v>
      </c>
      <c r="W114">
        <v>-0.64968</v>
      </c>
      <c r="X114">
        <v>-0.35038</v>
      </c>
      <c r="Y114">
        <v>-0.20255</v>
      </c>
    </row>
    <row r="115" spans="1:25">
      <c r="A115" s="340">
        <v>114</v>
      </c>
      <c r="B115">
        <v>-0.34451</v>
      </c>
      <c r="C115">
        <v>-0.31372</v>
      </c>
      <c r="D115">
        <v>0.27259</v>
      </c>
      <c r="E115">
        <v>-0.88848</v>
      </c>
      <c r="F115">
        <v>-0.19399</v>
      </c>
      <c r="G115">
        <v>-0.12451</v>
      </c>
      <c r="H115">
        <v>-0.18414</v>
      </c>
      <c r="I115">
        <v>3.31666</v>
      </c>
      <c r="J115">
        <v>-0.09435</v>
      </c>
      <c r="K115">
        <v>-0.17945</v>
      </c>
      <c r="L115">
        <v>-0.2858</v>
      </c>
      <c r="M115">
        <v>-0.65293</v>
      </c>
      <c r="N115">
        <v>-0.19891</v>
      </c>
      <c r="O115">
        <v>-0.25124</v>
      </c>
      <c r="P115">
        <v>-0.27856</v>
      </c>
      <c r="Q115" s="58">
        <v>-0.15877</v>
      </c>
      <c r="R115">
        <v>0.0921</v>
      </c>
      <c r="S115">
        <v>-0.04806</v>
      </c>
      <c r="T115">
        <v>1.34148</v>
      </c>
      <c r="U115">
        <v>-0.23727</v>
      </c>
      <c r="V115">
        <v>-0.03887</v>
      </c>
      <c r="W115">
        <v>0.33648</v>
      </c>
      <c r="X115">
        <v>-0.1515</v>
      </c>
      <c r="Y115">
        <v>-0.02752</v>
      </c>
    </row>
    <row r="116" spans="1:25">
      <c r="A116" s="340">
        <v>115</v>
      </c>
      <c r="B116">
        <v>0.5569</v>
      </c>
      <c r="C116">
        <v>-0.09388</v>
      </c>
      <c r="D116">
        <v>-0.49911</v>
      </c>
      <c r="E116">
        <v>-1.1731</v>
      </c>
      <c r="F116">
        <v>-0.0791</v>
      </c>
      <c r="G116">
        <v>-0.16581</v>
      </c>
      <c r="H116">
        <v>-0.17969</v>
      </c>
      <c r="I116">
        <v>-0.76476</v>
      </c>
      <c r="J116">
        <v>-0.09023</v>
      </c>
      <c r="K116">
        <v>-0.34769</v>
      </c>
      <c r="L116">
        <v>-0.25586</v>
      </c>
      <c r="M116">
        <v>-0.37997</v>
      </c>
      <c r="N116">
        <v>-0.21914</v>
      </c>
      <c r="O116">
        <v>-0.60894</v>
      </c>
      <c r="P116">
        <v>0.05832</v>
      </c>
      <c r="Q116" s="58">
        <v>-0.18291</v>
      </c>
      <c r="R116">
        <v>0.4331</v>
      </c>
      <c r="S116">
        <v>-0.60058</v>
      </c>
      <c r="T116">
        <v>0.95354</v>
      </c>
      <c r="U116">
        <v>-0.23727</v>
      </c>
      <c r="V116">
        <v>0.73171</v>
      </c>
      <c r="W116">
        <v>0.13445</v>
      </c>
      <c r="X116">
        <v>1.05927</v>
      </c>
      <c r="Y116">
        <v>-0.09104</v>
      </c>
    </row>
    <row r="117" spans="1:25">
      <c r="A117" s="340">
        <v>116</v>
      </c>
      <c r="B117">
        <v>-1.24592</v>
      </c>
      <c r="C117">
        <v>5.10998</v>
      </c>
      <c r="D117">
        <v>0.82149</v>
      </c>
      <c r="E117">
        <v>-0.96247</v>
      </c>
      <c r="F117">
        <v>-0.08834</v>
      </c>
      <c r="G117">
        <v>-0.04064</v>
      </c>
      <c r="H117">
        <v>-0.1855</v>
      </c>
      <c r="I117">
        <v>-0.6468</v>
      </c>
      <c r="J117">
        <v>-0.09434</v>
      </c>
      <c r="K117">
        <v>-0.32052</v>
      </c>
      <c r="L117">
        <v>-0.44181</v>
      </c>
      <c r="M117">
        <v>-0.24859</v>
      </c>
      <c r="N117">
        <v>-0.18839</v>
      </c>
      <c r="O117">
        <v>-0.20679</v>
      </c>
      <c r="P117">
        <v>-0.27528</v>
      </c>
      <c r="Q117" s="58">
        <v>-0.16974</v>
      </c>
      <c r="R117">
        <v>-0.09107</v>
      </c>
      <c r="S117">
        <v>-0.11809</v>
      </c>
      <c r="T117">
        <v>0.64232</v>
      </c>
      <c r="U117">
        <v>-0.13424</v>
      </c>
      <c r="V117">
        <v>-0.03119</v>
      </c>
      <c r="W117">
        <v>-0.21052</v>
      </c>
      <c r="X117">
        <v>-0.16368</v>
      </c>
      <c r="Y117">
        <v>-0.09261</v>
      </c>
    </row>
    <row r="118" spans="1:25">
      <c r="A118" s="340">
        <v>117</v>
      </c>
      <c r="B118">
        <v>-0.34451</v>
      </c>
      <c r="C118">
        <v>-0.25991</v>
      </c>
      <c r="D118">
        <v>2.07505</v>
      </c>
      <c r="E118">
        <v>-0.95347</v>
      </c>
      <c r="F118">
        <v>-0.15997</v>
      </c>
      <c r="G118">
        <v>0.13511</v>
      </c>
      <c r="H118">
        <v>-0.17536</v>
      </c>
      <c r="I118">
        <v>-0.23158</v>
      </c>
      <c r="J118">
        <v>-0.09046</v>
      </c>
      <c r="K118">
        <v>0.10693</v>
      </c>
      <c r="L118">
        <v>-0.12072</v>
      </c>
      <c r="M118">
        <v>-0.12205</v>
      </c>
      <c r="N118">
        <v>-0.19729</v>
      </c>
      <c r="O118">
        <v>-0.2138</v>
      </c>
      <c r="P118">
        <v>-0.26967</v>
      </c>
      <c r="Q118" s="58">
        <v>-0.17003</v>
      </c>
      <c r="R118">
        <v>0.15979</v>
      </c>
      <c r="S118">
        <v>0.44255</v>
      </c>
      <c r="T118">
        <v>0.27739</v>
      </c>
      <c r="U118">
        <v>-0.23727</v>
      </c>
      <c r="V118">
        <v>-0.00982</v>
      </c>
      <c r="W118">
        <v>-0.92771</v>
      </c>
      <c r="X118">
        <v>3.41894</v>
      </c>
      <c r="Y118">
        <v>-0.20207</v>
      </c>
    </row>
    <row r="119" spans="1:25">
      <c r="A119" s="340">
        <v>118</v>
      </c>
      <c r="B119">
        <v>-0.34451</v>
      </c>
      <c r="C119">
        <v>-0.35289</v>
      </c>
      <c r="D119">
        <v>0.22195</v>
      </c>
      <c r="E119">
        <v>1.24169</v>
      </c>
      <c r="F119">
        <v>-0.17116</v>
      </c>
      <c r="G119">
        <v>-0.11801</v>
      </c>
      <c r="H119">
        <v>-0.14827</v>
      </c>
      <c r="I119">
        <v>0.24969</v>
      </c>
      <c r="J119">
        <v>-0.09515</v>
      </c>
      <c r="K119">
        <v>-0.28283</v>
      </c>
      <c r="L119">
        <v>-0.45691</v>
      </c>
      <c r="M119">
        <v>-0.76342</v>
      </c>
      <c r="N119">
        <v>-0.14709</v>
      </c>
      <c r="O119">
        <v>-0.24568</v>
      </c>
      <c r="P119">
        <v>-0.27712</v>
      </c>
      <c r="Q119" s="58">
        <v>-0.13417</v>
      </c>
      <c r="R119">
        <v>-0.16068</v>
      </c>
      <c r="S119">
        <v>2.11116</v>
      </c>
      <c r="T119">
        <v>0.00948</v>
      </c>
      <c r="U119">
        <v>3.61967</v>
      </c>
      <c r="V119">
        <v>-0.33248</v>
      </c>
      <c r="W119">
        <v>-0.32373</v>
      </c>
      <c r="X119">
        <v>-0.69146</v>
      </c>
      <c r="Y119">
        <v>-0.10065</v>
      </c>
    </row>
    <row r="120" spans="1:25">
      <c r="A120" s="340">
        <v>119</v>
      </c>
      <c r="B120">
        <v>-1.24592</v>
      </c>
      <c r="C120">
        <v>-0.19961</v>
      </c>
      <c r="D120">
        <v>-0.40693</v>
      </c>
      <c r="E120">
        <v>0.27664</v>
      </c>
      <c r="F120">
        <v>7.33203</v>
      </c>
      <c r="G120">
        <v>-0.06806</v>
      </c>
      <c r="H120">
        <v>-0.0856</v>
      </c>
      <c r="I120">
        <v>0.42899</v>
      </c>
      <c r="J120">
        <v>-0.09196</v>
      </c>
      <c r="K120">
        <v>-0.21347</v>
      </c>
      <c r="L120">
        <v>-0.08237</v>
      </c>
      <c r="M120">
        <v>2.12527</v>
      </c>
      <c r="N120">
        <v>-0.22987</v>
      </c>
      <c r="O120">
        <v>-0.07148</v>
      </c>
      <c r="P120">
        <v>0.36558</v>
      </c>
      <c r="Q120" s="58">
        <v>-0.06128</v>
      </c>
      <c r="R120">
        <v>-0.2832</v>
      </c>
      <c r="S120">
        <v>-0.65609</v>
      </c>
      <c r="T120">
        <v>-0.60005</v>
      </c>
      <c r="U120">
        <v>-0.23727</v>
      </c>
      <c r="V120">
        <v>0.12906</v>
      </c>
      <c r="W120">
        <v>-0.97243</v>
      </c>
      <c r="X120">
        <v>-0.33329</v>
      </c>
      <c r="Y120">
        <v>-0.25345</v>
      </c>
    </row>
    <row r="121" spans="1:25">
      <c r="A121" s="340">
        <v>120</v>
      </c>
      <c r="B121">
        <v>0.5569</v>
      </c>
      <c r="C121">
        <v>0.17911</v>
      </c>
      <c r="D121">
        <v>0.71613</v>
      </c>
      <c r="E121">
        <v>0.63839</v>
      </c>
      <c r="F121">
        <v>-0.17536</v>
      </c>
      <c r="G121">
        <v>-0.20735</v>
      </c>
      <c r="H121">
        <v>-0.14082</v>
      </c>
      <c r="I121">
        <v>-0.76476</v>
      </c>
      <c r="J121">
        <v>-0.09086</v>
      </c>
      <c r="K121">
        <v>-0.18189</v>
      </c>
      <c r="L121">
        <v>-0.31484</v>
      </c>
      <c r="M121">
        <v>-0.78759</v>
      </c>
      <c r="N121">
        <v>-0.22987</v>
      </c>
      <c r="O121">
        <v>-0.23959</v>
      </c>
      <c r="P121">
        <v>-0.21535</v>
      </c>
      <c r="Q121" s="58">
        <v>-0.09561</v>
      </c>
      <c r="R121">
        <v>-0.49744</v>
      </c>
      <c r="S121">
        <v>0.46227</v>
      </c>
      <c r="T121">
        <v>-0.60232</v>
      </c>
      <c r="U121">
        <v>-0.23727</v>
      </c>
      <c r="V121">
        <v>-0.25772</v>
      </c>
      <c r="W121">
        <v>0.06426</v>
      </c>
      <c r="X121">
        <v>-1.01154</v>
      </c>
      <c r="Y121">
        <v>-0.25345</v>
      </c>
    </row>
    <row r="122" spans="1:25">
      <c r="A122" s="340">
        <v>121</v>
      </c>
      <c r="B122">
        <v>-0.34451</v>
      </c>
      <c r="C122">
        <v>-0.39443</v>
      </c>
      <c r="D122">
        <v>-0.20643</v>
      </c>
      <c r="E122">
        <v>0.75623</v>
      </c>
      <c r="F122">
        <v>-0.16901</v>
      </c>
      <c r="G122">
        <v>-0.22817</v>
      </c>
      <c r="H122">
        <v>-0.20709</v>
      </c>
      <c r="I122">
        <v>-0.16317</v>
      </c>
      <c r="J122">
        <v>-0.09576</v>
      </c>
      <c r="K122">
        <v>-0.24311</v>
      </c>
      <c r="L122">
        <v>-0.29305</v>
      </c>
      <c r="M122">
        <v>-0.92371</v>
      </c>
      <c r="N122">
        <v>-0.22005</v>
      </c>
      <c r="O122">
        <v>-0.28671</v>
      </c>
      <c r="P122">
        <v>-0.27807</v>
      </c>
      <c r="Q122" s="58">
        <v>-0.0416</v>
      </c>
      <c r="R122">
        <v>-0.44648</v>
      </c>
      <c r="S122">
        <v>-0.24941</v>
      </c>
      <c r="T122">
        <v>0.07916</v>
      </c>
      <c r="U122">
        <v>-0.23727</v>
      </c>
      <c r="V122">
        <v>-0.17203</v>
      </c>
      <c r="W122">
        <v>1.6979</v>
      </c>
      <c r="X122">
        <v>0.09408</v>
      </c>
      <c r="Y122">
        <v>0.2328</v>
      </c>
    </row>
    <row r="123" spans="1:25">
      <c r="A123" s="340">
        <v>122</v>
      </c>
      <c r="B123">
        <v>-0.79522</v>
      </c>
      <c r="C123">
        <v>-0.10096</v>
      </c>
      <c r="D123">
        <v>0.61667</v>
      </c>
      <c r="E123">
        <v>-0.03813</v>
      </c>
      <c r="F123">
        <v>7.08727</v>
      </c>
      <c r="G123">
        <v>-0.13272</v>
      </c>
      <c r="H123">
        <v>-0.16661</v>
      </c>
      <c r="I123">
        <v>0.02911</v>
      </c>
      <c r="J123">
        <v>-0.09377</v>
      </c>
      <c r="K123">
        <v>-0.233</v>
      </c>
      <c r="L123">
        <v>-0.34195</v>
      </c>
      <c r="M123">
        <v>-0.74796</v>
      </c>
      <c r="N123">
        <v>-0.13297</v>
      </c>
      <c r="O123">
        <v>-0.28118</v>
      </c>
      <c r="P123">
        <v>-0.27716</v>
      </c>
      <c r="Q123" s="58">
        <v>-0.00341</v>
      </c>
      <c r="R123">
        <v>-0.56293</v>
      </c>
      <c r="S123">
        <v>-0.41171</v>
      </c>
      <c r="T123">
        <v>-0.16931</v>
      </c>
      <c r="U123">
        <v>0.54675</v>
      </c>
      <c r="V123">
        <v>-0.22689</v>
      </c>
      <c r="W123">
        <v>0.40053</v>
      </c>
      <c r="X123">
        <v>0.23753</v>
      </c>
      <c r="Y123">
        <v>-0.11759</v>
      </c>
    </row>
    <row r="124" spans="1:25">
      <c r="A124" s="340">
        <v>123</v>
      </c>
      <c r="B124">
        <v>-1.24592</v>
      </c>
      <c r="C124">
        <v>-0.03358</v>
      </c>
      <c r="D124">
        <v>0.21421</v>
      </c>
      <c r="E124">
        <v>2.14763</v>
      </c>
      <c r="F124">
        <v>-0.15902</v>
      </c>
      <c r="G124">
        <v>-0.13751</v>
      </c>
      <c r="H124">
        <v>-0.1893</v>
      </c>
      <c r="I124">
        <v>-0.76476</v>
      </c>
      <c r="J124">
        <v>-0.09756</v>
      </c>
      <c r="K124">
        <v>-0.28487</v>
      </c>
      <c r="L124">
        <v>-0.41631</v>
      </c>
      <c r="M124">
        <v>-0.86326</v>
      </c>
      <c r="N124">
        <v>-0.21785</v>
      </c>
      <c r="O124">
        <v>-0.02472</v>
      </c>
      <c r="P124">
        <v>-0.27485</v>
      </c>
      <c r="Q124" s="58">
        <v>-0.12261</v>
      </c>
      <c r="R124">
        <v>-0.11579</v>
      </c>
      <c r="S124">
        <v>0.09448</v>
      </c>
      <c r="T124">
        <v>-0.08749</v>
      </c>
      <c r="U124">
        <v>-0.23572</v>
      </c>
      <c r="V124">
        <v>-0.2929</v>
      </c>
      <c r="W124">
        <v>0.21632</v>
      </c>
      <c r="X124">
        <v>0.59644</v>
      </c>
      <c r="Y124">
        <v>-0.15824</v>
      </c>
    </row>
    <row r="125" spans="1:25">
      <c r="A125" s="340">
        <v>124</v>
      </c>
      <c r="B125">
        <v>1.00761</v>
      </c>
      <c r="C125">
        <v>-0.35366</v>
      </c>
      <c r="D125">
        <v>0.05619</v>
      </c>
      <c r="E125">
        <v>0.31344</v>
      </c>
      <c r="F125">
        <v>-0.14403</v>
      </c>
      <c r="G125">
        <v>0.01991</v>
      </c>
      <c r="H125">
        <v>-0.19102</v>
      </c>
      <c r="I125">
        <v>-0.76476</v>
      </c>
      <c r="J125">
        <v>-0.0994</v>
      </c>
      <c r="K125">
        <v>-0.25746</v>
      </c>
      <c r="L125">
        <v>-0.27113</v>
      </c>
      <c r="M125">
        <v>0.77111</v>
      </c>
      <c r="N125">
        <v>7.28955</v>
      </c>
      <c r="O125">
        <v>-0.03191</v>
      </c>
      <c r="P125">
        <v>0.02394</v>
      </c>
      <c r="Q125" s="58">
        <v>0.37439</v>
      </c>
      <c r="R125">
        <v>-0.76705</v>
      </c>
      <c r="S125">
        <v>-0.53316</v>
      </c>
      <c r="T125">
        <v>-0.6141</v>
      </c>
      <c r="U125">
        <v>-0.23727</v>
      </c>
      <c r="V125">
        <v>0.33224</v>
      </c>
      <c r="W125">
        <v>0.44169</v>
      </c>
      <c r="X125">
        <v>0.4383</v>
      </c>
      <c r="Y125">
        <v>-0.02153</v>
      </c>
    </row>
    <row r="126" spans="1:25">
      <c r="A126" s="340">
        <v>125</v>
      </c>
      <c r="B126">
        <v>0.1062</v>
      </c>
      <c r="C126">
        <v>-0.33065</v>
      </c>
      <c r="D126">
        <v>3.50612</v>
      </c>
      <c r="E126">
        <v>0.08167</v>
      </c>
      <c r="F126">
        <v>-0.11631</v>
      </c>
      <c r="G126">
        <v>-0.04216</v>
      </c>
      <c r="H126">
        <v>-0.12962</v>
      </c>
      <c r="I126">
        <v>0.92207</v>
      </c>
      <c r="J126">
        <v>-0.08963</v>
      </c>
      <c r="K126">
        <v>-0.20119</v>
      </c>
      <c r="L126">
        <v>0.72528</v>
      </c>
      <c r="M126">
        <v>-1.08113</v>
      </c>
      <c r="N126">
        <v>-0.18435</v>
      </c>
      <c r="O126">
        <v>-0.23086</v>
      </c>
      <c r="P126">
        <v>-0.28091</v>
      </c>
      <c r="Q126" s="58">
        <v>-0.23399</v>
      </c>
      <c r="R126">
        <v>0.30911</v>
      </c>
      <c r="S126">
        <v>0.46181</v>
      </c>
      <c r="T126">
        <v>4.12355</v>
      </c>
      <c r="U126">
        <v>8.78588</v>
      </c>
      <c r="V126">
        <v>-0.04035</v>
      </c>
      <c r="W126">
        <v>0.75331</v>
      </c>
      <c r="X126">
        <v>0.14119</v>
      </c>
      <c r="Y126">
        <v>-0.09588</v>
      </c>
    </row>
    <row r="127" spans="1:25">
      <c r="A127" s="340">
        <v>126</v>
      </c>
      <c r="B127">
        <v>-1.69663</v>
      </c>
      <c r="C127">
        <v>-0.31195</v>
      </c>
      <c r="D127">
        <v>2.06584</v>
      </c>
      <c r="E127">
        <v>-0.78982</v>
      </c>
      <c r="F127">
        <v>-0.14685</v>
      </c>
      <c r="G127">
        <v>0.02309</v>
      </c>
      <c r="H127">
        <v>-0.12788</v>
      </c>
      <c r="I127">
        <v>-0.76476</v>
      </c>
      <c r="J127">
        <v>-0.09591</v>
      </c>
      <c r="K127">
        <v>-0.30108</v>
      </c>
      <c r="L127">
        <v>0.27274</v>
      </c>
      <c r="M127">
        <v>-1.41483</v>
      </c>
      <c r="N127">
        <v>2.62982</v>
      </c>
      <c r="O127">
        <v>-0.27504</v>
      </c>
      <c r="P127">
        <v>-0.28166</v>
      </c>
      <c r="Q127" s="58">
        <v>-0.11391</v>
      </c>
      <c r="R127">
        <v>0.19637</v>
      </c>
      <c r="S127">
        <v>3.55106</v>
      </c>
      <c r="T127">
        <v>3.96212</v>
      </c>
      <c r="U127">
        <v>-0.23727</v>
      </c>
      <c r="V127">
        <v>-0.41514</v>
      </c>
      <c r="W127">
        <v>0.36407</v>
      </c>
      <c r="X127">
        <v>1.41525</v>
      </c>
      <c r="Y127">
        <v>-0.25345</v>
      </c>
    </row>
    <row r="128" spans="1:25">
      <c r="A128" s="340">
        <v>127</v>
      </c>
      <c r="B128">
        <v>0.5569</v>
      </c>
      <c r="C128">
        <v>-0.4467</v>
      </c>
      <c r="D128">
        <v>-0.18195</v>
      </c>
      <c r="E128">
        <v>-1.09793</v>
      </c>
      <c r="F128">
        <v>-0.16568</v>
      </c>
      <c r="G128">
        <v>0.02675</v>
      </c>
      <c r="H128">
        <v>-0.18623</v>
      </c>
      <c r="I128">
        <v>-0.76476</v>
      </c>
      <c r="J128">
        <v>-0.06335</v>
      </c>
      <c r="K128">
        <v>0.29685</v>
      </c>
      <c r="L128">
        <v>0.14718</v>
      </c>
      <c r="M128">
        <v>-0.2801</v>
      </c>
      <c r="N128">
        <v>-0.22018</v>
      </c>
      <c r="O128">
        <v>0.31258</v>
      </c>
      <c r="P128">
        <v>0.36491</v>
      </c>
      <c r="Q128" s="58">
        <v>-0.17071</v>
      </c>
      <c r="R128">
        <v>0.3503</v>
      </c>
      <c r="S128">
        <v>-0.64934</v>
      </c>
      <c r="T128">
        <v>-0.61196</v>
      </c>
      <c r="U128">
        <v>-0.23727</v>
      </c>
      <c r="V128">
        <v>0.29854</v>
      </c>
      <c r="W128">
        <v>0.18038</v>
      </c>
      <c r="X128">
        <v>-0.90428</v>
      </c>
      <c r="Y128">
        <v>0.23597</v>
      </c>
    </row>
    <row r="129" spans="1:25">
      <c r="A129" s="340">
        <v>128</v>
      </c>
      <c r="B129">
        <v>-0.79522</v>
      </c>
      <c r="C129">
        <v>-0.32935</v>
      </c>
      <c r="D129">
        <v>-0.05285</v>
      </c>
      <c r="E129">
        <v>-0.34429</v>
      </c>
      <c r="F129">
        <v>-0.19916</v>
      </c>
      <c r="G129">
        <v>-0.07759</v>
      </c>
      <c r="H129">
        <v>-0.14859</v>
      </c>
      <c r="I129">
        <v>1.0129</v>
      </c>
      <c r="J129">
        <v>-0.09664</v>
      </c>
      <c r="K129">
        <v>-0.28853</v>
      </c>
      <c r="L129">
        <v>-0.41657</v>
      </c>
      <c r="M129">
        <v>0.52308</v>
      </c>
      <c r="N129">
        <v>-0.18876</v>
      </c>
      <c r="O129">
        <v>-0.15158</v>
      </c>
      <c r="P129">
        <v>-0.26852</v>
      </c>
      <c r="Q129" s="58">
        <v>0.15727</v>
      </c>
      <c r="R129">
        <v>-0.6826</v>
      </c>
      <c r="S129">
        <v>0.19595</v>
      </c>
      <c r="T129">
        <v>-0.16735</v>
      </c>
      <c r="U129">
        <v>-0.19856</v>
      </c>
      <c r="V129">
        <v>-0.26398</v>
      </c>
      <c r="W129">
        <v>-0.73611</v>
      </c>
      <c r="X129">
        <v>-0.38311</v>
      </c>
      <c r="Y129">
        <v>-0.12925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最终采用指标</vt:lpstr>
      <vt:lpstr>共线性分析</vt:lpstr>
      <vt:lpstr>描述性统计</vt:lpstr>
      <vt:lpstr>范围缩减-直接回归</vt:lpstr>
      <vt:lpstr>1实证数据（删除虚拟指标）</vt:lpstr>
      <vt:lpstr>2实证数据（1上剔除离散）</vt:lpstr>
      <vt:lpstr>3最终实证数据（1上剔除异常）</vt:lpstr>
      <vt:lpstr>描述性统计表</vt:lpstr>
      <vt:lpstr>标准化</vt:lpstr>
      <vt:lpstr>因子分析KMO</vt:lpstr>
      <vt:lpstr>因子分析-解释方差</vt:lpstr>
      <vt:lpstr>因子分析-成分矩阵</vt:lpstr>
      <vt:lpstr>因子分析-旋转矩阵</vt:lpstr>
      <vt:lpstr>因子分析-得分矩阵</vt:lpstr>
      <vt:lpstr>因子分析—FAC取值</vt:lpstr>
      <vt:lpstr>回归分析</vt:lpstr>
      <vt:lpstr>Sheet1</vt:lpstr>
      <vt:lpstr>Sheet2</vt:lpstr>
      <vt:lpstr>Sheet3</vt:lpstr>
      <vt:lpstr>Sheet4</vt:lpstr>
      <vt:lpstr>取自然对数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jmy</dc:creator>
  <cp:lastModifiedBy>dell</cp:lastModifiedBy>
  <dcterms:created xsi:type="dcterms:W3CDTF">2018-09-03T06:33:00Z</dcterms:created>
  <cp:lastPrinted>2018-09-10T06:09:00Z</cp:lastPrinted>
  <dcterms:modified xsi:type="dcterms:W3CDTF">2021-07-01T05:34:30Z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