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<sst xmlns="http://schemas.openxmlformats.org/spreadsheetml/2006/main" count="50" uniqueCount="38">
  <si>
    <t>Weight</t>
  </si>
  <si>
    <t>Score</t>
  </si>
  <si>
    <t>INSTAGRAM</t>
  </si>
  <si>
    <t>Barème</t>
  </si>
  <si>
    <t>DEVICES DURABILITY</t>
  </si>
  <si>
    <t>Battery consumption</t>
  </si>
  <si>
    <t>A</t>
  </si>
  <si>
    <t>Colors usage within the app</t>
  </si>
  <si>
    <t>B</t>
  </si>
  <si>
    <t>Bluetooth usage</t>
  </si>
  <si>
    <t>C</t>
  </si>
  <si>
    <t>GPS usage</t>
  </si>
  <si>
    <t>D</t>
  </si>
  <si>
    <t>Compatibilities</t>
  </si>
  <si>
    <t xml:space="preserve">Functional Compatibilities </t>
  </si>
  <si>
    <t>OS Compatibilities</t>
  </si>
  <si>
    <t>Screens Compatibilities</t>
  </si>
  <si>
    <t>Mobile performance</t>
  </si>
  <si>
    <t>Flashlight</t>
  </si>
  <si>
    <t>83/100 de score flashlight</t>
  </si>
  <si>
    <t>Storage usage</t>
  </si>
  <si>
    <t>App size</t>
  </si>
  <si>
    <t>Documents and data</t>
  </si>
  <si>
    <t>cache initial</t>
  </si>
  <si>
    <t>ENERGY SOBRIETY</t>
  </si>
  <si>
    <t>Consumed data volume</t>
  </si>
  <si>
    <t>data</t>
  </si>
  <si>
    <t>Network data</t>
  </si>
  <si>
    <t>données réseaux</t>
  </si>
  <si>
    <t>Host usage</t>
  </si>
  <si>
    <t>Host localisation</t>
  </si>
  <si>
    <t>Environments Number</t>
  </si>
  <si>
    <t>RESPONSIBLE APPLICATION</t>
  </si>
  <si>
    <t>accessibility</t>
  </si>
  <si>
    <t>addictive designs</t>
  </si>
  <si>
    <t>Note finale</t>
  </si>
  <si>
    <t>Total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</si>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</sst>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u/>
      <color theme="1"/>
      <name val="Arial"/>
    </font>
    <font/>
  </fonts>
  <fills count="8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57BB8A"/>
        <bgColor rgb="FF57BB8A"/>
      </patternFill>
    </fill>
    <fill>
      <patternFill patternType="solid">
        <fgColor rgb="FFAAD29E"/>
        <bgColor rgb="FFAAD29E"/>
      </patternFill>
    </fill>
    <fill>
      <patternFill patternType="solid">
        <fgColor rgb="FFFCE8B2"/>
        <bgColor rgb="FFFCE8B2"/>
      </patternFill>
    </fill>
    <fill>
      <patternFill patternType="solid">
        <fgColor rgb="FFE67C73"/>
        <bgColor rgb="FFE67C73"/>
      </patternFill>
    </fill>
    <fill>
      <patternFill patternType="solid">
        <fgColor rgb="FFFFFFFF"/>
        <bgColor rgb="FFFFFFFF"/>
      </patternFill>
    </fill>
  </fills>
  <borders count="9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center" readingOrder="0" vertical="bottom"/>
    </xf>
    <xf borderId="2" fillId="0" fontId="1" numFmtId="0" xfId="0" applyAlignment="1" applyBorder="1" applyFont="1">
      <alignment vertical="bottom"/>
    </xf>
    <xf borderId="2" fillId="0" fontId="3" numFmtId="0" xfId="0" applyAlignment="1" applyBorder="1" applyFont="1">
      <alignment horizontal="center" vertical="bottom"/>
    </xf>
    <xf borderId="0" fillId="2" fontId="1" numFmtId="0" xfId="0" applyAlignment="1" applyFill="1" applyFont="1">
      <alignment vertical="bottom"/>
    </xf>
    <xf borderId="2" fillId="2" fontId="1" numFmtId="0" xfId="0" applyAlignment="1" applyBorder="1" applyFont="1">
      <alignment vertical="bottom"/>
    </xf>
    <xf borderId="0" fillId="3" fontId="1" numFmtId="0" xfId="0" applyAlignment="1" applyFill="1" applyFont="1">
      <alignment vertical="bottom"/>
    </xf>
    <xf borderId="0" fillId="3" fontId="1" numFmtId="0" xfId="0" applyAlignment="1" applyFont="1">
      <alignment horizontal="right" vertical="bottom"/>
    </xf>
    <xf borderId="2" fillId="0" fontId="4" numFmtId="0" xfId="0" applyBorder="1" applyFont="1"/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readingOrder="0" vertical="bottom"/>
    </xf>
    <xf borderId="2" fillId="0" fontId="1" numFmtId="0" xfId="0" applyAlignment="1" applyBorder="1" applyFont="1">
      <alignment horizontal="right" vertical="bottom"/>
    </xf>
    <xf borderId="0" fillId="4" fontId="1" numFmtId="0" xfId="0" applyAlignment="1" applyFill="1" applyFont="1">
      <alignment vertical="bottom"/>
    </xf>
    <xf borderId="0" fillId="4" fontId="1" numFmtId="0" xfId="0" applyAlignment="1" applyFont="1">
      <alignment horizontal="right" vertical="bottom"/>
    </xf>
    <xf borderId="0" fillId="5" fontId="1" numFmtId="0" xfId="0" applyAlignment="1" applyFill="1" applyFont="1">
      <alignment vertical="bottom"/>
    </xf>
    <xf borderId="0" fillId="5" fontId="1" numFmtId="0" xfId="0" applyAlignment="1" applyFont="1">
      <alignment horizontal="right" vertical="bottom"/>
    </xf>
    <xf borderId="0" fillId="6" fontId="1" numFmtId="0" xfId="0" applyAlignment="1" applyFill="1" applyFont="1">
      <alignment vertical="bottom"/>
    </xf>
    <xf borderId="0" fillId="6" fontId="1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7" fontId="1" numFmtId="0" xfId="0" applyAlignment="1" applyFill="1" applyFont="1">
      <alignment readingOrder="0" vertical="bottom"/>
    </xf>
    <xf borderId="2" fillId="7" fontId="1" numFmtId="0" xfId="0" applyAlignment="1" applyBorder="1" applyFont="1">
      <alignment horizontal="right" vertical="bottom"/>
    </xf>
    <xf borderId="3" fillId="0" fontId="4" numFmtId="0" xfId="0" applyBorder="1" applyFont="1"/>
    <xf borderId="1" fillId="7" fontId="1" numFmtId="0" xfId="0" applyAlignment="1" applyBorder="1" applyFont="1">
      <alignment readingOrder="0" vertical="bottom"/>
    </xf>
    <xf borderId="4" fillId="2" fontId="1" numFmtId="0" xfId="0" applyAlignment="1" applyBorder="1" applyFont="1">
      <alignment vertical="bottom"/>
    </xf>
    <xf borderId="5" fillId="2" fontId="1" numFmtId="0" xfId="0" applyAlignment="1" applyBorder="1" applyFont="1">
      <alignment vertical="bottom"/>
    </xf>
    <xf borderId="6" fillId="2" fontId="1" numFmtId="0" xfId="0" applyAlignment="1" applyBorder="1" applyFont="1">
      <alignment vertical="bottom"/>
    </xf>
    <xf borderId="7" fillId="0" fontId="1" numFmtId="0" xfId="0" applyAlignment="1" applyBorder="1" applyFont="1">
      <alignment vertical="bottom"/>
    </xf>
    <xf borderId="7" fillId="2" fontId="1" numFmtId="0" xfId="0" applyAlignment="1" applyBorder="1" applyFont="1">
      <alignment vertical="bottom"/>
    </xf>
    <xf borderId="2" fillId="7" fontId="1" numFmtId="0" xfId="0" applyAlignment="1" applyBorder="1" applyFont="1">
      <alignment vertical="bottom"/>
    </xf>
    <xf borderId="8" fillId="0" fontId="1" numFmtId="0" xfId="0" applyAlignment="1" applyBorder="1" applyFont="1">
      <alignment vertical="bottom"/>
    </xf>
    <xf borderId="3" fillId="7" fontId="1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  <xf borderId="5" fillId="0" fontId="1" numFmtId="0" xfId="0" applyAlignment="1" applyBorder="1" applyFont="1">
      <alignment horizontal="center" vertical="bottom"/>
    </xf>
    <xf borderId="5" fillId="7" fontId="1" numFmtId="0" xfId="0" applyAlignment="1" applyBorder="1" applyFont="1">
      <alignment readingOrder="0" vertical="bottom"/>
    </xf>
    <xf borderId="6" fillId="7" fontId="1" numFmtId="0" xfId="0" applyAlignment="1" applyBorder="1" applyFont="1">
      <alignment horizontal="right" vertical="bottom"/>
    </xf>
    <xf borderId="3" fillId="7" fontId="1" numFmtId="0" xfId="0" applyAlignment="1" applyBorder="1" applyFont="1">
      <alignment horizontal="right" vertical="bottom"/>
    </xf>
    <xf borderId="4" fillId="0" fontId="2" numFmtId="0" xfId="0" applyAlignment="1" applyBorder="1" applyFont="1">
      <alignment readingOrder="0" vertical="bottom"/>
    </xf>
    <xf borderId="6" fillId="0" fontId="1" numFmtId="0" xfId="0" applyAlignment="1" applyBorder="1" applyFont="1">
      <alignment vertical="bottom"/>
    </xf>
    <xf borderId="0" fillId="0" fontId="2" numFmtId="0" xfId="0" applyAlignment="1" applyFont="1">
      <alignment horizontal="center" vertical="bottom"/>
    </xf>
    <xf borderId="0" fillId="0" fontId="1" numFmtId="0" xfId="0" applyAlignment="1" applyFont="1">
      <alignment horizontal="right" vertical="bottom"/>
    </xf>
    <xf borderId="8" fillId="0" fontId="1" numFmtId="164" xfId="0" applyAlignment="1" applyBorder="1" applyFont="1" applyNumberFormat="1">
      <alignment horizontal="right" vertical="bottom"/>
    </xf>
    <xf borderId="3" fillId="0" fontId="1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13"/>
    <col customWidth="1" min="3" max="3" width="21.63"/>
    <col customWidth="1" min="8" max="8" width="6.88"/>
    <col customWidth="1" min="9" max="9" width="5.13"/>
    <col customWidth="1" min="10" max="10" width="3.0"/>
    <col customWidth="1" min="11" max="11" width="4.13"/>
  </cols>
  <sheetData>
    <row r="1">
      <c r="A1" s="1"/>
      <c r="B1" s="2"/>
      <c r="C1" s="2"/>
      <c r="D1" s="3" t="s">
        <v>0</v>
      </c>
      <c r="E1" s="3" t="s">
        <v>1</v>
      </c>
      <c r="F1" s="4" t="s">
        <v>2</v>
      </c>
      <c r="G1" s="1"/>
      <c r="H1" s="1" t="s">
        <v>3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5"/>
      <c r="B2" s="6" t="s">
        <v>4</v>
      </c>
      <c r="C2" s="7" t="s">
        <v>5</v>
      </c>
      <c r="D2" s="7"/>
      <c r="E2" s="7"/>
      <c r="F2" s="8"/>
      <c r="G2" s="1"/>
      <c r="H2" s="9" t="s">
        <v>6</v>
      </c>
      <c r="I2" s="10">
        <v>3.0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5"/>
      <c r="B3" s="11"/>
      <c r="C3" s="1" t="s">
        <v>7</v>
      </c>
      <c r="D3" s="12">
        <v>3.0</v>
      </c>
      <c r="E3" s="13" t="s">
        <v>6</v>
      </c>
      <c r="F3" s="14">
        <f>IFNA(IFS(E3=$H$2, $I$2, E3=$H$3,$I$3,E3=$H$4,$I$4,E3=$H$5,$I$5)*D4, )</f>
        <v>9</v>
      </c>
      <c r="G3" s="1"/>
      <c r="H3" s="15" t="s">
        <v>8</v>
      </c>
      <c r="I3" s="16">
        <v>2.0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>
      <c r="A4" s="5"/>
      <c r="B4" s="11"/>
      <c r="C4" s="1" t="s">
        <v>9</v>
      </c>
      <c r="D4" s="12">
        <v>3.0</v>
      </c>
      <c r="E4" s="13" t="s">
        <v>10</v>
      </c>
      <c r="F4" s="14">
        <f t="shared" ref="F4:F5" si="1">IFNA(IFS(E4=$H$2, $I$2, E4=$H$3,$I$3,E4=$H$4,$I$4,E4=$H$5,$I$5)*D4, )</f>
        <v>3</v>
      </c>
      <c r="G4" s="1"/>
      <c r="H4" s="17" t="s">
        <v>10</v>
      </c>
      <c r="I4" s="18">
        <v>1.0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5"/>
      <c r="B5" s="11"/>
      <c r="C5" s="1" t="s">
        <v>11</v>
      </c>
      <c r="D5" s="12">
        <v>3.0</v>
      </c>
      <c r="E5" s="13" t="s">
        <v>10</v>
      </c>
      <c r="F5" s="14">
        <f t="shared" si="1"/>
        <v>3</v>
      </c>
      <c r="G5" s="1"/>
      <c r="H5" s="19" t="s">
        <v>12</v>
      </c>
      <c r="I5" s="20">
        <v>0.0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5"/>
      <c r="B6" s="11"/>
      <c r="C6" s="7" t="s">
        <v>13</v>
      </c>
      <c r="D6" s="7"/>
      <c r="E6" s="7"/>
      <c r="F6" s="7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5"/>
      <c r="B7" s="11"/>
      <c r="C7" s="1" t="s">
        <v>14</v>
      </c>
      <c r="D7" s="12">
        <v>3.0</v>
      </c>
      <c r="E7" s="13" t="s">
        <v>8</v>
      </c>
      <c r="F7" s="14">
        <f t="shared" ref="F7:F9" si="2">IFNA(IFS(E7=$H$2, $I$2, E7=$H$3,$I$3,E7=$H$4,$I$4,E7=$H$5,$I$5)*D7, )</f>
        <v>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5"/>
      <c r="B8" s="11"/>
      <c r="C8" s="1" t="s">
        <v>15</v>
      </c>
      <c r="D8" s="12">
        <v>3.0</v>
      </c>
      <c r="E8" s="13" t="s">
        <v>8</v>
      </c>
      <c r="F8" s="14">
        <f t="shared" si="2"/>
        <v>6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5"/>
      <c r="B9" s="11"/>
      <c r="C9" s="1" t="s">
        <v>16</v>
      </c>
      <c r="D9" s="12">
        <v>2.0</v>
      </c>
      <c r="E9" s="21" t="s">
        <v>8</v>
      </c>
      <c r="F9" s="14">
        <f t="shared" si="2"/>
        <v>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5"/>
      <c r="B10" s="11"/>
      <c r="C10" s="7" t="s">
        <v>17</v>
      </c>
      <c r="D10" s="7"/>
      <c r="E10" s="7"/>
      <c r="F10" s="7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5"/>
      <c r="B11" s="11"/>
      <c r="C11" s="1" t="s">
        <v>18</v>
      </c>
      <c r="D11" s="12">
        <v>3.0</v>
      </c>
      <c r="E11" s="22" t="s">
        <v>8</v>
      </c>
      <c r="F11" s="23">
        <f>IFNA(IFS(E11=$H$2, $I$2, E11=$H$3,$I$3,E11=$H$4,$I$4,E11=$H$5,$I$5)*D11, )</f>
        <v>6</v>
      </c>
      <c r="G11" s="13" t="s">
        <v>19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5"/>
      <c r="B12" s="11"/>
      <c r="C12" s="7" t="s">
        <v>20</v>
      </c>
      <c r="D12" s="7"/>
      <c r="E12" s="7"/>
      <c r="F12" s="7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5"/>
      <c r="B13" s="11"/>
      <c r="C13" s="1" t="s">
        <v>21</v>
      </c>
      <c r="D13" s="12">
        <v>2.0</v>
      </c>
      <c r="E13" s="22" t="s">
        <v>12</v>
      </c>
      <c r="F13" s="23">
        <f t="shared" ref="F13:F14" si="3">IFNA(IFS(E13=$H$2, $I$2, E13=$H$3,$I$3,E13=$H$4,$I$4,E13=$H$5,$I$5)*D13, )</f>
        <v>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5"/>
      <c r="B14" s="24"/>
      <c r="C14" s="2" t="s">
        <v>22</v>
      </c>
      <c r="D14" s="3">
        <v>3.0</v>
      </c>
      <c r="E14" s="25" t="s">
        <v>12</v>
      </c>
      <c r="F14" s="23">
        <f t="shared" si="3"/>
        <v>0</v>
      </c>
      <c r="G14" s="13" t="s">
        <v>23</v>
      </c>
      <c r="H14" s="13">
        <v>86.0</v>
      </c>
      <c r="I14" s="13">
        <v>172.0</v>
      </c>
      <c r="J14" s="1">
        <f>I14-H14+3</f>
        <v>89</v>
      </c>
      <c r="K14" s="1">
        <f>J14*2</f>
        <v>178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5"/>
      <c r="B15" s="6" t="s">
        <v>24</v>
      </c>
      <c r="C15" s="26" t="s">
        <v>25</v>
      </c>
      <c r="D15" s="27"/>
      <c r="E15" s="27"/>
      <c r="F15" s="28"/>
      <c r="G15" s="13" t="s">
        <v>26</v>
      </c>
      <c r="H15" s="13">
        <v>147.0</v>
      </c>
      <c r="I15" s="13">
        <v>150.0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5"/>
      <c r="B16" s="11"/>
      <c r="C16" s="29" t="s">
        <v>27</v>
      </c>
      <c r="D16" s="12">
        <v>3.0</v>
      </c>
      <c r="E16" s="22" t="s">
        <v>12</v>
      </c>
      <c r="F16" s="23">
        <f>IFNA(IFS(E16=$H$2, $I$2, E16=$H$3,$I$3,E16=$H$4,$I$4,E16=$H$5,$I$5)*D16, )</f>
        <v>0</v>
      </c>
      <c r="G16" s="13" t="s">
        <v>28</v>
      </c>
      <c r="H16" s="13">
        <v>67.0</v>
      </c>
      <c r="I16" s="13">
        <v>135.0</v>
      </c>
      <c r="J16" s="1">
        <f>I16-H16</f>
        <v>68</v>
      </c>
      <c r="K16" s="1">
        <f>J16*2</f>
        <v>136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5"/>
      <c r="B17" s="11"/>
      <c r="C17" s="30" t="s">
        <v>29</v>
      </c>
      <c r="D17" s="7"/>
      <c r="E17" s="7"/>
      <c r="F17" s="8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5"/>
      <c r="B18" s="11"/>
      <c r="C18" s="29" t="s">
        <v>30</v>
      </c>
      <c r="D18" s="12"/>
      <c r="E18" s="1"/>
      <c r="F18" s="31" t="str">
        <f t="shared" ref="F18:F21" si="4">IFNA(IFS(E18=$H$2, $I$2, E18=$H$3,$I$3,E18=$H$4,$I$4,E18=$H$5,$I$5)*D18, )</f>
        <v/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>
      <c r="A19" s="5"/>
      <c r="B19" s="24"/>
      <c r="C19" s="32" t="s">
        <v>31</v>
      </c>
      <c r="D19" s="3"/>
      <c r="E19" s="2"/>
      <c r="F19" s="33" t="str">
        <f t="shared" si="4"/>
        <v/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>
      <c r="A20" s="5"/>
      <c r="B20" s="6" t="s">
        <v>32</v>
      </c>
      <c r="C20" s="34" t="s">
        <v>33</v>
      </c>
      <c r="D20" s="35">
        <v>1.0</v>
      </c>
      <c r="E20" s="36" t="s">
        <v>6</v>
      </c>
      <c r="F20" s="37">
        <f t="shared" si="4"/>
        <v>3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>
      <c r="A21" s="5"/>
      <c r="B21" s="24"/>
      <c r="C21" s="32" t="s">
        <v>34</v>
      </c>
      <c r="D21" s="3">
        <v>3.0</v>
      </c>
      <c r="E21" s="25" t="s">
        <v>12</v>
      </c>
      <c r="F21" s="38">
        <f t="shared" si="4"/>
        <v>0</v>
      </c>
      <c r="G21" s="39" t="s">
        <v>35</v>
      </c>
      <c r="H21" s="4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>
      <c r="A22" s="1"/>
      <c r="B22" s="1"/>
      <c r="C22" s="13" t="s">
        <v>36</v>
      </c>
      <c r="D22" s="41">
        <f>SUM(D2:D21)*3</f>
        <v>96</v>
      </c>
      <c r="E22" s="13" t="s">
        <v>37</v>
      </c>
      <c r="F22" s="42">
        <f>SUM(F2:F21)</f>
        <v>40</v>
      </c>
      <c r="G22" s="43">
        <f>F22/D22*20</f>
        <v>8.333333333</v>
      </c>
      <c r="H22" s="44">
        <v>20.0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</sheetData>
  <mergeCells count="3">
    <mergeCell ref="B2:B14"/>
    <mergeCell ref="B15:B19"/>
    <mergeCell ref="B20:B21"/>
  </mergeCells>
  <drawing r:id="rId1"/>
</worksheet>
</file>