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工作\江苏师范大学\科研\论文\Journal\SCI\4. EQI-PBR\experimental data\实验数据\"/>
    </mc:Choice>
  </mc:AlternateContent>
  <xr:revisionPtr revIDLastSave="0" documentId="13_ncr:1_{AB08B223-78B3-4716-BDF9-ECA2560A864B}" xr6:coauthVersionLast="47" xr6:coauthVersionMax="47" xr10:uidLastSave="{00000000-0000-0000-0000-000000000000}"/>
  <bookViews>
    <workbookView xWindow="-28920" yWindow="3255" windowWidth="29040" windowHeight="15840" activeTab="4" xr2:uid="{00000000-000D-0000-FFFF-FFFF00000000}"/>
  </bookViews>
  <sheets>
    <sheet name="AD HOC A" sheetId="1" r:id="rId1"/>
    <sheet name="PBR A" sheetId="3" r:id="rId2"/>
    <sheet name="AD HOC B" sheetId="2" r:id="rId3"/>
    <sheet name="PBR B" sheetId="4" r:id="rId4"/>
    <sheet name="PBR缺陷分类" sheetId="5" r:id="rId5"/>
  </sheets>
  <definedNames>
    <definedName name="_xlchart.v1.0" hidden="1">PBR缺陷分类!$B$116</definedName>
    <definedName name="_xlchart.v1.1" hidden="1">PBR缺陷分类!$B$117:$B$126</definedName>
    <definedName name="_xlchart.v1.10" hidden="1">PBR缺陷分类!$G$116</definedName>
    <definedName name="_xlchart.v1.11" hidden="1">PBR缺陷分类!$G$117:$G$126</definedName>
    <definedName name="_xlchart.v1.12" hidden="1">PBR缺陷分类!$H$116</definedName>
    <definedName name="_xlchart.v1.13" hidden="1">PBR缺陷分类!$H$117:$H$126</definedName>
    <definedName name="_xlchart.v1.14" hidden="1">PBR缺陷分类!$I$116</definedName>
    <definedName name="_xlchart.v1.15" hidden="1">PBR缺陷分类!$I$117:$I$126</definedName>
    <definedName name="_xlchart.v1.16" hidden="1">PBR缺陷分类!$A$18</definedName>
    <definedName name="_xlchart.v1.17" hidden="1">PBR缺陷分类!$A$19</definedName>
    <definedName name="_xlchart.v1.18" hidden="1">PBR缺陷分类!$A$20</definedName>
    <definedName name="_xlchart.v1.19" hidden="1">PBR缺陷分类!$A$21</definedName>
    <definedName name="_xlchart.v1.2" hidden="1">PBR缺陷分类!$C$116</definedName>
    <definedName name="_xlchart.v1.20" hidden="1">PBR缺陷分类!$B$18:$K$18</definedName>
    <definedName name="_xlchart.v1.21" hidden="1">PBR缺陷分类!$B$19:$K$19</definedName>
    <definedName name="_xlchart.v1.22" hidden="1">PBR缺陷分类!$B$20:$K$20</definedName>
    <definedName name="_xlchart.v1.23" hidden="1">PBR缺陷分类!$B$21:$K$21</definedName>
    <definedName name="_xlchart.v1.3" hidden="1">PBR缺陷分类!$C$117:$C$126</definedName>
    <definedName name="_xlchart.v1.4" hidden="1">PBR缺陷分类!$D$116</definedName>
    <definedName name="_xlchart.v1.5" hidden="1">PBR缺陷分类!$D$117:$D$126</definedName>
    <definedName name="_xlchart.v1.6" hidden="1">PBR缺陷分类!$E$116</definedName>
    <definedName name="_xlchart.v1.7" hidden="1">PBR缺陷分类!$E$117:$E$126</definedName>
    <definedName name="_xlchart.v1.8" hidden="1">PBR缺陷分类!$F$116</definedName>
    <definedName name="_xlchart.v1.9" hidden="1">PBR缺陷分类!$F$117:$F$126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" i="5" l="1"/>
  <c r="G44" i="5"/>
  <c r="I25" i="5"/>
  <c r="I30" i="5" s="1"/>
  <c r="B4" i="5"/>
  <c r="G108" i="5"/>
  <c r="G107" i="5"/>
  <c r="G106" i="5"/>
  <c r="G28" i="5"/>
  <c r="G29" i="5"/>
  <c r="G30" i="5"/>
  <c r="G31" i="5"/>
  <c r="G32" i="5"/>
  <c r="G33" i="5"/>
  <c r="G34" i="5"/>
  <c r="D6" i="5" l="1"/>
  <c r="D5" i="5"/>
  <c r="D4" i="5"/>
  <c r="D3" i="5"/>
  <c r="C35" i="5"/>
  <c r="D35" i="5"/>
  <c r="E35" i="5"/>
  <c r="F35" i="5"/>
  <c r="B35" i="5"/>
  <c r="G35" i="5" l="1"/>
  <c r="D48" i="5"/>
  <c r="E48" i="5"/>
  <c r="F48" i="5"/>
  <c r="C48" i="5"/>
  <c r="B48" i="5"/>
  <c r="G39" i="5"/>
  <c r="G40" i="5"/>
  <c r="G41" i="5"/>
  <c r="G42" i="5"/>
  <c r="G43" i="5"/>
  <c r="G45" i="5"/>
  <c r="G46" i="5"/>
  <c r="G47" i="5"/>
  <c r="G38" i="5"/>
  <c r="C76" i="5"/>
  <c r="C81" i="5" s="1"/>
  <c r="D76" i="5"/>
  <c r="D81" i="5" s="1"/>
  <c r="E76" i="5"/>
  <c r="E81" i="5" s="1"/>
  <c r="F76" i="5"/>
  <c r="F81" i="5" s="1"/>
  <c r="B76" i="5"/>
  <c r="B81" i="5" s="1"/>
  <c r="C75" i="5"/>
  <c r="C80" i="5" s="1"/>
  <c r="D75" i="5"/>
  <c r="D80" i="5" s="1"/>
  <c r="E75" i="5"/>
  <c r="E80" i="5" s="1"/>
  <c r="F75" i="5"/>
  <c r="F80" i="5" s="1"/>
  <c r="B80" i="5"/>
  <c r="C74" i="5"/>
  <c r="C79" i="5" s="1"/>
  <c r="D74" i="5"/>
  <c r="D79" i="5" s="1"/>
  <c r="E74" i="5"/>
  <c r="E79" i="5" s="1"/>
  <c r="F74" i="5"/>
  <c r="F79" i="5" s="1"/>
  <c r="B74" i="5"/>
  <c r="B79" i="5" s="1"/>
  <c r="J25" i="5"/>
  <c r="J30" i="5" s="1"/>
  <c r="J27" i="5"/>
  <c r="J32" i="5" s="1"/>
  <c r="K27" i="5"/>
  <c r="K32" i="5" s="1"/>
  <c r="L27" i="5"/>
  <c r="L32" i="5" s="1"/>
  <c r="M27" i="5"/>
  <c r="M32" i="5" s="1"/>
  <c r="I27" i="5"/>
  <c r="I32" i="5" s="1"/>
  <c r="J26" i="5"/>
  <c r="J31" i="5" s="1"/>
  <c r="K26" i="5"/>
  <c r="K31" i="5" s="1"/>
  <c r="L26" i="5"/>
  <c r="L31" i="5" s="1"/>
  <c r="M26" i="5"/>
  <c r="M31" i="5" s="1"/>
  <c r="I26" i="5"/>
  <c r="I31" i="5" s="1"/>
  <c r="K25" i="5"/>
  <c r="K30" i="5" s="1"/>
  <c r="L25" i="5"/>
  <c r="L30" i="5" s="1"/>
  <c r="M25" i="5"/>
  <c r="M30" i="5" s="1"/>
  <c r="G48" i="5" l="1"/>
  <c r="G74" i="5"/>
  <c r="N27" i="5"/>
  <c r="G76" i="5"/>
  <c r="N26" i="5"/>
  <c r="G75" i="5"/>
  <c r="N25" i="5"/>
  <c r="C14" i="5"/>
  <c r="B14" i="5"/>
  <c r="C12" i="5"/>
  <c r="B12" i="5"/>
  <c r="C13" i="5"/>
  <c r="B13" i="5"/>
  <c r="C11" i="5"/>
  <c r="B11" i="5"/>
  <c r="F6" i="5"/>
  <c r="E6" i="5"/>
  <c r="C6" i="5"/>
  <c r="B6" i="5"/>
  <c r="F5" i="5"/>
  <c r="E5" i="5"/>
  <c r="C5" i="5"/>
  <c r="B5" i="5"/>
  <c r="F4" i="5"/>
  <c r="E4" i="5"/>
  <c r="C4" i="5"/>
  <c r="F3" i="5"/>
  <c r="E3" i="5"/>
  <c r="C3" i="5"/>
  <c r="B3" i="5"/>
  <c r="D12" i="5" l="1"/>
  <c r="G6" i="5"/>
  <c r="D54" i="5" s="1"/>
  <c r="G3" i="5"/>
  <c r="G4" i="5"/>
  <c r="G5" i="5"/>
  <c r="D53" i="5" s="1"/>
  <c r="D11" i="5"/>
  <c r="D13" i="5"/>
  <c r="D14" i="5"/>
  <c r="B52" i="5" l="1"/>
  <c r="D52" i="5"/>
  <c r="E54" i="5"/>
  <c r="E53" i="5"/>
  <c r="C54" i="5"/>
  <c r="E52" i="5"/>
  <c r="B54" i="5"/>
  <c r="F53" i="5"/>
  <c r="C53" i="5"/>
  <c r="C52" i="5"/>
  <c r="F54" i="5"/>
  <c r="B53" i="5"/>
  <c r="F52" i="5"/>
  <c r="H3" i="5"/>
  <c r="H51" i="5" s="1"/>
  <c r="G51" i="5"/>
  <c r="H5" i="5"/>
  <c r="H53" i="5" s="1"/>
  <c r="G53" i="5"/>
  <c r="H4" i="5"/>
  <c r="H52" i="5" s="1"/>
  <c r="G52" i="5"/>
  <c r="H6" i="5"/>
  <c r="H54" i="5" s="1"/>
  <c r="G54" i="5"/>
  <c r="D51" i="5"/>
  <c r="B51" i="5"/>
  <c r="E51" i="5"/>
  <c r="F51" i="5"/>
  <c r="C51" i="5"/>
</calcChain>
</file>

<file path=xl/sharedStrings.xml><?xml version="1.0" encoding="utf-8"?>
<sst xmlns="http://schemas.openxmlformats.org/spreadsheetml/2006/main" count="808" uniqueCount="359">
  <si>
    <t>A1</t>
    <phoneticPr fontId="1" type="noConversion"/>
  </si>
  <si>
    <t>受试者编号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</si>
  <si>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</si>
  <si>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</si>
  <si>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</si>
  <si>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</si>
  <si>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</si>
  <si>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</si>
  <si>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</si>
  <si>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</si>
  <si>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</si>
  <si>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缺陷类型</t>
    <phoneticPr fontId="1" type="noConversion"/>
  </si>
  <si>
    <t>修改密码应注重是否是敏感信息，比如密码在修改过程中应该加上身份验证的判断</t>
    <phoneticPr fontId="1" type="noConversion"/>
  </si>
  <si>
    <t>修改一般信息时，在前端进行格式的规范，相对应的后端也要有</t>
    <phoneticPr fontId="1" type="noConversion"/>
  </si>
  <si>
    <t>如果出现信息错误等严重情况，提前做好数据库的主从备份</t>
    <phoneticPr fontId="1" type="noConversion"/>
  </si>
  <si>
    <t>学生考试如果挂科，可以查询出来挂科的信息</t>
    <phoneticPr fontId="1" type="noConversion"/>
  </si>
  <si>
    <t>通常教师和学生的账号由管理员按照唯一标识统一分配，不建议注册账号，原因是不够安全</t>
    <phoneticPr fontId="1" type="noConversion"/>
  </si>
  <si>
    <t>老师和管理员功能中均未看到注册功能</t>
    <phoneticPr fontId="1" type="noConversion"/>
  </si>
  <si>
    <t>未在学生功能中看到给老师留言的功能</t>
    <phoneticPr fontId="1" type="noConversion"/>
  </si>
  <si>
    <t>E-R图中没有标明实体之间的联系</t>
    <phoneticPr fontId="1" type="noConversion"/>
  </si>
  <si>
    <t>系统流程图中体现了注册功能，而需求中未指明</t>
    <phoneticPr fontId="1" type="noConversion"/>
  </si>
  <si>
    <t>没有指明运行环境</t>
    <phoneticPr fontId="1" type="noConversion"/>
  </si>
  <si>
    <t>注册账号如何区分是管理员的还是学生的</t>
    <phoneticPr fontId="1" type="noConversion"/>
  </si>
  <si>
    <t>密码没有设置长度、字母、数字限制</t>
    <phoneticPr fontId="1" type="noConversion"/>
  </si>
  <si>
    <t>能否查询到管理员的操作记录并有撤回功能</t>
    <phoneticPr fontId="1" type="noConversion"/>
  </si>
  <si>
    <t>文档标题是否对应</t>
    <phoneticPr fontId="1" type="noConversion"/>
  </si>
  <si>
    <t>具体技术如何</t>
    <phoneticPr fontId="1" type="noConversion"/>
  </si>
  <si>
    <t>内容是否完整</t>
    <phoneticPr fontId="1" type="noConversion"/>
  </si>
  <si>
    <t>管理员权限不明确 可以多添加几个层级的权限</t>
    <phoneticPr fontId="1" type="noConversion"/>
  </si>
  <si>
    <t>系统界面是否美观，没有在需求书中展示</t>
    <phoneticPr fontId="1" type="noConversion"/>
  </si>
  <si>
    <t>留言功能的介绍没有详细解释，学生功能中没有提及留言</t>
    <phoneticPr fontId="1" type="noConversion"/>
  </si>
  <si>
    <t>留言板没有字数或者格式的要求</t>
    <phoneticPr fontId="1" type="noConversion"/>
  </si>
  <si>
    <t>查询打印学籍信息，导入格式是什么？</t>
    <phoneticPr fontId="1" type="noConversion"/>
  </si>
  <si>
    <t>若试卷批改有问题，是否有修改成绩的功能？</t>
    <phoneticPr fontId="1" type="noConversion"/>
  </si>
  <si>
    <t>数据库表里好像没有专业列</t>
    <phoneticPr fontId="1" type="noConversion"/>
  </si>
  <si>
    <t>是否有效缺陷(1/0)</t>
    <phoneticPr fontId="1" type="noConversion"/>
  </si>
  <si>
    <t>缺失型缺陷</t>
    <phoneticPr fontId="1" type="noConversion"/>
  </si>
  <si>
    <t>功能性建议</t>
    <phoneticPr fontId="1" type="noConversion"/>
  </si>
  <si>
    <t>描述性缺陷</t>
    <phoneticPr fontId="1" type="noConversion"/>
  </si>
  <si>
    <t>AD HOC SRS-A（第一组）</t>
    <phoneticPr fontId="1" type="noConversion"/>
  </si>
  <si>
    <t>SRS</t>
    <phoneticPr fontId="1" type="noConversion"/>
  </si>
  <si>
    <t>有效缺陷数</t>
    <phoneticPr fontId="1" type="noConversion"/>
  </si>
  <si>
    <t>占比</t>
    <phoneticPr fontId="1" type="noConversion"/>
  </si>
  <si>
    <t>AD HOC A</t>
    <phoneticPr fontId="1" type="noConversion"/>
  </si>
  <si>
    <t>AD HOC SRS-B（第二组）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</si>
  <si>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</si>
  <si>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</si>
  <si>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</si>
  <si>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</si>
  <si>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</si>
  <si>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</si>
  <si>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</si>
  <si>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</si>
  <si>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</si>
  <si>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</si>
  <si>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学生签到时是否验证自己所在的位置</t>
    <phoneticPr fontId="1" type="noConversion"/>
  </si>
  <si>
    <t>签到时间格式显示是否正确</t>
    <phoneticPr fontId="1" type="noConversion"/>
  </si>
  <si>
    <t>应该能够查询到签到记录</t>
    <phoneticPr fontId="1" type="noConversion"/>
  </si>
  <si>
    <t>为提醒信息设置一定的格式</t>
    <phoneticPr fontId="1" type="noConversion"/>
  </si>
  <si>
    <t>学生申请上报 是实时的吗？</t>
    <phoneticPr fontId="1" type="noConversion"/>
  </si>
  <si>
    <t>补签到是由学生发起？还是教师发起？</t>
    <phoneticPr fontId="1" type="noConversion"/>
  </si>
  <si>
    <t>若补签成功，学生的签到记录是否会有相应的改变？</t>
    <phoneticPr fontId="1" type="noConversion"/>
  </si>
  <si>
    <t>数据库是否能够承载过多的数据？</t>
    <phoneticPr fontId="1" type="noConversion"/>
  </si>
  <si>
    <t>教师能够开启签到，也应该具有关闭签到的功能或者暂停签到的功能</t>
    <phoneticPr fontId="1" type="noConversion"/>
  </si>
  <si>
    <t>个人主页应该显示当前正在上的课程信息</t>
    <phoneticPr fontId="1" type="noConversion"/>
  </si>
  <si>
    <t>数据库设置缺少课程表，建立表连接</t>
    <phoneticPr fontId="1" type="noConversion"/>
  </si>
  <si>
    <t>E-R图与创建的数据库不一致</t>
    <phoneticPr fontId="1" type="noConversion"/>
  </si>
  <si>
    <t>签到表应该设置课程编号</t>
    <phoneticPr fontId="1" type="noConversion"/>
  </si>
  <si>
    <t>签到时间前后端格式保持一致，避免显示混乱</t>
    <phoneticPr fontId="1" type="noConversion"/>
  </si>
  <si>
    <t>教师信息对于个人信息的保存和修改</t>
    <phoneticPr fontId="1" type="noConversion"/>
  </si>
  <si>
    <t>通讯录功能在功能需求中未提及</t>
    <phoneticPr fontId="1" type="noConversion"/>
  </si>
  <si>
    <t>未提供修改通讯录的入口</t>
    <phoneticPr fontId="1" type="noConversion"/>
  </si>
  <si>
    <t>开发目标有歧义</t>
    <phoneticPr fontId="1" type="noConversion"/>
  </si>
  <si>
    <t>系统界面不够明确</t>
    <phoneticPr fontId="1" type="noConversion"/>
  </si>
  <si>
    <t>系统所使用的平台是什么？安卓还是web？</t>
    <phoneticPr fontId="1" type="noConversion"/>
  </si>
  <si>
    <t>只能在时间限制内签到，超出时间显示签到失败</t>
    <phoneticPr fontId="1" type="noConversion"/>
  </si>
  <si>
    <t>AD HOC B</t>
    <phoneticPr fontId="1" type="noConversion"/>
  </si>
  <si>
    <t>PBR SRS-A（第二组）</t>
    <phoneticPr fontId="1" type="noConversion"/>
  </si>
  <si>
    <t>视角</t>
    <phoneticPr fontId="1" type="noConversion"/>
  </si>
  <si>
    <t>程序设计者</t>
    <phoneticPr fontId="1" type="noConversion"/>
  </si>
  <si>
    <t>测试者</t>
    <phoneticPr fontId="1" type="noConversion"/>
  </si>
  <si>
    <t>用户</t>
    <phoneticPr fontId="1" type="noConversion"/>
  </si>
  <si>
    <t>管理者权限不明确</t>
    <phoneticPr fontId="1" type="noConversion"/>
  </si>
  <si>
    <t>修改密码没有验证</t>
    <phoneticPr fontId="1" type="noConversion"/>
  </si>
  <si>
    <t>设置密码时未设置格式限制</t>
    <phoneticPr fontId="1" type="noConversion"/>
  </si>
  <si>
    <t>注册账号时未设置身份验证</t>
    <phoneticPr fontId="1" type="noConversion"/>
  </si>
  <si>
    <t>没有明确提出找回密码的途径</t>
    <phoneticPr fontId="1" type="noConversion"/>
  </si>
  <si>
    <t>未设置查询管理员的操作记录</t>
    <phoneticPr fontId="1" type="noConversion"/>
  </si>
  <si>
    <t>未给予各类角色撤回功能</t>
    <phoneticPr fontId="1" type="noConversion"/>
  </si>
  <si>
    <t>在修改或者保存学生信息时应该设置申请上级审批</t>
    <phoneticPr fontId="1" type="noConversion"/>
  </si>
  <si>
    <t>筛选统计功能过少</t>
    <phoneticPr fontId="1" type="noConversion"/>
  </si>
  <si>
    <t>建议给教师提供便利统计的 图表</t>
  </si>
  <si>
    <t>留言功能应该设置敏感词</t>
    <phoneticPr fontId="1" type="noConversion"/>
  </si>
  <si>
    <t>没有设置导出学生信息的控件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</si>
  <si>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</si>
  <si>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</si>
  <si>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</si>
  <si>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</si>
  <si>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绩点公式不明确</t>
    <phoneticPr fontId="1" type="noConversion"/>
  </si>
  <si>
    <t>部分字段可设置为空</t>
    <phoneticPr fontId="1" type="noConversion"/>
  </si>
  <si>
    <t>数据库中备注字段长度设置不合理</t>
    <phoneticPr fontId="1" type="noConversion"/>
  </si>
  <si>
    <t>未设置表关联</t>
    <phoneticPr fontId="1" type="noConversion"/>
  </si>
  <si>
    <t>没有运行环境</t>
    <phoneticPr fontId="1" type="noConversion"/>
  </si>
  <si>
    <t>没有生成必要的日志文件</t>
    <phoneticPr fontId="1" type="noConversion"/>
  </si>
  <si>
    <t>修改信息时没有设置信息备份</t>
    <phoneticPr fontId="1" type="noConversion"/>
  </si>
  <si>
    <t>系统流程图未添加一定的文字说明</t>
    <phoneticPr fontId="1" type="noConversion"/>
  </si>
  <si>
    <t>B7</t>
    <phoneticPr fontId="1" type="noConversion"/>
  </si>
  <si>
    <t>留言板的字数或者格式没有要求</t>
    <phoneticPr fontId="1" type="noConversion"/>
  </si>
  <si>
    <t>查询打印学籍信息导出功能未设置</t>
    <phoneticPr fontId="1" type="noConversion"/>
  </si>
  <si>
    <t>对于教师未设置修改成绩的功能</t>
    <phoneticPr fontId="1" type="noConversion"/>
  </si>
  <si>
    <t>没有体现管理员的功能需求</t>
    <phoneticPr fontId="1" type="noConversion"/>
  </si>
  <si>
    <t>标题页中有文本文字错误</t>
    <phoneticPr fontId="1" type="noConversion"/>
  </si>
  <si>
    <t>留言功能对于学生角色没有描述</t>
    <phoneticPr fontId="1" type="noConversion"/>
  </si>
  <si>
    <t>未指出程序语言</t>
    <phoneticPr fontId="1" type="noConversion"/>
  </si>
  <si>
    <t>标题中没有指明开发团队或者作者</t>
    <phoneticPr fontId="1" type="noConversion"/>
  </si>
  <si>
    <t>PBR SRS-B（第一组）</t>
    <phoneticPr fontId="1" type="noConversion"/>
  </si>
  <si>
    <t>签到时应该显示地理位置</t>
    <phoneticPr fontId="1" type="noConversion"/>
  </si>
  <si>
    <t>设置密码时未设置长度限制</t>
    <phoneticPr fontId="1" type="noConversion"/>
  </si>
  <si>
    <t>签到时应该显示时间信息</t>
    <phoneticPr fontId="1" type="noConversion"/>
  </si>
  <si>
    <t>时间格式应该显示正确</t>
    <phoneticPr fontId="1" type="noConversion"/>
  </si>
  <si>
    <t>在规定时间内签到，不在规定时间内不能签到</t>
    <phoneticPr fontId="1" type="noConversion"/>
  </si>
  <si>
    <t>由老师发起签到功能</t>
    <phoneticPr fontId="1" type="noConversion"/>
  </si>
  <si>
    <t>签到时应该显示课程信息</t>
    <phoneticPr fontId="1" type="noConversion"/>
  </si>
  <si>
    <t>学生不能重复签到</t>
    <phoneticPr fontId="1" type="noConversion"/>
  </si>
  <si>
    <t>补签到功能应该由老师发起，学生不能随意补签</t>
    <phoneticPr fontId="1" type="noConversion"/>
  </si>
  <si>
    <t>学生应该能查询到自己的签到记录</t>
    <phoneticPr fontId="1" type="noConversion"/>
  </si>
  <si>
    <t>时间格式前后端应该保持一致，避免乱码</t>
    <phoneticPr fontId="1" type="noConversion"/>
  </si>
  <si>
    <t>数据库中应该有课程表</t>
    <phoneticPr fontId="1" type="noConversion"/>
  </si>
  <si>
    <t>签到表中应该出现课程信息</t>
    <phoneticPr fontId="1" type="noConversion"/>
  </si>
  <si>
    <t>没有设置软件测试标准</t>
    <phoneticPr fontId="1" type="noConversion"/>
  </si>
  <si>
    <t>开发成本没有进行预估</t>
    <phoneticPr fontId="1" type="noConversion"/>
  </si>
  <si>
    <t>教师角色修改自己的个人信息</t>
    <phoneticPr fontId="1" type="noConversion"/>
  </si>
  <si>
    <t>若发起申请时，教师可以实时收到</t>
    <phoneticPr fontId="1" type="noConversion"/>
  </si>
  <si>
    <t>系统设计应该以单击按钮为主，减少繁琐操作</t>
    <phoneticPr fontId="1" type="noConversion"/>
  </si>
  <si>
    <t>若签到快要结束时，应该设置自动提醒</t>
    <phoneticPr fontId="1" type="noConversion"/>
  </si>
  <si>
    <t>时间显示应该完整</t>
    <phoneticPr fontId="1" type="noConversion"/>
  </si>
  <si>
    <t>留言板没有字数或者格式的要求</t>
    <phoneticPr fontId="1" type="noConversion"/>
  </si>
  <si>
    <t>填写信息应该以下拉框为主</t>
    <phoneticPr fontId="1" type="noConversion"/>
  </si>
  <si>
    <t>留言功能没有对学生开放</t>
    <phoneticPr fontId="1" type="noConversion"/>
  </si>
  <si>
    <t>应该限制学生信息的导入格式</t>
    <phoneticPr fontId="1" type="noConversion"/>
  </si>
  <si>
    <t>应该限制学生信息的导出方式</t>
    <phoneticPr fontId="1" type="noConversion"/>
  </si>
  <si>
    <t>账号应该进行角色分类</t>
    <phoneticPr fontId="1" type="noConversion"/>
  </si>
  <si>
    <t>注册账号时应该进行身份验证</t>
    <phoneticPr fontId="1" type="noConversion"/>
  </si>
  <si>
    <t>未在学生功能中看到老师留言的功能</t>
    <phoneticPr fontId="1" type="noConversion"/>
  </si>
  <si>
    <t>管理员权限不明确</t>
    <phoneticPr fontId="1" type="noConversion"/>
  </si>
  <si>
    <t>填写手机号不完整时应该出现弹窗提醒</t>
    <phoneticPr fontId="1" type="noConversion"/>
  </si>
  <si>
    <t>填写信息应该以选择框为主</t>
    <phoneticPr fontId="1" type="noConversion"/>
  </si>
  <si>
    <t>限制填写信息的格式</t>
    <phoneticPr fontId="1" type="noConversion"/>
  </si>
  <si>
    <t>系统控件放在合理的位置</t>
    <phoneticPr fontId="1" type="noConversion"/>
  </si>
  <si>
    <t>留言功能的字数或者格式没有设置</t>
    <phoneticPr fontId="1" type="noConversion"/>
  </si>
  <si>
    <t>不同角色不能注册同一账号</t>
    <phoneticPr fontId="1" type="noConversion"/>
  </si>
  <si>
    <t>同一角色不能注册同一账号</t>
    <phoneticPr fontId="1" type="noConversion"/>
  </si>
  <si>
    <t>表与表之间建立联系</t>
    <phoneticPr fontId="1" type="noConversion"/>
  </si>
  <si>
    <t>填写信息时可以设置某些信息为空</t>
    <phoneticPr fontId="1" type="noConversion"/>
  </si>
  <si>
    <t>e-r图缺少关系</t>
    <phoneticPr fontId="1" type="noConversion"/>
  </si>
  <si>
    <t>系统没有提供维护入口</t>
    <phoneticPr fontId="1" type="noConversion"/>
  </si>
  <si>
    <t>系统数据与数据库格式统一</t>
    <phoneticPr fontId="1" type="noConversion"/>
  </si>
  <si>
    <t>未指出绩点公式</t>
    <phoneticPr fontId="1" type="noConversion"/>
  </si>
  <si>
    <t>手机号信息不可以输入文本信息</t>
    <phoneticPr fontId="1" type="noConversion"/>
  </si>
  <si>
    <t>文本框均可以使用复制粘贴</t>
    <phoneticPr fontId="1" type="noConversion"/>
  </si>
  <si>
    <t>没有运行环境</t>
    <phoneticPr fontId="1" type="noConversion"/>
  </si>
  <si>
    <t>浏览课程信息，没有明确一键导入</t>
    <phoneticPr fontId="1" type="noConversion"/>
  </si>
  <si>
    <t>每周课程时间安排，没有明确一键导入</t>
    <phoneticPr fontId="1" type="noConversion"/>
  </si>
  <si>
    <t>密码未设置低、中、高级密码</t>
    <phoneticPr fontId="1" type="noConversion"/>
  </si>
  <si>
    <t>密码没有设置长度、字母、数字限制</t>
    <phoneticPr fontId="1" type="noConversion"/>
  </si>
  <si>
    <t>填写性别时没有选择男女框</t>
    <phoneticPr fontId="1" type="noConversion"/>
  </si>
  <si>
    <t>填写手机号时只可以输入11位</t>
    <phoneticPr fontId="1" type="noConversion"/>
  </si>
  <si>
    <t>输入邮编只可以输入6位</t>
    <phoneticPr fontId="1" type="noConversion"/>
  </si>
  <si>
    <t>输入地址时可以选择省、市、区等</t>
    <phoneticPr fontId="1" type="noConversion"/>
  </si>
  <si>
    <t>老师可以进行修改成绩</t>
    <phoneticPr fontId="1" type="noConversion"/>
  </si>
  <si>
    <t>应该由管理员统一分配学生账号</t>
    <phoneticPr fontId="1" type="noConversion"/>
  </si>
  <si>
    <t>学生可以进行留言</t>
    <phoneticPr fontId="1" type="noConversion"/>
  </si>
  <si>
    <t>教师可以查看留言</t>
    <phoneticPr fontId="1" type="noConversion"/>
  </si>
  <si>
    <t>对留言功能可以进行分类</t>
    <phoneticPr fontId="1" type="noConversion"/>
  </si>
  <si>
    <t>限制导入信息的格式</t>
    <phoneticPr fontId="1" type="noConversion"/>
  </si>
  <si>
    <t>限制导出信息的格式</t>
    <phoneticPr fontId="1" type="noConversion"/>
  </si>
  <si>
    <t>登录账号时选择角色进行登录</t>
    <phoneticPr fontId="1" type="noConversion"/>
  </si>
  <si>
    <t>输入信息不符合格式时有弹窗提醒</t>
    <phoneticPr fontId="1" type="noConversion"/>
  </si>
  <si>
    <t>指摘数量</t>
    <phoneticPr fontId="1" type="noConversion"/>
  </si>
  <si>
    <t>具体指摘</t>
    <phoneticPr fontId="1" type="noConversion"/>
  </si>
  <si>
    <t>指摘总数</t>
    <phoneticPr fontId="1" type="noConversion"/>
  </si>
  <si>
    <t>PBR B</t>
    <phoneticPr fontId="1" type="noConversion"/>
  </si>
  <si>
    <t>PBR A</t>
    <phoneticPr fontId="1" type="noConversion"/>
  </si>
  <si>
    <t>功能性建议</t>
    <phoneticPr fontId="1" type="noConversion"/>
  </si>
  <si>
    <t>用户的账号不能保证安全</t>
    <phoneticPr fontId="1" type="noConversion"/>
  </si>
  <si>
    <t>留言板未对学生开放</t>
    <phoneticPr fontId="1" type="noConversion"/>
  </si>
  <si>
    <t>教师可以进行信息修改</t>
    <phoneticPr fontId="1" type="noConversion"/>
  </si>
  <si>
    <t>学生账号自主注册不够安全</t>
    <phoneticPr fontId="1" type="noConversion"/>
  </si>
  <si>
    <t>同一角色是否可以注册同一账号</t>
    <phoneticPr fontId="1" type="noConversion"/>
  </si>
  <si>
    <t>不同角色是否可以注册同一账号</t>
    <phoneticPr fontId="1" type="noConversion"/>
  </si>
  <si>
    <t>开发目标有歧义</t>
    <phoneticPr fontId="1" type="noConversion"/>
  </si>
  <si>
    <t>用时(min)</t>
    <phoneticPr fontId="1" type="noConversion"/>
  </si>
  <si>
    <t>用时(min)</t>
    <phoneticPr fontId="1" type="noConversion"/>
  </si>
  <si>
    <t>签到时间显示完整</t>
    <phoneticPr fontId="1" type="noConversion"/>
  </si>
  <si>
    <t>教师是否可以设置签到的时间</t>
    <phoneticPr fontId="1" type="noConversion"/>
  </si>
  <si>
    <t>学生界面应该显示课程信息</t>
    <phoneticPr fontId="1" type="noConversion"/>
  </si>
  <si>
    <t>教师界面应该显示班级信息</t>
    <phoneticPr fontId="1" type="noConversion"/>
  </si>
  <si>
    <t>学生应该可以通过班级号加入到班级</t>
    <phoneticPr fontId="1" type="noConversion"/>
  </si>
  <si>
    <t>尽量不要使用滚动条</t>
    <phoneticPr fontId="1" type="noConversion"/>
  </si>
  <si>
    <t>个人信息不要出现中英混写</t>
    <phoneticPr fontId="1" type="noConversion"/>
  </si>
  <si>
    <t>学生自行获取位置信息</t>
    <phoneticPr fontId="1" type="noConversion"/>
  </si>
  <si>
    <t>文本标题中有错别字</t>
    <phoneticPr fontId="1" type="noConversion"/>
  </si>
  <si>
    <t>定位显示失败时，可以进行重新定位</t>
    <phoneticPr fontId="1" type="noConversion"/>
  </si>
  <si>
    <t>没有说明运行环境</t>
    <phoneticPr fontId="1" type="noConversion"/>
  </si>
  <si>
    <t>注意学生信息排版问题</t>
    <phoneticPr fontId="1" type="noConversion"/>
  </si>
  <si>
    <t>缺陷类型</t>
  </si>
  <si>
    <t>系统应该为自动识别地址，不可以人为选择</t>
    <phoneticPr fontId="1" type="noConversion"/>
  </si>
  <si>
    <t>教师设置签到时间</t>
    <phoneticPr fontId="1" type="noConversion"/>
  </si>
  <si>
    <t>若签到失败，在时间内可以重新签到</t>
    <phoneticPr fontId="1" type="noConversion"/>
  </si>
  <si>
    <t>在补签到后，签到信息也要发生相应的改变</t>
    <phoneticPr fontId="1" type="noConversion"/>
  </si>
  <si>
    <t>教师可以发布补签到信息</t>
    <phoneticPr fontId="1" type="noConversion"/>
  </si>
  <si>
    <t>学生应该认证自己所学的课程</t>
    <phoneticPr fontId="1" type="noConversion"/>
  </si>
  <si>
    <t>教师应该设置班级</t>
    <phoneticPr fontId="1" type="noConversion"/>
  </si>
  <si>
    <t>学生可以通过班级号添加班级</t>
    <phoneticPr fontId="1" type="noConversion"/>
  </si>
  <si>
    <t>签到信息显示整齐</t>
    <phoneticPr fontId="1" type="noConversion"/>
  </si>
  <si>
    <t>若定位失败，学生可以进行重新签到</t>
    <phoneticPr fontId="1" type="noConversion"/>
  </si>
  <si>
    <t>签到时应该设置自行定位</t>
    <phoneticPr fontId="1" type="noConversion"/>
  </si>
  <si>
    <t>教师可以修改签到的时间</t>
    <phoneticPr fontId="1" type="noConversion"/>
  </si>
  <si>
    <t>系统设计尽量简单</t>
    <phoneticPr fontId="1" type="noConversion"/>
  </si>
  <si>
    <t>没有指明运行环境</t>
    <phoneticPr fontId="1" type="noConversion"/>
  </si>
  <si>
    <t>一个学生可以签到多门课</t>
    <phoneticPr fontId="1" type="noConversion"/>
  </si>
  <si>
    <t>一个教师可以发布多门课的签到</t>
    <phoneticPr fontId="1" type="noConversion"/>
  </si>
  <si>
    <t>同一时间内，教师不可以发布多门课的签到</t>
    <phoneticPr fontId="1" type="noConversion"/>
  </si>
  <si>
    <t>同一时间内，学生只可以进行一门课的签到</t>
    <phoneticPr fontId="1" type="noConversion"/>
  </si>
  <si>
    <t>数据库中未出现课程表</t>
    <phoneticPr fontId="1" type="noConversion"/>
  </si>
  <si>
    <t>教师与课程要一一对应</t>
    <phoneticPr fontId="1" type="noConversion"/>
  </si>
  <si>
    <t>应该限制数据库的时间字段的格式</t>
    <phoneticPr fontId="1" type="noConversion"/>
  </si>
  <si>
    <t>系统设置应该以单击按钮为主</t>
    <phoneticPr fontId="1" type="noConversion"/>
  </si>
  <si>
    <t>同一时间内，老师只可以发布一门课程的签到</t>
    <phoneticPr fontId="1" type="noConversion"/>
  </si>
  <si>
    <t>同一时间内，学生只可以进行一门课程的签到</t>
    <phoneticPr fontId="1" type="noConversion"/>
  </si>
  <si>
    <t>老师可以修改签到的时间</t>
    <phoneticPr fontId="1" type="noConversion"/>
  </si>
  <si>
    <t>填写信息为非法格式时，不能进行保存与修改</t>
    <phoneticPr fontId="1" type="noConversion"/>
  </si>
  <si>
    <t>教师可以创建班级</t>
    <phoneticPr fontId="1" type="noConversion"/>
  </si>
  <si>
    <t>学生通过班级号添加到班级</t>
    <phoneticPr fontId="1" type="noConversion"/>
  </si>
  <si>
    <t>教师应该有权限审核学生加入班级</t>
    <phoneticPr fontId="1" type="noConversion"/>
  </si>
  <si>
    <t>教师发布补签到功能</t>
    <phoneticPr fontId="1" type="noConversion"/>
  </si>
  <si>
    <t>学生可以查询到补签到信息</t>
    <phoneticPr fontId="1" type="noConversion"/>
  </si>
  <si>
    <t>学生不可以随意修改签到位置</t>
    <phoneticPr fontId="1" type="noConversion"/>
  </si>
  <si>
    <t>教师有权限进行学生审核</t>
    <phoneticPr fontId="1" type="noConversion"/>
  </si>
  <si>
    <t>老师提醒信息应该实时发送</t>
    <phoneticPr fontId="1" type="noConversion"/>
  </si>
  <si>
    <t>查询信息时应该显示完整</t>
    <phoneticPr fontId="1" type="noConversion"/>
  </si>
  <si>
    <t>错误</t>
    <phoneticPr fontId="1" type="noConversion"/>
  </si>
  <si>
    <t>平均时间</t>
    <phoneticPr fontId="1" type="noConversion"/>
  </si>
  <si>
    <t>第一组   PBR B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</si>
  <si>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</si>
  <si>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</si>
  <si>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</si>
  <si>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</si>
  <si>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</si>
  <si>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</si>
  <si>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</si>
  <si>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</si>
  <si>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第二组   PBR A</t>
    <phoneticPr fontId="1" type="noConversion"/>
  </si>
  <si>
    <t>学生留言之后显示未留言</t>
    <phoneticPr fontId="1" type="noConversion"/>
  </si>
  <si>
    <t>错误</t>
  </si>
  <si>
    <t>错误</t>
    <phoneticPr fontId="1" type="noConversion"/>
  </si>
  <si>
    <t>搜索框内无法进行搜索</t>
    <phoneticPr fontId="1" type="noConversion"/>
  </si>
  <si>
    <t>学生账号登录管理员系统</t>
    <phoneticPr fontId="1" type="noConversion"/>
  </si>
  <si>
    <t>总和</t>
    <phoneticPr fontId="1" type="noConversion"/>
  </si>
  <si>
    <t>平均</t>
    <phoneticPr fontId="1" type="noConversion"/>
  </si>
  <si>
    <t>缺失型缺陷</t>
  </si>
  <si>
    <t>描述性缺陷</t>
  </si>
  <si>
    <t>功能性建议</t>
  </si>
  <si>
    <t>AD HOC A</t>
  </si>
  <si>
    <t>PBR A</t>
  </si>
  <si>
    <t>AD HOC B</t>
  </si>
  <si>
    <t>PBR B</t>
  </si>
  <si>
    <t>第一组   PBR B</t>
    <phoneticPr fontId="1" type="noConversion"/>
  </si>
  <si>
    <t>程序设计者</t>
  </si>
  <si>
    <t>程序设计者</t>
    <phoneticPr fontId="1" type="noConversion"/>
  </si>
  <si>
    <t>测试者</t>
  </si>
  <si>
    <t>测试者</t>
    <phoneticPr fontId="1" type="noConversion"/>
  </si>
  <si>
    <t>用户</t>
  </si>
  <si>
    <t>用户</t>
    <phoneticPr fontId="1" type="noConversion"/>
  </si>
  <si>
    <t>共计</t>
  </si>
  <si>
    <t>共计</t>
    <phoneticPr fontId="1" type="noConversion"/>
  </si>
  <si>
    <t>总计</t>
    <phoneticPr fontId="1" type="noConversion"/>
  </si>
  <si>
    <t>时间：</t>
    <phoneticPr fontId="1" type="noConversion"/>
  </si>
  <si>
    <t>留言功能应该给出大致模板</t>
    <phoneticPr fontId="1" type="noConversion"/>
  </si>
  <si>
    <t>歧义性缺陷</t>
  </si>
  <si>
    <t>歧义性缺陷</t>
    <phoneticPr fontId="1" type="noConversion"/>
  </si>
  <si>
    <t>绩点公式计算方式存在歧义</t>
    <phoneticPr fontId="1" type="noConversion"/>
  </si>
  <si>
    <t>教师和学生的权限不明确</t>
    <phoneticPr fontId="1" type="noConversion"/>
  </si>
  <si>
    <t>教师的基本信息未明确指定</t>
    <phoneticPr fontId="1" type="noConversion"/>
  </si>
  <si>
    <t>缺少手机号格式检查功能</t>
    <phoneticPr fontId="1" type="noConversion"/>
  </si>
  <si>
    <t>数据库缺失教师列</t>
    <phoneticPr fontId="1" type="noConversion"/>
  </si>
  <si>
    <t>数据库缺失信息</t>
    <phoneticPr fontId="1" type="noConversion"/>
  </si>
  <si>
    <t>应指明软件开发的时间计划</t>
    <phoneticPr fontId="1" type="noConversion"/>
  </si>
  <si>
    <t>系统流程图不够明确</t>
    <phoneticPr fontId="1" type="noConversion"/>
  </si>
  <si>
    <t>数据
统计</t>
    <phoneticPr fontId="1" type="noConversion"/>
  </si>
  <si>
    <t>计算成绩的公式具有歧义</t>
    <phoneticPr fontId="1" type="noConversion"/>
  </si>
  <si>
    <t>账号的注册支持什么样的方式</t>
    <phoneticPr fontId="1" type="noConversion"/>
  </si>
  <si>
    <t>数据库缺少对应列</t>
    <phoneticPr fontId="1" type="noConversion"/>
  </si>
  <si>
    <t>e-r无法清楚描述关系</t>
    <phoneticPr fontId="1" type="noConversion"/>
  </si>
  <si>
    <t>留言功能的介绍没有详细解释，学生功能不可以留言吗</t>
    <phoneticPr fontId="1" type="noConversion"/>
  </si>
  <si>
    <t>部分字段没有进行空检查</t>
    <phoneticPr fontId="1" type="noConversion"/>
  </si>
  <si>
    <t>密码强度应该设置检查</t>
    <phoneticPr fontId="1" type="noConversion"/>
  </si>
  <si>
    <t>学生的权限不够明确</t>
    <phoneticPr fontId="1" type="noConversion"/>
  </si>
  <si>
    <t>系统数据与数据库格式应该保持一致</t>
    <phoneticPr fontId="1" type="noConversion"/>
  </si>
  <si>
    <t>标题页存在错别字</t>
    <phoneticPr fontId="1" type="noConversion"/>
  </si>
  <si>
    <t>签到时间应该设置时间范围</t>
    <phoneticPr fontId="1" type="noConversion"/>
  </si>
  <si>
    <t>数据库签到信息字段类型不准确</t>
    <phoneticPr fontId="1" type="noConversion"/>
  </si>
  <si>
    <t>教师和学生的权限未做明确说明</t>
    <phoneticPr fontId="1" type="noConversion"/>
  </si>
  <si>
    <t>注册账号时应该有input check</t>
    <phoneticPr fontId="1" type="noConversion"/>
  </si>
  <si>
    <t>数据库中的时间格式字段不准确</t>
    <phoneticPr fontId="1" type="noConversion"/>
  </si>
  <si>
    <t>应该区分学生，教师和管理员权限</t>
    <phoneticPr fontId="1" type="noConversion"/>
  </si>
  <si>
    <t>注册账号时应该有输入内容的检查</t>
    <phoneticPr fontId="1" type="noConversion"/>
  </si>
  <si>
    <t>个人信息中文，拼音应该分成两个项目</t>
    <phoneticPr fontId="1" type="noConversion"/>
  </si>
  <si>
    <t>获取地理位置的信息时，是否应该提示用户</t>
    <phoneticPr fontId="1" type="noConversion"/>
  </si>
  <si>
    <t>签到前后主页面应该设置明确提示</t>
    <phoneticPr fontId="1" type="noConversion"/>
  </si>
  <si>
    <t>签到时间应该设置时间范围（比如上课前后15分钟）</t>
    <phoneticPr fontId="1" type="noConversion"/>
  </si>
  <si>
    <t>教师应该有一定的权限修改签到信息</t>
    <phoneticPr fontId="1" type="noConversion"/>
  </si>
  <si>
    <t>补签条件存在歧义</t>
    <phoneticPr fontId="1" type="noConversion"/>
  </si>
  <si>
    <t>如果无法获取地理位置怎么办</t>
    <phoneticPr fontId="1" type="noConversion"/>
  </si>
  <si>
    <t>注册方式未明确</t>
    <phoneticPr fontId="1" type="noConversion"/>
  </si>
  <si>
    <t>个人信息比如名字的格式不准确</t>
    <phoneticPr fontId="1" type="noConversion"/>
  </si>
  <si>
    <t>位置信息的获取是必要的吗</t>
    <phoneticPr fontId="1" type="noConversion"/>
  </si>
  <si>
    <t>设置一个提醒签到的功能</t>
    <phoneticPr fontId="1" type="noConversion"/>
  </si>
  <si>
    <t>是否可以提醒签到</t>
    <phoneticPr fontId="1" type="noConversion"/>
  </si>
  <si>
    <t>数据库签到信息字段类型有问题</t>
    <phoneticPr fontId="1" type="noConversion"/>
  </si>
  <si>
    <t>未明确平台</t>
    <phoneticPr fontId="1" type="noConversion"/>
  </si>
  <si>
    <t>签到时间的格式存在问题</t>
    <phoneticPr fontId="1" type="noConversion"/>
  </si>
  <si>
    <t>注册账号时应该有输入检查</t>
    <phoneticPr fontId="1" type="noConversion"/>
  </si>
  <si>
    <t>没有指明开发与运行环境</t>
    <phoneticPr fontId="1" type="noConversion"/>
  </si>
  <si>
    <t>修改密码的方式不明确</t>
    <phoneticPr fontId="7"/>
  </si>
  <si>
    <t>数据库应该追加体现课程类型的列</t>
    <phoneticPr fontId="1" type="noConversion"/>
  </si>
  <si>
    <t>数据库日期字段不准确</t>
    <phoneticPr fontId="1" type="noConversion"/>
  </si>
  <si>
    <t>签到应该有时间范围设定</t>
    <phoneticPr fontId="1" type="noConversion"/>
  </si>
  <si>
    <t>若用户忘记密码，无法在登录状态下修改密码</t>
    <phoneticPr fontId="1" type="noConversion"/>
  </si>
  <si>
    <t>忘记密码无法在登录状态下修改密码</t>
    <phoneticPr fontId="1" type="noConversion"/>
  </si>
  <si>
    <t>学生信息的修改权限问题未明确</t>
    <phoneticPr fontId="1" type="noConversion"/>
  </si>
  <si>
    <t>定位失败时的处理未明确</t>
    <phoneticPr fontId="1" type="noConversion"/>
  </si>
  <si>
    <t>数据库中的字段和数据类型存在问题</t>
    <phoneticPr fontId="1" type="noConversion"/>
  </si>
  <si>
    <t>填写信息应该有输入检查，否则不能进行保存与修改</t>
    <phoneticPr fontId="1" type="noConversion"/>
  </si>
  <si>
    <t>Incorrect</t>
    <phoneticPr fontId="1" type="noConversion"/>
  </si>
  <si>
    <t>Description problem</t>
    <phoneticPr fontId="1" type="noConversion"/>
  </si>
  <si>
    <t>Omission</t>
    <phoneticPr fontId="1" type="noConversion"/>
  </si>
  <si>
    <t>Feature Suggestion</t>
    <phoneticPr fontId="1" type="noConversion"/>
  </si>
  <si>
    <t>Ambiguity</t>
    <phoneticPr fontId="1" type="noConversion"/>
  </si>
  <si>
    <t>Sum</t>
    <phoneticPr fontId="1" type="noConversion"/>
  </si>
  <si>
    <t>Avg</t>
    <phoneticPr fontId="1" type="noConversion"/>
  </si>
  <si>
    <t>Designer (A)</t>
    <phoneticPr fontId="1" type="noConversion"/>
  </si>
  <si>
    <t>Tester (A)</t>
    <phoneticPr fontId="1" type="noConversion"/>
  </si>
  <si>
    <t>User (A)</t>
    <phoneticPr fontId="1" type="noConversion"/>
  </si>
  <si>
    <t>User (B)</t>
    <phoneticPr fontId="1" type="noConversion"/>
  </si>
  <si>
    <t>Tester (B)</t>
    <phoneticPr fontId="1" type="noConversion"/>
  </si>
  <si>
    <t>Designer (B)</t>
    <phoneticPr fontId="1" type="noConversion"/>
  </si>
  <si>
    <t>Designer</t>
    <phoneticPr fontId="1" type="noConversion"/>
  </si>
  <si>
    <t>Tester</t>
    <phoneticPr fontId="1" type="noConversion"/>
  </si>
  <si>
    <t>User</t>
    <phoneticPr fontId="1" type="noConversion"/>
  </si>
  <si>
    <t>PBR A平均</t>
    <phoneticPr fontId="1" type="noConversion"/>
  </si>
  <si>
    <t>PBR B 平均</t>
    <phoneticPr fontId="1" type="noConversion"/>
  </si>
  <si>
    <t>Subject No./Time</t>
    <phoneticPr fontId="1" type="noConversion"/>
  </si>
  <si>
    <t>EQI A</t>
    <phoneticPr fontId="1" type="noConversion"/>
  </si>
  <si>
    <t>EQI B</t>
    <phoneticPr fontId="1" type="noConversion"/>
  </si>
  <si>
    <t>AD Hoc A (Group 1)</t>
    <phoneticPr fontId="1" type="noConversion"/>
  </si>
  <si>
    <t>AD Hoc A (Group 3)</t>
    <phoneticPr fontId="1" type="noConversion"/>
  </si>
  <si>
    <t>AD Hoc B (Group 4)</t>
    <phoneticPr fontId="1" type="noConversion"/>
  </si>
  <si>
    <t>AD Hoc B (Group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</si>
</sst>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2"/>
      <color rgb="FF0070C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6"/>
      <name val="等线"/>
      <family val="3"/>
      <charset val="128"/>
      <scheme val="minor"/>
    </font>
    <font>
      <b/>
      <sz val="11"/>
      <color theme="5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0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9" xfId="0" applyFont="1" applyBorder="1"/>
    <xf numFmtId="0" fontId="0" fillId="5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10" fontId="0" fillId="9" borderId="13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76" fontId="0" fillId="11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10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0" borderId="7" xfId="0" applyFont="1" applyBorder="1" applyAlignment="1">
      <alignment horizontal="center" vertical="center"/>
    </xf>
    <xf numFmtId="0" fontId="8" fillId="0" borderId="4" xfId="0" applyFont="1" applyBorder="1"/>
    <xf numFmtId="0" fontId="8" fillId="0" borderId="1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altLang="zh-CN" sz="1200" b="1">
                <a:latin typeface="Calibri" panose="020F0502020204030204" pitchFamily="34" charset="0"/>
                <a:cs typeface="Calibri" panose="020F0502020204030204" pitchFamily="34" charset="0"/>
              </a:rPr>
              <a:t> AD Hoc &amp; PBR (Groups 1 &amp; 2)</a:t>
            </a:r>
            <a:endParaRPr lang="zh-CN" altLang="en-US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PBR缺陷分类!$B$2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PBR缺陷分类!$B$3:$B$6</c:f>
              <c:numCache>
                <c:formatCode>General</c:formatCode>
                <c:ptCount val="4"/>
                <c:pt idx="0">
                  <c:v>15</c:v>
                </c:pt>
                <c:pt idx="1">
                  <c:v>32</c:v>
                </c:pt>
                <c:pt idx="2">
                  <c:v>18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7-4287-9ABB-79019F814342}"/>
            </c:ext>
          </c:extLst>
        </c:ser>
        <c:ser>
          <c:idx val="1"/>
          <c:order val="1"/>
          <c:tx>
            <c:strRef>
              <c:f>PBR缺陷分类!$C$2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PBR缺陷分类!$C$3:$C$6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7-4287-9ABB-79019F814342}"/>
            </c:ext>
          </c:extLst>
        </c:ser>
        <c:ser>
          <c:idx val="2"/>
          <c:order val="2"/>
          <c:tx>
            <c:strRef>
              <c:f>PBR缺陷分类!$D$2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PBR缺陷分类!$D$3:$D$6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7-4287-9ABB-79019F814342}"/>
            </c:ext>
          </c:extLst>
        </c:ser>
        <c:ser>
          <c:idx val="3"/>
          <c:order val="3"/>
          <c:tx>
            <c:strRef>
              <c:f>PBR缺陷分类!$E$2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PBR缺陷分类!$E$3:$E$6</c:f>
              <c:numCache>
                <c:formatCode>General</c:formatCode>
                <c:ptCount val="4"/>
                <c:pt idx="0">
                  <c:v>15</c:v>
                </c:pt>
                <c:pt idx="1">
                  <c:v>24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7-4287-9ABB-79019F814342}"/>
            </c:ext>
          </c:extLst>
        </c:ser>
        <c:ser>
          <c:idx val="4"/>
          <c:order val="4"/>
          <c:tx>
            <c:strRef>
              <c:f>PBR缺陷分类!$F$2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PBR缺陷分类!$A$3:$A$6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PBR缺陷分类!$F$3:$F$6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2-4707-9178-61D60702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697208"/>
        <c:axId val="654692728"/>
      </c:barChart>
      <c:catAx>
        <c:axId val="6546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692728"/>
        <c:crosses val="autoZero"/>
        <c:auto val="1"/>
        <c:lblAlgn val="ctr"/>
        <c:lblOffset val="100"/>
        <c:noMultiLvlLbl val="0"/>
      </c:catAx>
      <c:valAx>
        <c:axId val="6546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46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PBR缺陷分类!$A$80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5-405E-9EFE-B1AFFBBF7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5-405E-9EFE-B1AFFBBF79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5-405E-9EFE-B1AFFBBF79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5-405E-9EFE-B1AFFBBF79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5-405E-9EFE-B1AFFBBF7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PBR缺陷分类!$B$80:$F$80</c:f>
              <c:numCache>
                <c:formatCode>0.00_ </c:formatCode>
                <c:ptCount val="5"/>
                <c:pt idx="0">
                  <c:v>2</c:v>
                </c:pt>
                <c:pt idx="1">
                  <c:v>2.3333333333333335</c:v>
                </c:pt>
                <c:pt idx="2">
                  <c:v>1.3333333333333333</c:v>
                </c:pt>
                <c:pt idx="3">
                  <c:v>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1-4262-9633-B067ACB2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PBR缺陷分类!$A$81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5-4618-92D3-F50DAED3A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5-4618-92D3-F50DAED3A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5-4618-92D3-F50DAED3A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5-4618-92D3-F50DAED3A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5-4618-92D3-F50DAED3A4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PBR缺陷分类!$B$81:$F$81</c:f>
              <c:numCache>
                <c:formatCode>0.00_ </c:formatCode>
                <c:ptCount val="5"/>
                <c:pt idx="0">
                  <c:v>4.333333333333333</c:v>
                </c:pt>
                <c:pt idx="1">
                  <c:v>2.3333333333333335</c:v>
                </c:pt>
                <c:pt idx="2">
                  <c:v>1</c:v>
                </c:pt>
                <c:pt idx="3">
                  <c:v>2.6666666666666665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3-4DCE-BA61-69F7EA583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 HOC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PBR缺陷分类!$A$53</c:f>
              <c:strCache>
                <c:ptCount val="1"/>
                <c:pt idx="0">
                  <c:v>AD HOC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2-4FF5-8AF3-D9FEC1E6A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2-4FF5-8AF3-D9FEC1E6A7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42-4FF5-8AF3-D9FEC1E6A7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42-4FF5-8AF3-D9FEC1E6A7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42-4FF5-8AF3-D9FEC1E6A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PBR缺陷分类!$B$53:$F$53</c:f>
              <c:numCache>
                <c:formatCode>0.00%</c:formatCode>
                <c:ptCount val="5"/>
                <c:pt idx="0">
                  <c:v>0.3</c:v>
                </c:pt>
                <c:pt idx="1">
                  <c:v>0.16666666666666666</c:v>
                </c:pt>
                <c:pt idx="2">
                  <c:v>0.2</c:v>
                </c:pt>
                <c:pt idx="3">
                  <c:v>0.26666666666666666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B-4912-9BFD-A503B66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PBR缺陷分类!$A$52</c:f>
              <c:strCache>
                <c:ptCount val="1"/>
                <c:pt idx="0">
                  <c:v>PBR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7-432E-8961-201F0E075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7-432E-8961-201F0E075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27-432E-8961-201F0E075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27-432E-8961-201F0E0750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27-432E-8961-201F0E075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PBR缺陷分类!$B$52:$F$52</c:f>
              <c:numCache>
                <c:formatCode>0.00%</c:formatCode>
                <c:ptCount val="5"/>
                <c:pt idx="0">
                  <c:v>0.38095238095238093</c:v>
                </c:pt>
                <c:pt idx="1">
                  <c:v>0.16666666666666666</c:v>
                </c:pt>
                <c:pt idx="2">
                  <c:v>0.11904761904761904</c:v>
                </c:pt>
                <c:pt idx="3">
                  <c:v>0.2857142857142857</c:v>
                </c:pt>
                <c:pt idx="4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4-48E0-A9D6-4ED1670E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 HOC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PBR缺陷分类!$A$51</c:f>
              <c:strCache>
                <c:ptCount val="1"/>
                <c:pt idx="0">
                  <c:v>AD HOC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1-4A96-AE1A-37C974B42D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1-4A96-AE1A-37C974B42D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1-4A96-AE1A-37C974B42D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51-4A96-AE1A-37C974B42D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1-4A96-AE1A-37C974B42D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PBR缺陷分类!$B$51:$F$51</c:f>
              <c:numCache>
                <c:formatCode>0.00%</c:formatCode>
                <c:ptCount val="5"/>
                <c:pt idx="0">
                  <c:v>0.28301886792452829</c:v>
                </c:pt>
                <c:pt idx="1">
                  <c:v>0.22641509433962265</c:v>
                </c:pt>
                <c:pt idx="2">
                  <c:v>0.16981132075471697</c:v>
                </c:pt>
                <c:pt idx="3">
                  <c:v>0.28301886792452829</c:v>
                </c:pt>
                <c:pt idx="4">
                  <c:v>3.7735849056603772E-2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B-4004-9B1B-42A9DAB979D2}"/>
            </c:ext>
          </c:extLst>
        </c:ser>
        <c:ser>
          <c:idx val="1"/>
          <c:order val="1"/>
          <c:tx>
            <c:v>PBR 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32-48A5-BE8C-E0027C354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32-48A5-BE8C-E0027C354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32-48A5-BE8C-E0027C354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32-48A5-BE8C-E0027C354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32-48A5-BE8C-E0027C354F34}"/>
              </c:ext>
            </c:extLst>
          </c:dPt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PBR缺陷分类!$B$52:$F$52</c:f>
              <c:numCache>
                <c:formatCode>0.00%</c:formatCode>
                <c:ptCount val="5"/>
                <c:pt idx="0">
                  <c:v>0.38095238095238093</c:v>
                </c:pt>
                <c:pt idx="1">
                  <c:v>0.16666666666666666</c:v>
                </c:pt>
                <c:pt idx="2">
                  <c:v>0.11904761904761904</c:v>
                </c:pt>
                <c:pt idx="3">
                  <c:v>0.2857142857142857</c:v>
                </c:pt>
                <c:pt idx="4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6E-451E-AF32-B853ED6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 i="0" u="none" strike="noStrike" baseline="0">
                <a:effectLst/>
              </a:rPr>
              <a:t>Proportion of defects in defined categories (Groups 1 &amp; 2) </a:t>
            </a:r>
            <a:endParaRPr lang="zh-CN" alt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PBR缺陷分类!$B$50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PBR缺陷分类!$B$51:$B$54</c:f>
              <c:numCache>
                <c:formatCode>0.00%</c:formatCode>
                <c:ptCount val="4"/>
                <c:pt idx="0">
                  <c:v>0.28301886792452829</c:v>
                </c:pt>
                <c:pt idx="1">
                  <c:v>0.38095238095238093</c:v>
                </c:pt>
                <c:pt idx="2">
                  <c:v>0.3</c:v>
                </c:pt>
                <c:pt idx="3">
                  <c:v>0.38823529411764707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0A5-B4EC-107A316ACAEA}"/>
            </c:ext>
          </c:extLst>
        </c:ser>
        <c:ser>
          <c:idx val="1"/>
          <c:order val="1"/>
          <c:tx>
            <c:strRef>
              <c:f>PBR缺陷分类!$C$50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PBR缺陷分类!$C$51:$C$54</c:f>
              <c:numCache>
                <c:formatCode>0.00%</c:formatCode>
                <c:ptCount val="4"/>
                <c:pt idx="0">
                  <c:v>0.22641509433962265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0.16470588235294117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0A5-B4EC-107A316ACAEA}"/>
            </c:ext>
          </c:extLst>
        </c:ser>
        <c:ser>
          <c:idx val="2"/>
          <c:order val="2"/>
          <c:tx>
            <c:strRef>
              <c:f>PBR缺陷分类!$D$50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PBR缺陷分类!$D$51:$D$54</c:f>
              <c:numCache>
                <c:formatCode>0.00%</c:formatCode>
                <c:ptCount val="4"/>
                <c:pt idx="0">
                  <c:v>0.16981132075471697</c:v>
                </c:pt>
                <c:pt idx="1">
                  <c:v>0.11904761904761904</c:v>
                </c:pt>
                <c:pt idx="2">
                  <c:v>0.2</c:v>
                </c:pt>
                <c:pt idx="3">
                  <c:v>0.12941176470588237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0-40A5-B4EC-107A316ACAEA}"/>
            </c:ext>
          </c:extLst>
        </c:ser>
        <c:ser>
          <c:idx val="3"/>
          <c:order val="3"/>
          <c:tx>
            <c:strRef>
              <c:f>PBR缺陷分类!$E$50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PBR缺陷分类!$E$51:$E$54</c:f>
              <c:numCache>
                <c:formatCode>0.00%</c:formatCode>
                <c:ptCount val="4"/>
                <c:pt idx="0">
                  <c:v>0.28301886792452829</c:v>
                </c:pt>
                <c:pt idx="1">
                  <c:v>0.2857142857142857</c:v>
                </c:pt>
                <c:pt idx="2">
                  <c:v>0.26666666666666666</c:v>
                </c:pt>
                <c:pt idx="3">
                  <c:v>0.25882352941176473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0-40A5-B4EC-107A316ACAEA}"/>
            </c:ext>
          </c:extLst>
        </c:ser>
        <c:ser>
          <c:idx val="4"/>
          <c:order val="4"/>
          <c:tx>
            <c:strRef>
              <c:f>PBR缺陷分类!$F$50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0-40A5-B4EC-107A316AC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PBR缺陷分类!$A$51:$A$54</c:f>
              <c:strCache>
                <c:ptCount val="4"/>
                <c:pt idx="0">
                  <c:v>AD HOC A</c:v>
                </c:pt>
                <c:pt idx="1">
                  <c:v>PBR A</c:v>
                </c:pt>
                <c:pt idx="2">
                  <c:v>AD HOC B</c:v>
                </c:pt>
                <c:pt idx="3">
                  <c:v>PBR B</c:v>
                </c:pt>
              </c:strCache>
            </c:strRef>
          </c:cat>
          <c:val>
            <c:numRef>
              <c:f>PBR缺陷分类!$F$51:$F$54</c:f>
              <c:numCache>
                <c:formatCode>0.00%</c:formatCode>
                <c:ptCount val="4"/>
                <c:pt idx="0">
                  <c:v>3.7735849056603772E-2</c:v>
                </c:pt>
                <c:pt idx="1">
                  <c:v>4.7619047619047616E-2</c:v>
                </c:pt>
                <c:pt idx="2">
                  <c:v>6.6666666666666666E-2</c:v>
                </c:pt>
                <c:pt idx="3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0-40A5-B4EC-107A316AC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786192"/>
        <c:axId val="108787024"/>
        <c:axId val="0"/>
      </c:bar3DChart>
      <c:catAx>
        <c:axId val="1087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87024"/>
        <c:crosses val="autoZero"/>
        <c:auto val="1"/>
        <c:lblAlgn val="ctr"/>
        <c:lblOffset val="100"/>
        <c:noMultiLvlLbl val="0"/>
      </c:catAx>
      <c:valAx>
        <c:axId val="1087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 b="1"/>
              <a:t>The average number of each perspective of</a:t>
            </a:r>
            <a:r>
              <a:rPr lang="en-US" altLang="zh-CN" sz="1100" b="1" baseline="0"/>
              <a:t> PBR</a:t>
            </a:r>
            <a:endParaRPr lang="zh-CN" alt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PBR缺陷分类!$B$102</c:f>
              <c:strCache>
                <c:ptCount val="1"/>
                <c:pt idx="0">
                  <c:v>Omission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PBR缺陷分类!$B$103:$B$108</c:f>
              <c:numCache>
                <c:formatCode>0.00_ </c:formatCode>
                <c:ptCount val="6"/>
                <c:pt idx="0">
                  <c:v>2.75</c:v>
                </c:pt>
                <c:pt idx="1">
                  <c:v>4.333333333333333</c:v>
                </c:pt>
                <c:pt idx="2">
                  <c:v>3</c:v>
                </c:pt>
                <c:pt idx="3">
                  <c:v>3.25</c:v>
                </c:pt>
                <c:pt idx="4">
                  <c:v>2</c:v>
                </c:pt>
                <c:pt idx="5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5-4919-A40A-532101BA1144}"/>
            </c:ext>
          </c:extLst>
        </c:ser>
        <c:ser>
          <c:idx val="1"/>
          <c:order val="1"/>
          <c:tx>
            <c:strRef>
              <c:f>PBR缺陷分类!$C$102</c:f>
              <c:strCache>
                <c:ptCount val="1"/>
                <c:pt idx="0">
                  <c:v>Description problem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PBR缺陷分类!$C$103:$C$108</c:f>
              <c:numCache>
                <c:formatCode>0.00_ 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0.66666666666666663</c:v>
                </c:pt>
                <c:pt idx="3">
                  <c:v>0</c:v>
                </c:pt>
                <c:pt idx="4">
                  <c:v>2.3333333333333335</c:v>
                </c:pt>
                <c:pt idx="5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5-4919-A40A-532101BA1144}"/>
            </c:ext>
          </c:extLst>
        </c:ser>
        <c:ser>
          <c:idx val="2"/>
          <c:order val="2"/>
          <c:tx>
            <c:strRef>
              <c:f>PBR缺陷分类!$D$102</c:f>
              <c:strCache>
                <c:ptCount val="1"/>
                <c:pt idx="0">
                  <c:v>Ambiguity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PBR缺陷分类!$D$103:$D$108</c:f>
              <c:numCache>
                <c:formatCode>0.00_ </c:formatCode>
                <c:ptCount val="6"/>
                <c:pt idx="0">
                  <c:v>1.5</c:v>
                </c:pt>
                <c:pt idx="1">
                  <c:v>0.33333333333333331</c:v>
                </c:pt>
                <c:pt idx="2">
                  <c:v>1.3333333333333333</c:v>
                </c:pt>
                <c:pt idx="3">
                  <c:v>0.75</c:v>
                </c:pt>
                <c:pt idx="4">
                  <c:v>1.3333333333333333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5-4919-A40A-532101BA1144}"/>
            </c:ext>
          </c:extLst>
        </c:ser>
        <c:ser>
          <c:idx val="3"/>
          <c:order val="3"/>
          <c:tx>
            <c:strRef>
              <c:f>PBR缺陷分类!$E$102</c:f>
              <c:strCache>
                <c:ptCount val="1"/>
                <c:pt idx="0">
                  <c:v>Feature Suggestion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PBR缺陷分类!$E$103:$E$108</c:f>
              <c:numCache>
                <c:formatCode>0.00_ </c:formatCode>
                <c:ptCount val="6"/>
                <c:pt idx="0">
                  <c:v>2.25</c:v>
                </c:pt>
                <c:pt idx="1">
                  <c:v>0.66666666666666663</c:v>
                </c:pt>
                <c:pt idx="2">
                  <c:v>3.6666666666666665</c:v>
                </c:pt>
                <c:pt idx="3">
                  <c:v>3.25</c:v>
                </c:pt>
                <c:pt idx="4">
                  <c:v>1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5-4919-A40A-532101BA1144}"/>
            </c:ext>
          </c:extLst>
        </c:ser>
        <c:ser>
          <c:idx val="4"/>
          <c:order val="4"/>
          <c:tx>
            <c:strRef>
              <c:f>PBR缺陷分类!$F$102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PBR缺陷分类!$A$103:$A$108</c:f>
              <c:strCache>
                <c:ptCount val="6"/>
                <c:pt idx="0">
                  <c:v>Designer (B)</c:v>
                </c:pt>
                <c:pt idx="1">
                  <c:v>Tester (B)</c:v>
                </c:pt>
                <c:pt idx="2">
                  <c:v>User (B)</c:v>
                </c:pt>
                <c:pt idx="3">
                  <c:v>Designer (A)</c:v>
                </c:pt>
                <c:pt idx="4">
                  <c:v>Tester (A)</c:v>
                </c:pt>
                <c:pt idx="5">
                  <c:v>User (A)</c:v>
                </c:pt>
              </c:strCache>
            </c:strRef>
          </c:cat>
          <c:val>
            <c:numRef>
              <c:f>PBR缺陷分类!$F$103:$F$108</c:f>
              <c:numCache>
                <c:formatCode>0.00_ 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5-4919-A40A-532101BA1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377952"/>
        <c:axId val="213397920"/>
      </c:barChart>
      <c:catAx>
        <c:axId val="2133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97920"/>
        <c:crosses val="autoZero"/>
        <c:auto val="1"/>
        <c:lblAlgn val="ctr"/>
        <c:lblOffset val="100"/>
        <c:noMultiLvlLbl val="0"/>
      </c:catAx>
      <c:valAx>
        <c:axId val="213397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crossAx val="2133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2 AD HOC</a:t>
            </a:r>
            <a:r>
              <a:rPr lang="zh-CN" altLang="en-US"/>
              <a:t>与</a:t>
            </a:r>
            <a:r>
              <a:rPr lang="en-US" altLang="zh-CN"/>
              <a:t>PBR</a:t>
            </a:r>
            <a:r>
              <a:rPr lang="zh-CN" altLang="en-US"/>
              <a:t>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8039370078740158"/>
          <c:w val="0.88389129483814521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PBR缺陷分类!$A$11:$A$12</c:f>
              <c:strCache>
                <c:ptCount val="2"/>
                <c:pt idx="0">
                  <c:v>AD HOC A</c:v>
                </c:pt>
                <c:pt idx="1">
                  <c:v>PBR A</c:v>
                </c:pt>
              </c:strCache>
            </c:strRef>
          </c:cat>
          <c:val>
            <c:numRef>
              <c:f>PBR缺陷分类!$D$11:$D$12</c:f>
              <c:numCache>
                <c:formatCode>General</c:formatCode>
                <c:ptCount val="2"/>
                <c:pt idx="0">
                  <c:v>0.86885245901639341</c:v>
                </c:pt>
                <c:pt idx="1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06B-B108-B7AD36F9CAE1}"/>
            </c:ext>
          </c:extLst>
        </c:ser>
        <c:ser>
          <c:idx val="1"/>
          <c:order val="1"/>
          <c:tx>
            <c:strRef>
              <c:f>PBR缺陷分类!$A$13:$A$14</c:f>
              <c:strCache>
                <c:ptCount val="2"/>
                <c:pt idx="0">
                  <c:v>AD HOC B</c:v>
                </c:pt>
                <c:pt idx="1">
                  <c:v>PBR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PBR缺陷分类!$D$13:$D$14</c:f>
              <c:numCache>
                <c:formatCode>General</c:formatCode>
                <c:ptCount val="2"/>
                <c:pt idx="0">
                  <c:v>0.9375</c:v>
                </c:pt>
                <c:pt idx="1">
                  <c:v>0.89473684210526316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F-406B-B108-B7AD36F9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11928"/>
        <c:axId val="645507448"/>
      </c:lineChart>
      <c:catAx>
        <c:axId val="6455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07448"/>
        <c:crosses val="autoZero"/>
        <c:auto val="1"/>
        <c:lblAlgn val="ctr"/>
        <c:lblOffset val="100"/>
        <c:noMultiLvlLbl val="0"/>
      </c:catAx>
      <c:valAx>
        <c:axId val="6455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1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4 </a:t>
            </a:r>
            <a:r>
              <a:rPr lang="zh-CN" altLang="en-US"/>
              <a:t>第一组缺陷检测图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PBR缺陷分类!$B$24</c:f>
              <c:strCache>
                <c:ptCount val="1"/>
                <c:pt idx="0">
                  <c:v>缺失型缺陷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PBR缺陷分类!$B$25:$B$34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DAD-8559-32F8B6482290}"/>
            </c:ext>
          </c:extLst>
        </c:ser>
        <c:ser>
          <c:idx val="1"/>
          <c:order val="1"/>
          <c:tx>
            <c:strRef>
              <c:f>PBR缺陷分类!$C$24</c:f>
              <c:strCache>
                <c:ptCount val="1"/>
                <c:pt idx="0">
                  <c:v>描述性缺陷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PBR缺陷分类!$C$25:$C$34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D-4DAD-8559-32F8B6482290}"/>
            </c:ext>
          </c:extLst>
        </c:ser>
        <c:ser>
          <c:idx val="2"/>
          <c:order val="2"/>
          <c:tx>
            <c:strRef>
              <c:f>PBR缺陷分类!$D$24</c:f>
              <c:strCache>
                <c:ptCount val="1"/>
                <c:pt idx="0">
                  <c:v>歧义性缺陷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PBR缺陷分类!$D$25:$D$34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D-4DAD-8559-32F8B6482290}"/>
            </c:ext>
          </c:extLst>
        </c:ser>
        <c:ser>
          <c:idx val="3"/>
          <c:order val="3"/>
          <c:tx>
            <c:strRef>
              <c:f>PBR缺陷分类!$E$24</c:f>
              <c:strCache>
                <c:ptCount val="1"/>
                <c:pt idx="0">
                  <c:v>功能性建议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PBR缺陷分类!$E$25:$E$34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D-4DAD-8559-32F8B6482290}"/>
            </c:ext>
          </c:extLst>
        </c:ser>
        <c:ser>
          <c:idx val="4"/>
          <c:order val="4"/>
          <c:tx>
            <c:strRef>
              <c:f>PBR缺陷分类!$F$24</c:f>
              <c:strCache>
                <c:ptCount val="1"/>
                <c:pt idx="0">
                  <c:v>错误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PBR缺陷分类!$A$25:$A$34</c:f>
              <c:strCache>
                <c:ptCount val="10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</c:strCache>
            </c:strRef>
          </c:cat>
          <c:val>
            <c:numRef>
              <c:f>PBR缺陷分类!$F$25:$F$34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D-4DAD-8559-32F8B648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350800"/>
        <c:axId val="780352400"/>
      </c:barChart>
      <c:catAx>
        <c:axId val="7803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2400"/>
        <c:crosses val="autoZero"/>
        <c:auto val="1"/>
        <c:lblAlgn val="ctr"/>
        <c:lblOffset val="100"/>
        <c:noMultiLvlLbl val="0"/>
      </c:catAx>
      <c:valAx>
        <c:axId val="7803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5 </a:t>
            </a:r>
            <a:r>
              <a:rPr lang="zh-CN" altLang="en-US"/>
              <a:t>第二组缺陷检测图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PBR缺陷分类!$B$37</c:f>
              <c:strCache>
                <c:ptCount val="1"/>
                <c:pt idx="0">
                  <c:v>缺失型缺陷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PBR缺陷分类!$B$38:$B$47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C-49D4-AD1D-15C8EAB1600F}"/>
            </c:ext>
          </c:extLst>
        </c:ser>
        <c:ser>
          <c:idx val="1"/>
          <c:order val="1"/>
          <c:tx>
            <c:strRef>
              <c:f>PBR缺陷分类!$C$37</c:f>
              <c:strCache>
                <c:ptCount val="1"/>
                <c:pt idx="0">
                  <c:v>描述性缺陷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C-49D4-AD1D-15C8EAB1600F}"/>
            </c:ext>
          </c:extLst>
        </c:ser>
        <c:ser>
          <c:idx val="2"/>
          <c:order val="2"/>
          <c:tx>
            <c:strRef>
              <c:f>PBR缺陷分类!$D$37</c:f>
              <c:strCache>
                <c:ptCount val="1"/>
                <c:pt idx="0">
                  <c:v>歧义性缺陷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PBR缺陷分类!$D$38:$D$47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C-49D4-AD1D-15C8EAB1600F}"/>
            </c:ext>
          </c:extLst>
        </c:ser>
        <c:ser>
          <c:idx val="3"/>
          <c:order val="3"/>
          <c:tx>
            <c:strRef>
              <c:f>PBR缺陷分类!$E$37</c:f>
              <c:strCache>
                <c:ptCount val="1"/>
                <c:pt idx="0">
                  <c:v>功能性建议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PBR缺陷分类!$E$38:$E$47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C-49D4-AD1D-15C8EAB1600F}"/>
            </c:ext>
          </c:extLst>
        </c:ser>
        <c:ser>
          <c:idx val="4"/>
          <c:order val="4"/>
          <c:tx>
            <c:strRef>
              <c:f>PBR缺陷分类!$F$37</c:f>
              <c:strCache>
                <c:ptCount val="1"/>
                <c:pt idx="0">
                  <c:v>错误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PBR缺陷分类!$A$38:$A$47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</c:strCache>
            </c:strRef>
          </c:cat>
          <c:val>
            <c:numRef>
              <c:f>PBR缺陷分类!$F$38:$F$47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C-49D4-AD1D-15C8EAB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1240"/>
        <c:axId val="502582840"/>
      </c:barChart>
      <c:catAx>
        <c:axId val="5025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82840"/>
        <c:crosses val="autoZero"/>
        <c:auto val="1"/>
        <c:lblAlgn val="ctr"/>
        <c:lblOffset val="100"/>
        <c:noMultiLvlLbl val="0"/>
      </c:catAx>
      <c:valAx>
        <c:axId val="5025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PBR 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PBR缺陷分类!$A$54</c:f>
              <c:strCache>
                <c:ptCount val="1"/>
                <c:pt idx="0">
                  <c:v>PBR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8-4550-AC5A-8B7335685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8-4550-AC5A-8B7335685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8-4550-AC5A-8B7335685B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8-4550-AC5A-8B7335685B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8-4550-AC5A-8B7335685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PBR缺陷分类!$B$50:$F$50</c:f>
              <c:strCache>
                <c:ptCount val="5"/>
                <c:pt idx="0">
                  <c:v>Omission</c:v>
                </c:pt>
                <c:pt idx="1">
                  <c:v>Description problem</c:v>
                </c:pt>
                <c:pt idx="2">
                  <c:v>Ambiguity</c:v>
                </c:pt>
                <c:pt idx="3">
                  <c:v>Feature Suggestion</c:v>
                </c:pt>
                <c:pt idx="4">
                  <c:v>Incorrect</c:v>
                </c:pt>
              </c:strCache>
            </c:strRef>
          </c:cat>
          <c:val>
            <c:numRef>
              <c:f>PBR缺陷分类!$B$54:$F$54</c:f>
              <c:numCache>
                <c:formatCode>0.00%</c:formatCode>
                <c:ptCount val="5"/>
                <c:pt idx="0">
                  <c:v>0.38823529411764707</c:v>
                </c:pt>
                <c:pt idx="1">
                  <c:v>0.16470588235294117</c:v>
                </c:pt>
                <c:pt idx="2">
                  <c:v>0.12941176470588237</c:v>
                </c:pt>
                <c:pt idx="3">
                  <c:v>0.25882352941176473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E25-AFC4-DDC5A8F6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PBR缺陷分类!$H$30</c:f>
              <c:strCache>
                <c:ptCount val="1"/>
                <c:pt idx="0">
                  <c:v>程序设计者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6C-4DA6-A623-E8F9FD7D5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PBR缺陷分类!$I$30:$M$30</c:f>
              <c:numCache>
                <c:formatCode>0.00_ </c:formatCode>
                <c:ptCount val="5"/>
                <c:pt idx="0">
                  <c:v>2.75</c:v>
                </c:pt>
                <c:pt idx="1">
                  <c:v>1.5</c:v>
                </c:pt>
                <c:pt idx="2">
                  <c:v>1.5</c:v>
                </c:pt>
                <c:pt idx="3">
                  <c:v>2.25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B-4C03-B5B9-D98A562AEE4C}"/>
            </c:ext>
          </c:extLst>
        </c:ser>
        <c:ser>
          <c:idx val="1"/>
          <c:order val="1"/>
          <c:tx>
            <c:strRef>
              <c:f>PBR缺陷分类!$H$31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6C-4DA6-A623-E8F9FD7D5A41}"/>
              </c:ext>
            </c:extLst>
          </c:dPt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PBR缺陷分类!$I$31:$M$31</c:f>
              <c:numCache>
                <c:formatCode>0.00_ </c:formatCode>
                <c:ptCount val="5"/>
                <c:pt idx="0">
                  <c:v>4.333333333333333</c:v>
                </c:pt>
                <c:pt idx="1">
                  <c:v>2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B-4C03-B5B9-D98A562AEE4C}"/>
            </c:ext>
          </c:extLst>
        </c:ser>
        <c:ser>
          <c:idx val="2"/>
          <c:order val="2"/>
          <c:tx>
            <c:strRef>
              <c:f>PBR缺陷分类!$H$32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6C-4DA6-A623-E8F9FD7D5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6C-4DA6-A623-E8F9FD7D5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6C-4DA6-A623-E8F9FD7D5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6C-4DA6-A623-E8F9FD7D5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6C-4DA6-A623-E8F9FD7D5A41}"/>
              </c:ext>
            </c:extLst>
          </c:dPt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PBR缺陷分类!$I$32:$M$32</c:f>
              <c:numCache>
                <c:formatCode>0.00_ </c:formatCode>
                <c:ptCount val="5"/>
                <c:pt idx="0">
                  <c:v>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3.6666666666666665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B-4C03-B5B9-D98A562A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PBR缺陷分类!$H$31</c:f>
              <c:strCache>
                <c:ptCount val="1"/>
                <c:pt idx="0">
                  <c:v>测试者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AA-48D7-AD85-4AFEA4BB59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A-48D7-AD85-4AFEA4BB59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A-48D7-AD85-4AFEA4BB59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AA-48D7-AD85-4AFEA4BB59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AA-48D7-AD85-4AFEA4BB59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PBR缺陷分类!$I$31:$M$31</c:f>
              <c:numCache>
                <c:formatCode>0.00_ </c:formatCode>
                <c:ptCount val="5"/>
                <c:pt idx="0">
                  <c:v>4.333333333333333</c:v>
                </c:pt>
                <c:pt idx="1">
                  <c:v>2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9E5-ADFD-68005A5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PBR缺陷分类!$H$32</c:f>
              <c:strCache>
                <c:ptCount val="1"/>
                <c:pt idx="0">
                  <c:v>用户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3-4652-A9CA-674C56BE37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3-4652-A9CA-674C56BE37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3-4652-A9CA-674C56BE37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3-4652-A9CA-674C56BE37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F3-4652-A9CA-674C56BE37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PBR缺陷分类!$I$29:$M$29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PBR缺陷分类!$I$32:$M$32</c:f>
              <c:numCache>
                <c:formatCode>0.00_ </c:formatCode>
                <c:ptCount val="5"/>
                <c:pt idx="0">
                  <c:v>3</c:v>
                </c:pt>
                <c:pt idx="1">
                  <c:v>0.66666666666666663</c:v>
                </c:pt>
                <c:pt idx="2">
                  <c:v>1.3333333333333333</c:v>
                </c:pt>
                <c:pt idx="3">
                  <c:v>3.6666666666666665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DB2-9A7F-9E556BE3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PBR缺陷分类!$A$79</c:f>
              <c:strCache>
                <c:ptCount val="1"/>
                <c:pt idx="0">
                  <c:v>程序设计者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A-4CAA-A6A7-D25D5F65B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A-4CAA-A6A7-D25D5F65B4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A-4CAA-A6A7-D25D5F65B4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A-4CAA-A6A7-D25D5F65B4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FA-4CAA-A6A7-D25D5F65B4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PBR缺陷分类!$B$78:$F$78</c:f>
              <c:strCache>
                <c:ptCount val="5"/>
                <c:pt idx="0">
                  <c:v>缺失型缺陷</c:v>
                </c:pt>
                <c:pt idx="1">
                  <c:v>描述性缺陷</c:v>
                </c:pt>
                <c:pt idx="2">
                  <c:v>歧义性缺陷</c:v>
                </c:pt>
                <c:pt idx="3">
                  <c:v>功能性建议</c:v>
                </c:pt>
                <c:pt idx="4">
                  <c:v>错误</c:v>
                </c:pt>
              </c:strCache>
            </c:strRef>
          </c:cat>
          <c:val>
            <c:numRef>
              <c:f>PBR缺陷分类!$B$79:$F$79</c:f>
              <c:numCache>
                <c:formatCode>0.00_ </c:formatCode>
                <c:ptCount val="5"/>
                <c:pt idx="0">
                  <c:v>3.25</c:v>
                </c:pt>
                <c:pt idx="1">
                  <c:v>0</c:v>
                </c:pt>
                <c:pt idx="2">
                  <c:v>0.75</c:v>
                </c:pt>
                <c:pt idx="3">
                  <c:v>3.25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CE3-BA94-0E2412906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_xlchart.v1.21</cx:f>
      </cx:numDim>
    </cx:data>
    <cx:data id="2">
      <cx:numDim type="val">
        <cx:f dir="row">_xlchart.v1.22</cx:f>
      </cx:numDim>
    </cx:data>
    <cx:data id="3">
      <cx:numDim type="val">
        <cx:f dir="row"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表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3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实验用时图</a:t>
            </a:r>
          </a:p>
        </cx:rich>
      </cx:tx>
    </cx:title>
    <cx:plotArea>
      <cx:plotAreaRegion>
        <cx:series layoutId="boxWhisker" uniqueId="{C7EE45B8-67A4-4A2B-A095-64B667B369CA}" formatIdx="1">
          <cx:tx>
            <cx:txData>
              <cx:f>_xlchart.v1.16</cx:f>
              <cx:v>AD HOC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F5430D-5AD8-4E5F-B82F-092E726242A1}" formatIdx="2">
          <cx:tx>
            <cx:txData>
              <cx:f>_xlchart.v1.17</cx:f>
              <cx:v>PBR 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B6D933-5733-4867-9C78-94D63C816E68}" formatIdx="3">
          <cx:tx>
            <cx:txData>
              <cx:f>_xlchart.v1.18</cx:f>
              <cx:v>AD HOC 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B9BEAFA-CA6F-420A-9DD1-B44926824087}" formatIdx="4">
          <cx:tx>
            <cx:txData>
              <cx:f>_xlchart.v1.19</cx:f>
              <cx:v>PBR 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r>
              <a:rPr lang="en-US" altLang="zh-CN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Experiment time statistics</a:t>
            </a:r>
            <a:endParaRPr lang="zh-CN" alt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37061FD-594F-457C-93A0-C28450C7ED8B}">
          <cx:tx>
            <cx:txData>
              <cx:f>_xlchart.v1.0</cx:f>
              <cx:v>AD Hoc A (Group 1)</cx:v>
            </cx:txData>
          </cx:tx>
          <cx:dataId val="0"/>
          <cx:layoutPr>
            <cx:statistics quartileMethod="exclusive"/>
          </cx:layoutPr>
        </cx:series>
        <cx:series layoutId="boxWhisker" uniqueId="{D8798EBE-DCEC-4D8A-8FA7-031F088AEED4}">
          <cx:tx>
            <cx:txData>
              <cx:f>_xlchart.v1.2</cx:f>
              <cx:v>PBR A</cx:v>
            </cx:txData>
          </cx:tx>
          <cx:dataId val="1"/>
          <cx:layoutPr>
            <cx:statistics quartileMethod="exclusive"/>
          </cx:layoutPr>
        </cx:series>
        <cx:series layoutId="boxWhisker" uniqueId="{3FCA0A9F-5072-469F-8B4B-3B2A8D53ECAB}">
          <cx:tx>
            <cx:txData>
              <cx:f>_xlchart.v1.4</cx:f>
              <cx:v>AD Hoc B (Group 2)</cx:v>
            </cx:txData>
          </cx:tx>
          <cx:dataId val="2"/>
          <cx:layoutPr>
            <cx:statistics quartileMethod="exclusive"/>
          </cx:layoutPr>
        </cx:series>
        <cx:series layoutId="boxWhisker" uniqueId="{119A24F5-90B6-48A8-9F03-EDFC73AEDA3F}">
          <cx:tx>
            <cx:txData>
              <cx:f>_xlchart.v1.6</cx:f>
              <cx:v>PBR B</cx:v>
            </cx:txData>
          </cx:tx>
          <cx:dataId val="3"/>
          <cx:layoutPr>
            <cx:statistics quartileMethod="exclusive"/>
          </cx:layoutPr>
        </cx:series>
        <cx:series layoutId="boxWhisker" uniqueId="{0B19C7AC-755B-44A6-9897-B6EA9DEE2E2B}">
          <cx:tx>
            <cx:txData>
              <cx:f>_xlchart.v1.8</cx:f>
              <cx:v>AD Hoc A (Group 3)</cx:v>
            </cx:txData>
          </cx:tx>
          <cx:dataId val="4"/>
          <cx:layoutPr>
            <cx:statistics quartileMethod="exclusive"/>
          </cx:layoutPr>
        </cx:series>
        <cx:series layoutId="boxWhisker" uniqueId="{5407986C-0266-4F17-9B7A-7AF9A0D8EADB}">
          <cx:tx>
            <cx:txData>
              <cx:f>_xlchart.v1.10</cx:f>
              <cx:v>EQI A</cx:v>
            </cx:txData>
          </cx:tx>
          <cx:dataId val="5"/>
          <cx:layoutPr>
            <cx:statistics quartileMethod="exclusive"/>
          </cx:layoutPr>
        </cx:series>
        <cx:series layoutId="boxWhisker" uniqueId="{B6BE89FA-98FF-4AD1-BC0C-6ABE30D38355}">
          <cx:tx>
            <cx:txData>
              <cx:f>_xlchart.v1.12</cx:f>
              <cx:v>AD Hoc B (Group 4)</cx:v>
            </cx:txData>
          </cx:tx>
          <cx:dataId val="6"/>
          <cx:layoutPr>
            <cx:statistics quartileMethod="exclusive"/>
          </cx:layoutPr>
        </cx:series>
        <cx:series layoutId="boxWhisker" uniqueId="{F2276D6A-3DB0-4EB9-B6EF-6647888E2B82}">
          <cx:tx>
            <cx:txData>
              <cx:f>_xlchart.v1.14</cx:f>
              <cx:v>EQI B</cx:v>
            </cx:txData>
          </cx:tx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" min="20"/>
        <cx:majorGridlines/>
        <cx:tickLabels/>
        <cx:numFmt formatCode="#,###&quot; min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latin typeface="+mn-lt"/>
              </a:defRPr>
            </a:pPr>
            <a:endParaRPr lang="zh-CN" alt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等线" panose="02010600030101010101" pitchFamily="2" charset="-122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zh-CN" alt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microsoft.com/office/2014/relationships/chartEx" Target="../charts/chartEx2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751450</xdr:colOff>
      <xdr:row>0</xdr:row>
      <xdr:rowOff>428625</xdr:rowOff>
    </xdr:from>
    <xdr:to>
      <xdr:col>16</xdr:col>
      <xdr:colOff>135255</xdr:colOff>
      <xdr:row>13</xdr:row>
      <xdr:rowOff>88268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346FFF-E024-4E18-A2ED-1BB053AE1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152847</xdr:colOff>
      <xdr:row>1</xdr:row>
      <xdr:rowOff>60961</xdr:rowOff>
    </xdr:from>
    <xdr:to>
      <xdr:col>22</xdr:col>
      <xdr:colOff>465267</xdr:colOff>
      <xdr:row>15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B4B77D-327F-4E82-BDC2-0D84559D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300318</xdr:colOff>
      <xdr:row>16</xdr:row>
      <xdr:rowOff>90094</xdr:rowOff>
    </xdr:from>
    <xdr:to>
      <xdr:col>21</xdr:col>
      <xdr:colOff>155538</xdr:colOff>
      <xdr:row>28</xdr:row>
      <xdr:rowOff>48409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0346FEB0-C272-498B-9F5E-850B7262C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7563" y="3446704"/>
              <a:ext cx="4124325" cy="2118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20</xdr:col>
      <xdr:colOff>572845</xdr:colOff>
      <xdr:row>15</xdr:row>
      <xdr:rowOff>147020</xdr:rowOff>
    </xdr:from>
    <xdr:to>
      <xdr:col>28</xdr:col>
      <xdr:colOff>270735</xdr:colOff>
      <xdr:row>30</xdr:row>
      <xdr:rowOff>32273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612FD0D-ECCC-4FFD-9C5F-6C54D5B5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435685</xdr:colOff>
      <xdr:row>32</xdr:row>
      <xdr:rowOff>22411</xdr:rowOff>
    </xdr:from>
    <xdr:to>
      <xdr:col>28</xdr:col>
      <xdr:colOff>130885</xdr:colOff>
      <xdr:row>46</xdr:row>
      <xdr:rowOff>90992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B36DBD-8510-4977-8150-5F567500B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502920</xdr:colOff>
      <xdr:row>54</xdr:row>
      <xdr:rowOff>38100</xdr:rowOff>
    </xdr:from>
    <xdr:to>
      <xdr:col>14</xdr:col>
      <xdr:colOff>182880</xdr:colOff>
      <xdr:row>69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7AC72E-B455-4601-B351-EF8C71F0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243840</xdr:colOff>
      <xdr:row>28</xdr:row>
      <xdr:rowOff>144780</xdr:rowOff>
    </xdr:from>
    <xdr:to>
      <xdr:col>20</xdr:col>
      <xdr:colOff>464820</xdr:colOff>
      <xdr:row>41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0433A8-7C1F-4F14-9D8F-31392EB8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274320</xdr:colOff>
      <xdr:row>42</xdr:row>
      <xdr:rowOff>144780</xdr:rowOff>
    </xdr:from>
    <xdr:to>
      <xdr:col>20</xdr:col>
      <xdr:colOff>464820</xdr:colOff>
      <xdr:row>57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465C3C6-EA2B-4141-8928-DDA0D719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259080</xdr:colOff>
      <xdr:row>58</xdr:row>
      <xdr:rowOff>38100</xdr:rowOff>
    </xdr:from>
    <xdr:to>
      <xdr:col>20</xdr:col>
      <xdr:colOff>487680</xdr:colOff>
      <xdr:row>73</xdr:row>
      <xdr:rowOff>91440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71E353-A432-46C1-B95A-0E0E2CE70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389964</xdr:colOff>
      <xdr:row>71</xdr:row>
      <xdr:rowOff>80683</xdr:rowOff>
    </xdr:from>
    <xdr:to>
      <xdr:col>14</xdr:col>
      <xdr:colOff>201705</xdr:colOff>
      <xdr:row>85</xdr:row>
      <xdr:rowOff>134471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A41B9B4-37FE-481F-9A10-60A4D9DE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416858</xdr:colOff>
      <xdr:row>86</xdr:row>
      <xdr:rowOff>62754</xdr:rowOff>
    </xdr:from>
    <xdr:to>
      <xdr:col>14</xdr:col>
      <xdr:colOff>228599</xdr:colOff>
      <xdr:row>101</xdr:row>
      <xdr:rowOff>116542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828ABAE-F7A7-41D8-99E3-65F5CAE5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345141</xdr:colOff>
      <xdr:row>77</xdr:row>
      <xdr:rowOff>125506</xdr:rowOff>
    </xdr:from>
    <xdr:to>
      <xdr:col>22</xdr:col>
      <xdr:colOff>40341</xdr:colOff>
      <xdr:row>93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8C383FB-3C14-4C1E-A248-9B051B7B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192740</xdr:colOff>
      <xdr:row>48</xdr:row>
      <xdr:rowOff>161365</xdr:rowOff>
    </xdr:from>
    <xdr:to>
      <xdr:col>28</xdr:col>
      <xdr:colOff>497540</xdr:colOff>
      <xdr:row>64</xdr:row>
      <xdr:rowOff>35859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40EC8E-3BC0-4308-9D27-732EE632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607695</xdr:colOff>
      <xdr:row>82</xdr:row>
      <xdr:rowOff>103948</xdr:rowOff>
    </xdr:from>
    <xdr:to>
      <xdr:col>4</xdr:col>
      <xdr:colOff>1170612</xdr:colOff>
      <xdr:row>98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18B428-78F5-4550-A20C-9F9B33588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190500</xdr:colOff>
      <xdr:row>34</xdr:row>
      <xdr:rowOff>88527</xdr:rowOff>
    </xdr:from>
    <xdr:to>
      <xdr:col>13</xdr:col>
      <xdr:colOff>358922</xdr:colOff>
      <xdr:row>48</xdr:row>
      <xdr:rowOff>131732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7ADF6D3-DCF5-45EB-8DAF-C9EBD951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721995</xdr:colOff>
      <xdr:row>54</xdr:row>
      <xdr:rowOff>126682</xdr:rowOff>
    </xdr:from>
    <xdr:to>
      <xdr:col>6</xdr:col>
      <xdr:colOff>144780</xdr:colOff>
      <xdr:row>70</xdr:row>
      <xdr:rowOff>132397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51572E2-239C-4E59-9E0D-5D79AEF5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293370</xdr:colOff>
      <xdr:row>93</xdr:row>
      <xdr:rowOff>69532</xdr:rowOff>
    </xdr:from>
    <xdr:to>
      <xdr:col>22</xdr:col>
      <xdr:colOff>601980</xdr:colOff>
      <xdr:row>109</xdr:row>
      <xdr:rowOff>69532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85E56D7-E0D6-5B84-ECEC-A9D18416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416242</xdr:colOff>
      <xdr:row>109</xdr:row>
      <xdr:rowOff>29527</xdr:rowOff>
    </xdr:from>
    <xdr:to>
      <xdr:col>16</xdr:col>
      <xdr:colOff>216217</xdr:colOff>
      <xdr:row>124</xdr:row>
      <xdr:rowOff>18097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图表 21">
              <a:extLst>
                <a:ext uri="{FF2B5EF4-FFF2-40B4-BE49-F238E27FC236}">
                  <a16:creationId xmlns:a16="http://schemas.microsoft.com/office/drawing/2014/main" id="{102F4B94-CC00-3FFD-9429-F247A7CD1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3042" y="19696747"/>
              <a:ext cx="457771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opLeftCell="A13" zoomScale="130" zoomScaleNormal="130" workbookViewId="0">
      <selection activeCell="E25" sqref="E25"/>
    </sheetView>
  </sheetViews>
  <sheetFormatPr defaultRowHeight="13.8" x14ac:dyDescent="0.25"/>
  <cols>
    <col min="1" max="1" width="11.6640625" style="3" bestFit="1" customWidth="1"/>
    <col min="2" max="2" width="10.44140625" style="3" bestFit="1" customWidth="1"/>
    <col min="3" max="3" width="60.6640625" style="12" customWidth="1"/>
    <col min="4" max="4" width="20.6640625" style="3" bestFit="1" customWidth="1"/>
    <col min="5" max="5" width="11.6640625" style="3" bestFit="1" customWidth="1"/>
    <col min="6" max="6" width="11.5546875" style="3" bestFit="1" customWidth="1"/>
    <col min="7" max="7" width="10.5546875" bestFit="1" customWidth="1"/>
    <col min="8" max="8" width="9.5546875" bestFit="1" customWidth="1"/>
    <col min="9" max="9" width="11.6640625" bestFit="1" customWidth="1"/>
  </cols>
  <sheetData>
    <row r="1" spans="1:6" ht="14.4" thickBot="1" x14ac:dyDescent="0.3">
      <c r="A1" s="68" t="s">
        <v>39</v>
      </c>
      <c r="B1" s="69"/>
      <c r="C1" s="69"/>
      <c r="D1" s="69"/>
      <c r="E1" s="69"/>
    </row>
    <row r="2" spans="1:6" s="31" customFormat="1" ht="16.2" thickBot="1" x14ac:dyDescent="0.3">
      <c r="A2" s="26" t="s">
        <v>1</v>
      </c>
      <c r="B2" s="26" t="s">
        <v>178</v>
      </c>
      <c r="C2" s="26" t="s">
        <v>179</v>
      </c>
      <c r="D2" s="26" t="s">
        <v>35</v>
      </c>
      <c r="E2" s="26" t="s">
        <v>11</v>
      </c>
      <c r="F2" s="30" t="s">
        <v>191</v>
      </c>
    </row>
    <row r="3" spans="1:6" ht="47.4" customHeight="1" thickBot="1" x14ac:dyDescent="0.3">
      <c r="A3" s="62" t="s">
        <v>0</v>
      </c>
      <c r="B3" s="62">
        <v>6</v>
      </c>
      <c r="C3" s="32" t="s">
        <v>12</v>
      </c>
      <c r="D3" s="9">
        <v>1</v>
      </c>
      <c r="E3" s="9" t="s">
        <v>36</v>
      </c>
      <c r="F3" s="62">
        <v>39</v>
      </c>
    </row>
    <row r="4" spans="1:6" ht="14.4" thickBot="1" x14ac:dyDescent="0.3">
      <c r="A4" s="63"/>
      <c r="B4" s="63"/>
      <c r="C4" s="32" t="s">
        <v>13</v>
      </c>
      <c r="D4" s="9">
        <v>1</v>
      </c>
      <c r="E4" s="9" t="s">
        <v>280</v>
      </c>
      <c r="F4" s="63"/>
    </row>
    <row r="5" spans="1:6" ht="14.4" thickBot="1" x14ac:dyDescent="0.3">
      <c r="A5" s="63"/>
      <c r="B5" s="63"/>
      <c r="C5" s="32" t="s">
        <v>18</v>
      </c>
      <c r="D5" s="9">
        <v>1</v>
      </c>
      <c r="E5" s="9" t="s">
        <v>36</v>
      </c>
      <c r="F5" s="63"/>
    </row>
    <row r="6" spans="1:6" ht="14.4" thickBot="1" x14ac:dyDescent="0.3">
      <c r="A6" s="63"/>
      <c r="B6" s="63"/>
      <c r="C6" s="32" t="s">
        <v>19</v>
      </c>
      <c r="D6" s="9">
        <v>1</v>
      </c>
      <c r="E6" s="9" t="s">
        <v>36</v>
      </c>
      <c r="F6" s="63"/>
    </row>
    <row r="7" spans="1:6" ht="14.4" thickBot="1" x14ac:dyDescent="0.3">
      <c r="A7" s="63"/>
      <c r="B7" s="63"/>
      <c r="C7" s="32" t="s">
        <v>278</v>
      </c>
      <c r="D7" s="9">
        <v>1</v>
      </c>
      <c r="E7" s="9" t="s">
        <v>37</v>
      </c>
      <c r="F7" s="63"/>
    </row>
    <row r="8" spans="1:6" ht="14.4" thickBot="1" x14ac:dyDescent="0.3">
      <c r="A8" s="64"/>
      <c r="B8" s="64"/>
      <c r="C8" s="32" t="s">
        <v>14</v>
      </c>
      <c r="D8" s="9">
        <v>1</v>
      </c>
      <c r="E8" s="9" t="s">
        <v>36</v>
      </c>
      <c r="F8" s="64"/>
    </row>
    <row r="9" spans="1:6" ht="14.4" thickBot="1" x14ac:dyDescent="0.3">
      <c r="A9" s="62" t="s">
        <v>2</v>
      </c>
      <c r="B9" s="62">
        <v>5</v>
      </c>
      <c r="C9" s="32" t="s">
        <v>188</v>
      </c>
      <c r="D9" s="9">
        <v>1</v>
      </c>
      <c r="E9" s="9" t="s">
        <v>279</v>
      </c>
      <c r="F9" s="62">
        <v>37</v>
      </c>
    </row>
    <row r="10" spans="1:6" ht="14.4" thickBot="1" x14ac:dyDescent="0.3">
      <c r="A10" s="63"/>
      <c r="B10" s="63"/>
      <c r="C10" s="32" t="s">
        <v>189</v>
      </c>
      <c r="D10" s="9">
        <v>1</v>
      </c>
      <c r="E10" s="9" t="s">
        <v>279</v>
      </c>
      <c r="F10" s="63"/>
    </row>
    <row r="11" spans="1:6" ht="14.4" thickBot="1" x14ac:dyDescent="0.3">
      <c r="A11" s="63"/>
      <c r="B11" s="63"/>
      <c r="C11" s="32" t="s">
        <v>19</v>
      </c>
      <c r="D11" s="9">
        <v>1</v>
      </c>
      <c r="E11" s="9" t="s">
        <v>36</v>
      </c>
      <c r="F11" s="63"/>
    </row>
    <row r="12" spans="1:6" ht="14.4" thickBot="1" x14ac:dyDescent="0.3">
      <c r="A12" s="63"/>
      <c r="B12" s="63"/>
      <c r="C12" s="32" t="s">
        <v>21</v>
      </c>
      <c r="D12" s="9">
        <v>1</v>
      </c>
      <c r="E12" s="9" t="s">
        <v>36</v>
      </c>
      <c r="F12" s="63"/>
    </row>
    <row r="13" spans="1:6" ht="14.4" thickBot="1" x14ac:dyDescent="0.3">
      <c r="A13" s="64"/>
      <c r="B13" s="64"/>
      <c r="C13" s="32" t="s">
        <v>15</v>
      </c>
      <c r="D13" s="9">
        <v>1</v>
      </c>
      <c r="E13" s="9" t="s">
        <v>37</v>
      </c>
      <c r="F13" s="64"/>
    </row>
    <row r="14" spans="1:6" ht="28.2" thickBot="1" x14ac:dyDescent="0.3">
      <c r="A14" s="62" t="s">
        <v>3</v>
      </c>
      <c r="B14" s="62">
        <v>6</v>
      </c>
      <c r="C14" s="32" t="s">
        <v>16</v>
      </c>
      <c r="D14" s="9">
        <v>1</v>
      </c>
      <c r="E14" s="9" t="s">
        <v>37</v>
      </c>
      <c r="F14" s="62">
        <v>44</v>
      </c>
    </row>
    <row r="15" spans="1:6" ht="14.4" thickBot="1" x14ac:dyDescent="0.3">
      <c r="A15" s="63"/>
      <c r="B15" s="63"/>
      <c r="C15" s="32" t="s">
        <v>17</v>
      </c>
      <c r="D15" s="9">
        <v>1</v>
      </c>
      <c r="E15" s="9" t="s">
        <v>36</v>
      </c>
      <c r="F15" s="63"/>
    </row>
    <row r="16" spans="1:6" ht="14.4" thickBot="1" x14ac:dyDescent="0.3">
      <c r="A16" s="63"/>
      <c r="B16" s="63"/>
      <c r="C16" s="32" t="s">
        <v>111</v>
      </c>
      <c r="D16" s="9">
        <v>1</v>
      </c>
      <c r="E16" s="9" t="s">
        <v>38</v>
      </c>
      <c r="F16" s="63"/>
    </row>
    <row r="17" spans="1:6" ht="14.4" thickBot="1" x14ac:dyDescent="0.3">
      <c r="A17" s="63"/>
      <c r="B17" s="63"/>
      <c r="C17" s="32" t="s">
        <v>18</v>
      </c>
      <c r="D17" s="9">
        <v>1</v>
      </c>
      <c r="E17" s="9" t="s">
        <v>37</v>
      </c>
      <c r="F17" s="63"/>
    </row>
    <row r="18" spans="1:6" ht="14.4" thickBot="1" x14ac:dyDescent="0.3">
      <c r="A18" s="63"/>
      <c r="B18" s="63"/>
      <c r="C18" s="32" t="s">
        <v>281</v>
      </c>
      <c r="D18" s="9">
        <v>1</v>
      </c>
      <c r="E18" s="9" t="s">
        <v>279</v>
      </c>
      <c r="F18" s="63"/>
    </row>
    <row r="19" spans="1:6" ht="14.4" thickBot="1" x14ac:dyDescent="0.3">
      <c r="A19" s="64"/>
      <c r="B19" s="64"/>
      <c r="C19" s="33" t="s">
        <v>113</v>
      </c>
      <c r="D19" s="9">
        <v>0</v>
      </c>
      <c r="E19" s="9"/>
      <c r="F19" s="64"/>
    </row>
    <row r="20" spans="1:6" ht="14.4" thickBot="1" x14ac:dyDescent="0.3">
      <c r="A20" s="62" t="s">
        <v>4</v>
      </c>
      <c r="B20" s="62">
        <v>7</v>
      </c>
      <c r="C20" s="32" t="s">
        <v>19</v>
      </c>
      <c r="D20" s="9">
        <v>1</v>
      </c>
      <c r="E20" s="9" t="s">
        <v>38</v>
      </c>
      <c r="F20" s="62">
        <v>42</v>
      </c>
    </row>
    <row r="21" spans="1:6" ht="14.4" thickBot="1" x14ac:dyDescent="0.3">
      <c r="A21" s="63"/>
      <c r="B21" s="63"/>
      <c r="C21" s="32" t="s">
        <v>190</v>
      </c>
      <c r="D21" s="9">
        <v>0</v>
      </c>
      <c r="E21" s="9"/>
      <c r="F21" s="63"/>
    </row>
    <row r="22" spans="1:6" ht="14.4" thickBot="1" x14ac:dyDescent="0.3">
      <c r="A22" s="63"/>
      <c r="B22" s="63"/>
      <c r="C22" s="32" t="s">
        <v>25</v>
      </c>
      <c r="D22" s="9">
        <v>1</v>
      </c>
      <c r="E22" s="9" t="s">
        <v>38</v>
      </c>
      <c r="F22" s="63"/>
    </row>
    <row r="23" spans="1:6" ht="14.4" thickBot="1" x14ac:dyDescent="0.3">
      <c r="A23" s="63"/>
      <c r="B23" s="63"/>
      <c r="C23" s="32" t="s">
        <v>111</v>
      </c>
      <c r="D23" s="9">
        <v>1</v>
      </c>
      <c r="E23" s="9" t="s">
        <v>38</v>
      </c>
      <c r="F23" s="63"/>
    </row>
    <row r="24" spans="1:6" ht="14.4" thickBot="1" x14ac:dyDescent="0.3">
      <c r="A24" s="63"/>
      <c r="B24" s="63"/>
      <c r="C24" s="32" t="s">
        <v>286</v>
      </c>
      <c r="D24" s="9">
        <v>1</v>
      </c>
      <c r="E24" s="9" t="s">
        <v>36</v>
      </c>
      <c r="F24" s="63"/>
    </row>
    <row r="25" spans="1:6" ht="14.4" thickBot="1" x14ac:dyDescent="0.3">
      <c r="A25" s="63"/>
      <c r="B25" s="63"/>
      <c r="C25" s="32" t="s">
        <v>282</v>
      </c>
      <c r="D25" s="9">
        <v>1</v>
      </c>
      <c r="E25" s="9" t="s">
        <v>37</v>
      </c>
      <c r="F25" s="63"/>
    </row>
    <row r="26" spans="1:6" ht="14.4" thickBot="1" x14ac:dyDescent="0.3">
      <c r="A26" s="63"/>
      <c r="B26" s="63"/>
      <c r="C26" s="32" t="s">
        <v>283</v>
      </c>
      <c r="D26" s="9">
        <v>1</v>
      </c>
      <c r="E26" s="9" t="s">
        <v>36</v>
      </c>
      <c r="F26" s="63"/>
    </row>
    <row r="27" spans="1:6" ht="14.4" thickBot="1" x14ac:dyDescent="0.3">
      <c r="A27" s="64"/>
      <c r="B27" s="64"/>
      <c r="C27" s="32" t="s">
        <v>20</v>
      </c>
      <c r="D27" s="9">
        <v>1</v>
      </c>
      <c r="E27" s="9" t="s">
        <v>38</v>
      </c>
      <c r="F27" s="64"/>
    </row>
    <row r="28" spans="1:6" ht="14.4" thickBot="1" x14ac:dyDescent="0.3">
      <c r="A28" s="62" t="s">
        <v>5</v>
      </c>
      <c r="B28" s="62">
        <v>5</v>
      </c>
      <c r="C28" s="32" t="s">
        <v>21</v>
      </c>
      <c r="D28" s="9">
        <v>1</v>
      </c>
      <c r="E28" s="9" t="s">
        <v>38</v>
      </c>
      <c r="F28" s="62">
        <v>29</v>
      </c>
    </row>
    <row r="29" spans="1:6" ht="14.4" thickBot="1" x14ac:dyDescent="0.3">
      <c r="A29" s="63"/>
      <c r="B29" s="63"/>
      <c r="C29" s="32" t="s">
        <v>22</v>
      </c>
      <c r="D29" s="9">
        <v>1</v>
      </c>
      <c r="E29" s="9" t="s">
        <v>279</v>
      </c>
      <c r="F29" s="63"/>
    </row>
    <row r="30" spans="1:6" ht="14.4" thickBot="1" x14ac:dyDescent="0.3">
      <c r="A30" s="63"/>
      <c r="B30" s="63"/>
      <c r="C30" s="32" t="s">
        <v>281</v>
      </c>
      <c r="D30" s="9">
        <v>1</v>
      </c>
      <c r="E30" s="9" t="s">
        <v>279</v>
      </c>
      <c r="F30" s="63"/>
    </row>
    <row r="31" spans="1:6" ht="14.4" thickBot="1" x14ac:dyDescent="0.3">
      <c r="A31" s="63"/>
      <c r="B31" s="63"/>
      <c r="C31" s="32" t="s">
        <v>111</v>
      </c>
      <c r="D31" s="9">
        <v>1</v>
      </c>
      <c r="E31" s="9" t="s">
        <v>38</v>
      </c>
      <c r="F31" s="63"/>
    </row>
    <row r="32" spans="1:6" ht="14.4" thickBot="1" x14ac:dyDescent="0.3">
      <c r="A32" s="64"/>
      <c r="B32" s="64"/>
      <c r="C32" s="32" t="s">
        <v>23</v>
      </c>
      <c r="D32" s="9">
        <v>1</v>
      </c>
      <c r="E32" s="9" t="s">
        <v>37</v>
      </c>
      <c r="F32" s="64"/>
    </row>
    <row r="33" spans="1:6" ht="14.4" thickBot="1" x14ac:dyDescent="0.3">
      <c r="A33" s="62" t="s">
        <v>6</v>
      </c>
      <c r="B33" s="62">
        <v>5</v>
      </c>
      <c r="C33" s="32" t="s">
        <v>187</v>
      </c>
      <c r="D33" s="9">
        <v>0</v>
      </c>
      <c r="E33" s="9"/>
      <c r="F33" s="62">
        <v>35</v>
      </c>
    </row>
    <row r="34" spans="1:6" ht="14.4" thickBot="1" x14ac:dyDescent="0.3">
      <c r="A34" s="63"/>
      <c r="B34" s="63"/>
      <c r="C34" s="32" t="s">
        <v>21</v>
      </c>
      <c r="D34" s="9">
        <v>1</v>
      </c>
      <c r="E34" s="9" t="s">
        <v>36</v>
      </c>
      <c r="F34" s="63"/>
    </row>
    <row r="35" spans="1:6" ht="14.4" thickBot="1" x14ac:dyDescent="0.3">
      <c r="A35" s="63"/>
      <c r="B35" s="63"/>
      <c r="C35" s="32" t="s">
        <v>100</v>
      </c>
      <c r="D35" s="9">
        <v>1</v>
      </c>
      <c r="E35" s="9" t="s">
        <v>241</v>
      </c>
      <c r="F35" s="63"/>
    </row>
    <row r="36" spans="1:6" ht="14.4" thickBot="1" x14ac:dyDescent="0.3">
      <c r="A36" s="63"/>
      <c r="B36" s="63"/>
      <c r="C36" s="2" t="s">
        <v>140</v>
      </c>
      <c r="D36" s="9">
        <v>1</v>
      </c>
      <c r="E36" s="1" t="s">
        <v>37</v>
      </c>
      <c r="F36" s="63"/>
    </row>
    <row r="37" spans="1:6" ht="14.4" thickBot="1" x14ac:dyDescent="0.3">
      <c r="A37" s="64"/>
      <c r="B37" s="64"/>
      <c r="C37" s="32" t="s">
        <v>24</v>
      </c>
      <c r="D37" s="9">
        <v>1</v>
      </c>
      <c r="E37" s="9" t="s">
        <v>37</v>
      </c>
      <c r="F37" s="64"/>
    </row>
    <row r="38" spans="1:6" ht="14.4" thickBot="1" x14ac:dyDescent="0.3">
      <c r="A38" s="62" t="s">
        <v>7</v>
      </c>
      <c r="B38" s="62">
        <v>8</v>
      </c>
      <c r="C38" s="32" t="s">
        <v>25</v>
      </c>
      <c r="D38" s="9">
        <v>1</v>
      </c>
      <c r="E38" s="9" t="s">
        <v>38</v>
      </c>
      <c r="F38" s="62">
        <v>38</v>
      </c>
    </row>
    <row r="39" spans="1:6" ht="14.4" thickBot="1" x14ac:dyDescent="0.3">
      <c r="A39" s="63"/>
      <c r="B39" s="63"/>
      <c r="C39" s="32" t="s">
        <v>187</v>
      </c>
      <c r="D39" s="9">
        <v>0</v>
      </c>
      <c r="E39" s="9"/>
      <c r="F39" s="63"/>
    </row>
    <row r="40" spans="1:6" ht="14.4" thickBot="1" x14ac:dyDescent="0.3">
      <c r="A40" s="63"/>
      <c r="B40" s="63"/>
      <c r="C40" s="32" t="s">
        <v>185</v>
      </c>
      <c r="D40" s="9">
        <v>0</v>
      </c>
      <c r="E40" s="9"/>
      <c r="F40" s="63"/>
    </row>
    <row r="41" spans="1:6" ht="14.4" thickBot="1" x14ac:dyDescent="0.3">
      <c r="A41" s="63"/>
      <c r="B41" s="63"/>
      <c r="C41" s="2" t="s">
        <v>88</v>
      </c>
      <c r="D41" s="9">
        <v>1</v>
      </c>
      <c r="E41" s="1" t="s">
        <v>37</v>
      </c>
      <c r="F41" s="63"/>
    </row>
    <row r="42" spans="1:6" ht="14.4" thickBot="1" x14ac:dyDescent="0.3">
      <c r="A42" s="63"/>
      <c r="B42" s="63"/>
      <c r="C42" s="2" t="s">
        <v>145</v>
      </c>
      <c r="D42" s="9">
        <v>1</v>
      </c>
      <c r="E42" s="1" t="s">
        <v>37</v>
      </c>
      <c r="F42" s="63"/>
    </row>
    <row r="43" spans="1:6" ht="14.4" thickBot="1" x14ac:dyDescent="0.3">
      <c r="A43" s="63"/>
      <c r="B43" s="63"/>
      <c r="C43" s="2" t="s">
        <v>154</v>
      </c>
      <c r="D43" s="9">
        <v>1</v>
      </c>
      <c r="E43" s="1" t="s">
        <v>38</v>
      </c>
      <c r="F43" s="63"/>
    </row>
    <row r="44" spans="1:6" ht="15" customHeight="1" thickBot="1" x14ac:dyDescent="0.3">
      <c r="A44" s="63"/>
      <c r="B44" s="63"/>
      <c r="C44" s="32" t="s">
        <v>26</v>
      </c>
      <c r="D44" s="9">
        <v>0</v>
      </c>
      <c r="E44" s="9"/>
      <c r="F44" s="63"/>
    </row>
    <row r="45" spans="1:6" ht="14.4" thickBot="1" x14ac:dyDescent="0.3">
      <c r="A45" s="64"/>
      <c r="B45" s="64"/>
      <c r="C45" s="32" t="s">
        <v>27</v>
      </c>
      <c r="D45" s="9">
        <v>1</v>
      </c>
      <c r="E45" s="9" t="s">
        <v>38</v>
      </c>
      <c r="F45" s="64"/>
    </row>
    <row r="46" spans="1:6" ht="14.4" thickBot="1" x14ac:dyDescent="0.3">
      <c r="A46" s="65" t="s">
        <v>8</v>
      </c>
      <c r="B46" s="62">
        <v>5</v>
      </c>
      <c r="C46" s="32" t="s">
        <v>28</v>
      </c>
      <c r="D46" s="9">
        <v>0</v>
      </c>
      <c r="E46" s="9"/>
      <c r="F46" s="62">
        <v>33</v>
      </c>
    </row>
    <row r="47" spans="1:6" ht="14.4" thickBot="1" x14ac:dyDescent="0.3">
      <c r="A47" s="66"/>
      <c r="B47" s="63"/>
      <c r="C47" s="32" t="s">
        <v>29</v>
      </c>
      <c r="D47" s="9">
        <v>1</v>
      </c>
      <c r="E47" s="9" t="s">
        <v>279</v>
      </c>
      <c r="F47" s="63"/>
    </row>
    <row r="48" spans="1:6" ht="14.4" thickBot="1" x14ac:dyDescent="0.3">
      <c r="A48" s="66"/>
      <c r="B48" s="63"/>
      <c r="C48" s="32" t="s">
        <v>31</v>
      </c>
      <c r="D48" s="9">
        <v>1</v>
      </c>
      <c r="E48" s="9" t="s">
        <v>37</v>
      </c>
      <c r="F48" s="63"/>
    </row>
    <row r="49" spans="1:6" ht="14.4" thickBot="1" x14ac:dyDescent="0.3">
      <c r="A49" s="66"/>
      <c r="B49" s="63"/>
      <c r="C49" s="32" t="s">
        <v>284</v>
      </c>
      <c r="D49" s="9">
        <v>1</v>
      </c>
      <c r="E49" s="9" t="s">
        <v>37</v>
      </c>
      <c r="F49" s="63"/>
    </row>
    <row r="50" spans="1:6" ht="14.4" thickBot="1" x14ac:dyDescent="0.3">
      <c r="A50" s="67"/>
      <c r="B50" s="64"/>
      <c r="C50" s="32" t="s">
        <v>30</v>
      </c>
      <c r="D50" s="9">
        <v>1</v>
      </c>
      <c r="E50" s="9" t="s">
        <v>36</v>
      </c>
      <c r="F50" s="64"/>
    </row>
    <row r="51" spans="1:6" ht="14.4" thickBot="1" x14ac:dyDescent="0.3">
      <c r="A51" s="62" t="s">
        <v>9</v>
      </c>
      <c r="B51" s="62">
        <v>6</v>
      </c>
      <c r="C51" s="32" t="s">
        <v>32</v>
      </c>
      <c r="D51" s="9">
        <v>1</v>
      </c>
      <c r="E51" s="9" t="s">
        <v>279</v>
      </c>
      <c r="F51" s="62">
        <v>42</v>
      </c>
    </row>
    <row r="52" spans="1:6" ht="14.4" thickBot="1" x14ac:dyDescent="0.3">
      <c r="A52" s="63"/>
      <c r="B52" s="63"/>
      <c r="C52" s="32" t="s">
        <v>137</v>
      </c>
      <c r="D52" s="9">
        <v>1</v>
      </c>
      <c r="E52" s="9" t="s">
        <v>37</v>
      </c>
      <c r="F52" s="63"/>
    </row>
    <row r="53" spans="1:6" ht="14.4" thickBot="1" x14ac:dyDescent="0.3">
      <c r="A53" s="63"/>
      <c r="B53" s="63"/>
      <c r="C53" s="32" t="s">
        <v>186</v>
      </c>
      <c r="D53" s="9">
        <v>1</v>
      </c>
      <c r="E53" s="9" t="s">
        <v>37</v>
      </c>
      <c r="F53" s="63"/>
    </row>
    <row r="54" spans="1:6" ht="14.4" thickBot="1" x14ac:dyDescent="0.3">
      <c r="A54" s="63"/>
      <c r="B54" s="63"/>
      <c r="C54" s="32" t="s">
        <v>285</v>
      </c>
      <c r="D54" s="9">
        <v>1</v>
      </c>
      <c r="E54" s="9" t="s">
        <v>36</v>
      </c>
      <c r="F54" s="63"/>
    </row>
    <row r="55" spans="1:6" ht="14.4" thickBot="1" x14ac:dyDescent="0.3">
      <c r="A55" s="63"/>
      <c r="B55" s="63"/>
      <c r="C55" s="32" t="s">
        <v>111</v>
      </c>
      <c r="D55" s="9">
        <v>1</v>
      </c>
      <c r="E55" s="9" t="s">
        <v>38</v>
      </c>
      <c r="F55" s="63"/>
    </row>
    <row r="56" spans="1:6" ht="14.4" thickBot="1" x14ac:dyDescent="0.3">
      <c r="A56" s="64"/>
      <c r="B56" s="64"/>
      <c r="C56" s="32" t="s">
        <v>33</v>
      </c>
      <c r="D56" s="9">
        <v>1</v>
      </c>
      <c r="E56" s="9" t="s">
        <v>36</v>
      </c>
      <c r="F56" s="64"/>
    </row>
    <row r="57" spans="1:6" ht="14.4" thickBot="1" x14ac:dyDescent="0.3">
      <c r="A57" s="65" t="s">
        <v>10</v>
      </c>
      <c r="B57" s="62">
        <v>8</v>
      </c>
      <c r="C57" s="32" t="s">
        <v>34</v>
      </c>
      <c r="D57" s="9">
        <v>1</v>
      </c>
      <c r="E57" s="9" t="s">
        <v>38</v>
      </c>
      <c r="F57" s="62">
        <v>51</v>
      </c>
    </row>
    <row r="58" spans="1:6" ht="14.4" thickBot="1" x14ac:dyDescent="0.3">
      <c r="A58" s="66"/>
      <c r="B58" s="63"/>
      <c r="C58" s="32" t="s">
        <v>288</v>
      </c>
      <c r="D58" s="9">
        <v>1</v>
      </c>
      <c r="E58" s="9" t="s">
        <v>36</v>
      </c>
      <c r="F58" s="63"/>
    </row>
    <row r="59" spans="1:6" ht="14.4" thickBot="1" x14ac:dyDescent="0.3">
      <c r="A59" s="66"/>
      <c r="B59" s="63"/>
      <c r="C59" s="32" t="s">
        <v>100</v>
      </c>
      <c r="D59" s="9">
        <v>1</v>
      </c>
      <c r="E59" s="9" t="s">
        <v>241</v>
      </c>
      <c r="F59" s="63"/>
    </row>
    <row r="60" spans="1:6" ht="14.4" thickBot="1" x14ac:dyDescent="0.3">
      <c r="A60" s="66"/>
      <c r="B60" s="63"/>
      <c r="C60" s="32" t="s">
        <v>98</v>
      </c>
      <c r="D60" s="9">
        <v>1</v>
      </c>
      <c r="E60" s="9" t="s">
        <v>279</v>
      </c>
      <c r="F60" s="63"/>
    </row>
    <row r="61" spans="1:6" ht="14.4" thickBot="1" x14ac:dyDescent="0.3">
      <c r="A61" s="66"/>
      <c r="B61" s="63"/>
      <c r="C61" s="2" t="s">
        <v>145</v>
      </c>
      <c r="D61" s="9">
        <v>1</v>
      </c>
      <c r="E61" s="1" t="s">
        <v>37</v>
      </c>
      <c r="F61" s="63"/>
    </row>
    <row r="62" spans="1:6" ht="14.4" thickBot="1" x14ac:dyDescent="0.3">
      <c r="A62" s="66"/>
      <c r="B62" s="63"/>
      <c r="C62" s="32" t="s">
        <v>184</v>
      </c>
      <c r="D62" s="9">
        <v>0</v>
      </c>
      <c r="E62" s="9"/>
      <c r="F62" s="63"/>
    </row>
    <row r="63" spans="1:6" ht="14.4" thickBot="1" x14ac:dyDescent="0.3">
      <c r="A63" s="67"/>
      <c r="B63" s="64"/>
      <c r="C63" s="32" t="s">
        <v>287</v>
      </c>
      <c r="D63" s="9">
        <v>1</v>
      </c>
      <c r="E63" s="9" t="s">
        <v>36</v>
      </c>
      <c r="F63" s="64"/>
    </row>
  </sheetData>
  <mergeCells count="31">
    <mergeCell ref="F57:F63"/>
    <mergeCell ref="F28:F32"/>
    <mergeCell ref="F33:F37"/>
    <mergeCell ref="F38:F45"/>
    <mergeCell ref="F46:F50"/>
    <mergeCell ref="F51:F56"/>
    <mergeCell ref="F3:F8"/>
    <mergeCell ref="F9:F13"/>
    <mergeCell ref="F14:F19"/>
    <mergeCell ref="F20:F27"/>
    <mergeCell ref="A1:E1"/>
    <mergeCell ref="A28:A32"/>
    <mergeCell ref="B28:B32"/>
    <mergeCell ref="A38:A45"/>
    <mergeCell ref="B38:B45"/>
    <mergeCell ref="B3:B8"/>
    <mergeCell ref="A3:A8"/>
    <mergeCell ref="A14:A19"/>
    <mergeCell ref="B14:B19"/>
    <mergeCell ref="A20:A27"/>
    <mergeCell ref="B20:B27"/>
    <mergeCell ref="A33:A37"/>
    <mergeCell ref="B33:B37"/>
    <mergeCell ref="A9:A13"/>
    <mergeCell ref="B9:B13"/>
    <mergeCell ref="A51:A56"/>
    <mergeCell ref="B51:B56"/>
    <mergeCell ref="A57:A63"/>
    <mergeCell ref="B57:B63"/>
    <mergeCell ref="A46:A50"/>
    <mergeCell ref="B46:B5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CC06-AC8B-482E-AA54-25C5B676BFB3}">
  <dimension ref="A1:G94"/>
  <sheetViews>
    <sheetView topLeftCell="A37" zoomScale="145" zoomScaleNormal="145" workbookViewId="0">
      <selection activeCell="E46" sqref="E46"/>
    </sheetView>
  </sheetViews>
  <sheetFormatPr defaultRowHeight="13.8" x14ac:dyDescent="0.25"/>
  <cols>
    <col min="1" max="1" width="11.6640625" style="3" bestFit="1" customWidth="1"/>
    <col min="2" max="2" width="12.88671875" bestFit="1" customWidth="1"/>
    <col min="3" max="3" width="10.44140625" bestFit="1" customWidth="1"/>
    <col min="4" max="4" width="49.88671875" customWidth="1"/>
    <col min="5" max="5" width="20.6640625" style="3" bestFit="1" customWidth="1"/>
    <col min="6" max="6" width="11.77734375" style="3" bestFit="1" customWidth="1"/>
    <col min="7" max="7" width="14" style="3" customWidth="1"/>
  </cols>
  <sheetData>
    <row r="1" spans="1:7" ht="14.4" thickBot="1" x14ac:dyDescent="0.3">
      <c r="A1" s="4"/>
      <c r="B1" s="72" t="s">
        <v>77</v>
      </c>
      <c r="C1" s="73"/>
      <c r="D1" s="73"/>
      <c r="E1" s="73"/>
      <c r="F1" s="74"/>
    </row>
    <row r="2" spans="1:7" s="28" customFormat="1" ht="16.2" thickBot="1" x14ac:dyDescent="0.35">
      <c r="A2" s="26" t="s">
        <v>78</v>
      </c>
      <c r="B2" s="26" t="s">
        <v>1</v>
      </c>
      <c r="C2" s="26" t="s">
        <v>178</v>
      </c>
      <c r="D2" s="27" t="s">
        <v>179</v>
      </c>
      <c r="E2" s="26" t="s">
        <v>35</v>
      </c>
      <c r="F2" s="26" t="s">
        <v>11</v>
      </c>
      <c r="G2" s="26" t="s">
        <v>192</v>
      </c>
    </row>
    <row r="3" spans="1:7" ht="14.4" thickBot="1" x14ac:dyDescent="0.3">
      <c r="A3" s="70" t="s">
        <v>79</v>
      </c>
      <c r="B3" s="70" t="s">
        <v>0</v>
      </c>
      <c r="C3" s="70">
        <v>10</v>
      </c>
      <c r="D3" s="2" t="s">
        <v>82</v>
      </c>
      <c r="E3" s="9">
        <v>0</v>
      </c>
      <c r="F3" s="9"/>
      <c r="G3" s="62">
        <v>46</v>
      </c>
    </row>
    <row r="4" spans="1:7" ht="14.4" thickBot="1" x14ac:dyDescent="0.3">
      <c r="A4" s="70"/>
      <c r="B4" s="70"/>
      <c r="C4" s="70"/>
      <c r="D4" s="2" t="s">
        <v>83</v>
      </c>
      <c r="E4" s="9">
        <v>1</v>
      </c>
      <c r="F4" s="9" t="s">
        <v>36</v>
      </c>
      <c r="G4" s="63"/>
    </row>
    <row r="5" spans="1:7" ht="14.4" thickBot="1" x14ac:dyDescent="0.3">
      <c r="A5" s="70"/>
      <c r="B5" s="70"/>
      <c r="C5" s="70"/>
      <c r="D5" s="2" t="s">
        <v>84</v>
      </c>
      <c r="E5" s="9">
        <v>1</v>
      </c>
      <c r="F5" s="9" t="s">
        <v>36</v>
      </c>
      <c r="G5" s="63"/>
    </row>
    <row r="6" spans="1:7" ht="14.4" thickBot="1" x14ac:dyDescent="0.3">
      <c r="A6" s="70"/>
      <c r="B6" s="70"/>
      <c r="C6" s="70"/>
      <c r="D6" s="2" t="s">
        <v>85</v>
      </c>
      <c r="E6" s="9">
        <v>1</v>
      </c>
      <c r="F6" s="9" t="s">
        <v>36</v>
      </c>
      <c r="G6" s="63"/>
    </row>
    <row r="7" spans="1:7" ht="14.4" thickBot="1" x14ac:dyDescent="0.3">
      <c r="A7" s="70"/>
      <c r="B7" s="70"/>
      <c r="C7" s="70"/>
      <c r="D7" s="2" t="s">
        <v>136</v>
      </c>
      <c r="E7" s="9">
        <v>1</v>
      </c>
      <c r="F7" s="9" t="s">
        <v>36</v>
      </c>
      <c r="G7" s="63"/>
    </row>
    <row r="8" spans="1:7" ht="14.4" thickBot="1" x14ac:dyDescent="0.3">
      <c r="A8" s="70"/>
      <c r="B8" s="70"/>
      <c r="C8" s="70"/>
      <c r="D8" s="32" t="s">
        <v>19</v>
      </c>
      <c r="E8" s="9">
        <v>1</v>
      </c>
      <c r="F8" s="9" t="s">
        <v>36</v>
      </c>
      <c r="G8" s="63"/>
    </row>
    <row r="9" spans="1:7" ht="14.4" thickBot="1" x14ac:dyDescent="0.3">
      <c r="A9" s="70"/>
      <c r="B9" s="70"/>
      <c r="C9" s="70"/>
      <c r="D9" s="2" t="s">
        <v>145</v>
      </c>
      <c r="E9" s="9">
        <v>1</v>
      </c>
      <c r="F9" s="9" t="s">
        <v>37</v>
      </c>
      <c r="G9" s="63"/>
    </row>
    <row r="10" spans="1:7" ht="14.4" thickBot="1" x14ac:dyDescent="0.3">
      <c r="A10" s="70"/>
      <c r="B10" s="70"/>
      <c r="C10" s="70"/>
      <c r="D10" s="2" t="s">
        <v>137</v>
      </c>
      <c r="E10" s="9">
        <v>1</v>
      </c>
      <c r="F10" s="9" t="s">
        <v>183</v>
      </c>
      <c r="G10" s="63"/>
    </row>
    <row r="11" spans="1:7" ht="14.4" thickBot="1" x14ac:dyDescent="0.3">
      <c r="A11" s="70"/>
      <c r="B11" s="70"/>
      <c r="C11" s="70"/>
      <c r="D11" s="2" t="s">
        <v>138</v>
      </c>
      <c r="E11" s="9">
        <v>0</v>
      </c>
      <c r="F11" s="9"/>
      <c r="G11" s="63"/>
    </row>
    <row r="12" spans="1:7" ht="14.4" thickBot="1" x14ac:dyDescent="0.3">
      <c r="A12" s="70"/>
      <c r="B12" s="70"/>
      <c r="C12" s="70"/>
      <c r="D12" s="2" t="s">
        <v>86</v>
      </c>
      <c r="E12" s="9">
        <v>1</v>
      </c>
      <c r="F12" s="9" t="s">
        <v>279</v>
      </c>
      <c r="G12" s="64"/>
    </row>
    <row r="13" spans="1:7" ht="14.4" thickBot="1" x14ac:dyDescent="0.3">
      <c r="A13" s="70"/>
      <c r="B13" s="70" t="s">
        <v>2</v>
      </c>
      <c r="C13" s="70">
        <v>9</v>
      </c>
      <c r="D13" s="2" t="s">
        <v>290</v>
      </c>
      <c r="E13" s="9">
        <v>1</v>
      </c>
      <c r="F13" s="9" t="s">
        <v>279</v>
      </c>
      <c r="G13" s="62">
        <v>51</v>
      </c>
    </row>
    <row r="14" spans="1:7" ht="14.4" thickBot="1" x14ac:dyDescent="0.3">
      <c r="A14" s="70"/>
      <c r="B14" s="70"/>
      <c r="C14" s="70"/>
      <c r="D14" s="2" t="s">
        <v>87</v>
      </c>
      <c r="E14" s="9">
        <v>1</v>
      </c>
      <c r="F14" s="9" t="s">
        <v>37</v>
      </c>
      <c r="G14" s="63"/>
    </row>
    <row r="15" spans="1:7" ht="14.4" thickBot="1" x14ac:dyDescent="0.3">
      <c r="A15" s="70"/>
      <c r="B15" s="70"/>
      <c r="C15" s="70"/>
      <c r="D15" s="2" t="s">
        <v>147</v>
      </c>
      <c r="E15" s="9">
        <v>1</v>
      </c>
      <c r="F15" s="9" t="s">
        <v>36</v>
      </c>
      <c r="G15" s="63"/>
    </row>
    <row r="16" spans="1:7" ht="14.4" thickBot="1" x14ac:dyDescent="0.3">
      <c r="A16" s="70"/>
      <c r="B16" s="70"/>
      <c r="C16" s="70"/>
      <c r="D16" s="2" t="s">
        <v>154</v>
      </c>
      <c r="E16" s="9">
        <v>1</v>
      </c>
      <c r="F16" s="9" t="s">
        <v>260</v>
      </c>
      <c r="G16" s="63"/>
    </row>
    <row r="17" spans="1:7" ht="14.4" thickBot="1" x14ac:dyDescent="0.3">
      <c r="A17" s="70"/>
      <c r="B17" s="70"/>
      <c r="C17" s="70"/>
      <c r="D17" s="2" t="s">
        <v>139</v>
      </c>
      <c r="E17" s="9">
        <v>1</v>
      </c>
      <c r="F17" s="9" t="s">
        <v>183</v>
      </c>
      <c r="G17" s="63"/>
    </row>
    <row r="18" spans="1:7" ht="14.4" thickBot="1" x14ac:dyDescent="0.3">
      <c r="A18" s="70"/>
      <c r="B18" s="70"/>
      <c r="C18" s="70"/>
      <c r="D18" s="2" t="s">
        <v>140</v>
      </c>
      <c r="E18" s="9">
        <v>1</v>
      </c>
      <c r="F18" s="9" t="s">
        <v>183</v>
      </c>
      <c r="G18" s="63"/>
    </row>
    <row r="19" spans="1:7" ht="14.4" thickBot="1" x14ac:dyDescent="0.3">
      <c r="A19" s="70"/>
      <c r="B19" s="70"/>
      <c r="C19" s="70"/>
      <c r="D19" s="2" t="s">
        <v>141</v>
      </c>
      <c r="E19" s="9">
        <v>0</v>
      </c>
      <c r="F19" s="9"/>
      <c r="G19" s="63"/>
    </row>
    <row r="20" spans="1:7" ht="14.4" thickBot="1" x14ac:dyDescent="0.3">
      <c r="A20" s="70"/>
      <c r="B20" s="70"/>
      <c r="C20" s="70"/>
      <c r="D20" s="2" t="s">
        <v>142</v>
      </c>
      <c r="E20" s="9">
        <v>1</v>
      </c>
      <c r="F20" s="9" t="s">
        <v>183</v>
      </c>
      <c r="G20" s="63"/>
    </row>
    <row r="21" spans="1:7" ht="14.4" thickBot="1" x14ac:dyDescent="0.3">
      <c r="A21" s="70"/>
      <c r="B21" s="70"/>
      <c r="C21" s="70"/>
      <c r="D21" s="2" t="s">
        <v>88</v>
      </c>
      <c r="E21" s="9">
        <v>1</v>
      </c>
      <c r="F21" s="9" t="s">
        <v>37</v>
      </c>
      <c r="G21" s="64"/>
    </row>
    <row r="22" spans="1:7" ht="14.4" thickBot="1" x14ac:dyDescent="0.3">
      <c r="A22" s="70"/>
      <c r="B22" s="70" t="s">
        <v>3</v>
      </c>
      <c r="C22" s="70">
        <v>8</v>
      </c>
      <c r="D22" s="2" t="s">
        <v>89</v>
      </c>
      <c r="E22" s="9">
        <v>1</v>
      </c>
      <c r="F22" s="9" t="s">
        <v>37</v>
      </c>
      <c r="G22" s="62">
        <v>53</v>
      </c>
    </row>
    <row r="23" spans="1:7" ht="14.4" thickBot="1" x14ac:dyDescent="0.3">
      <c r="A23" s="70"/>
      <c r="B23" s="70"/>
      <c r="C23" s="70"/>
      <c r="D23" s="2" t="s">
        <v>253</v>
      </c>
      <c r="E23" s="9">
        <v>1</v>
      </c>
      <c r="F23" s="9" t="s">
        <v>255</v>
      </c>
      <c r="G23" s="63"/>
    </row>
    <row r="24" spans="1:7" ht="14.4" thickBot="1" x14ac:dyDescent="0.3">
      <c r="A24" s="70"/>
      <c r="B24" s="70"/>
      <c r="C24" s="70"/>
      <c r="D24" s="2" t="s">
        <v>291</v>
      </c>
      <c r="E24" s="9">
        <v>1</v>
      </c>
      <c r="F24" s="9" t="s">
        <v>36</v>
      </c>
      <c r="G24" s="63"/>
    </row>
    <row r="25" spans="1:7" ht="14.4" thickBot="1" x14ac:dyDescent="0.3">
      <c r="A25" s="70"/>
      <c r="B25" s="70"/>
      <c r="C25" s="70"/>
      <c r="D25" s="2" t="s">
        <v>143</v>
      </c>
      <c r="E25" s="9">
        <v>1</v>
      </c>
      <c r="F25" s="9" t="s">
        <v>36</v>
      </c>
      <c r="G25" s="63"/>
    </row>
    <row r="26" spans="1:7" ht="14.4" thickBot="1" x14ac:dyDescent="0.3">
      <c r="A26" s="70"/>
      <c r="B26" s="70"/>
      <c r="C26" s="70"/>
      <c r="D26" s="32" t="s">
        <v>17</v>
      </c>
      <c r="E26" s="9">
        <v>1</v>
      </c>
      <c r="F26" s="9" t="s">
        <v>36</v>
      </c>
      <c r="G26" s="63"/>
    </row>
    <row r="27" spans="1:7" ht="14.4" thickBot="1" x14ac:dyDescent="0.3">
      <c r="A27" s="70"/>
      <c r="B27" s="70"/>
      <c r="C27" s="70"/>
      <c r="D27" s="2" t="s">
        <v>144</v>
      </c>
      <c r="E27" s="9">
        <v>0</v>
      </c>
      <c r="F27" s="9"/>
      <c r="G27" s="63"/>
    </row>
    <row r="28" spans="1:7" ht="14.4" thickBot="1" x14ac:dyDescent="0.3">
      <c r="A28" s="70"/>
      <c r="B28" s="70"/>
      <c r="C28" s="70"/>
      <c r="D28" s="2" t="s">
        <v>145</v>
      </c>
      <c r="E28" s="9">
        <v>1</v>
      </c>
      <c r="F28" s="9" t="s">
        <v>183</v>
      </c>
      <c r="G28" s="63"/>
    </row>
    <row r="29" spans="1:7" ht="14.4" thickBot="1" x14ac:dyDescent="0.3">
      <c r="A29" s="70"/>
      <c r="B29" s="70"/>
      <c r="C29" s="70"/>
      <c r="D29" s="2" t="s">
        <v>90</v>
      </c>
      <c r="E29" s="9">
        <v>0</v>
      </c>
      <c r="F29" s="9"/>
      <c r="G29" s="64"/>
    </row>
    <row r="30" spans="1:7" ht="14.4" thickBot="1" x14ac:dyDescent="0.3">
      <c r="A30" s="70"/>
      <c r="B30" s="70" t="s">
        <v>4</v>
      </c>
      <c r="C30" s="70">
        <v>9</v>
      </c>
      <c r="D30" s="2" t="s">
        <v>91</v>
      </c>
      <c r="E30" s="9">
        <v>1</v>
      </c>
      <c r="F30" s="9" t="s">
        <v>37</v>
      </c>
      <c r="G30" s="62">
        <v>55</v>
      </c>
    </row>
    <row r="31" spans="1:7" ht="14.4" thickBot="1" x14ac:dyDescent="0.3">
      <c r="A31" s="70"/>
      <c r="B31" s="70"/>
      <c r="C31" s="70"/>
      <c r="D31" s="2" t="s">
        <v>93</v>
      </c>
      <c r="E31" s="9">
        <v>1</v>
      </c>
      <c r="F31" s="9" t="s">
        <v>37</v>
      </c>
      <c r="G31" s="63"/>
    </row>
    <row r="32" spans="1:7" ht="14.4" thickBot="1" x14ac:dyDescent="0.3">
      <c r="A32" s="70"/>
      <c r="B32" s="70"/>
      <c r="C32" s="70"/>
      <c r="D32" s="2" t="s">
        <v>146</v>
      </c>
      <c r="E32" s="9">
        <v>1</v>
      </c>
      <c r="F32" s="9" t="s">
        <v>183</v>
      </c>
      <c r="G32" s="63"/>
    </row>
    <row r="33" spans="1:7" ht="14.4" thickBot="1" x14ac:dyDescent="0.3">
      <c r="A33" s="70"/>
      <c r="B33" s="70"/>
      <c r="C33" s="70"/>
      <c r="D33" s="32" t="s">
        <v>100</v>
      </c>
      <c r="E33" s="9">
        <v>1</v>
      </c>
      <c r="F33" s="9" t="s">
        <v>241</v>
      </c>
      <c r="G33" s="63"/>
    </row>
    <row r="34" spans="1:7" ht="14.4" thickBot="1" x14ac:dyDescent="0.3">
      <c r="A34" s="70"/>
      <c r="B34" s="70"/>
      <c r="C34" s="70"/>
      <c r="D34" s="2" t="s">
        <v>292</v>
      </c>
      <c r="E34" s="9">
        <v>1</v>
      </c>
      <c r="F34" s="9" t="s">
        <v>36</v>
      </c>
      <c r="G34" s="63"/>
    </row>
    <row r="35" spans="1:7" ht="14.4" thickBot="1" x14ac:dyDescent="0.3">
      <c r="A35" s="70"/>
      <c r="B35" s="70"/>
      <c r="C35" s="70"/>
      <c r="D35" s="2" t="s">
        <v>147</v>
      </c>
      <c r="E35" s="9">
        <v>1</v>
      </c>
      <c r="F35" s="9" t="s">
        <v>36</v>
      </c>
      <c r="G35" s="63"/>
    </row>
    <row r="36" spans="1:7" ht="14.4" thickBot="1" x14ac:dyDescent="0.3">
      <c r="A36" s="70"/>
      <c r="B36" s="70"/>
      <c r="C36" s="70"/>
      <c r="D36" s="2" t="s">
        <v>148</v>
      </c>
      <c r="E36" s="9">
        <v>1</v>
      </c>
      <c r="F36" s="9" t="s">
        <v>279</v>
      </c>
      <c r="G36" s="63"/>
    </row>
    <row r="37" spans="1:7" ht="14.4" thickBot="1" x14ac:dyDescent="0.3">
      <c r="A37" s="70"/>
      <c r="B37" s="70"/>
      <c r="C37" s="70"/>
      <c r="D37" s="2" t="s">
        <v>149</v>
      </c>
      <c r="E37" s="9">
        <v>1</v>
      </c>
      <c r="F37" s="9" t="s">
        <v>36</v>
      </c>
      <c r="G37" s="63"/>
    </row>
    <row r="38" spans="1:7" ht="14.4" thickBot="1" x14ac:dyDescent="0.3">
      <c r="A38" s="70"/>
      <c r="B38" s="70"/>
      <c r="C38" s="70"/>
      <c r="D38" s="2" t="s">
        <v>92</v>
      </c>
      <c r="E38" s="9">
        <v>1</v>
      </c>
      <c r="F38" s="9" t="s">
        <v>37</v>
      </c>
      <c r="G38" s="64"/>
    </row>
    <row r="39" spans="1:7" ht="14.4" thickBot="1" x14ac:dyDescent="0.3">
      <c r="A39" s="70" t="s">
        <v>80</v>
      </c>
      <c r="B39" s="70" t="s">
        <v>5</v>
      </c>
      <c r="C39" s="70">
        <v>8</v>
      </c>
      <c r="D39" s="2" t="s">
        <v>98</v>
      </c>
      <c r="E39" s="9">
        <v>1</v>
      </c>
      <c r="F39" s="9" t="s">
        <v>279</v>
      </c>
      <c r="G39" s="62">
        <v>48</v>
      </c>
    </row>
    <row r="40" spans="1:7" ht="14.4" thickBot="1" x14ac:dyDescent="0.3">
      <c r="A40" s="70"/>
      <c r="B40" s="70"/>
      <c r="C40" s="70"/>
      <c r="D40" s="2" t="s">
        <v>99</v>
      </c>
      <c r="E40" s="9">
        <v>1</v>
      </c>
      <c r="F40" s="9" t="s">
        <v>36</v>
      </c>
      <c r="G40" s="63"/>
    </row>
    <row r="41" spans="1:7" ht="14.4" thickBot="1" x14ac:dyDescent="0.3">
      <c r="A41" s="70"/>
      <c r="B41" s="70"/>
      <c r="C41" s="70"/>
      <c r="D41" s="2" t="s">
        <v>150</v>
      </c>
      <c r="E41" s="9">
        <v>1</v>
      </c>
      <c r="F41" s="9" t="s">
        <v>36</v>
      </c>
      <c r="G41" s="63"/>
    </row>
    <row r="42" spans="1:7" ht="14.4" thickBot="1" x14ac:dyDescent="0.3">
      <c r="A42" s="70"/>
      <c r="B42" s="70"/>
      <c r="C42" s="70"/>
      <c r="D42" s="2" t="s">
        <v>151</v>
      </c>
      <c r="E42" s="9">
        <v>1</v>
      </c>
      <c r="F42" s="9" t="s">
        <v>36</v>
      </c>
      <c r="G42" s="63"/>
    </row>
    <row r="43" spans="1:7" ht="14.4" thickBot="1" x14ac:dyDescent="0.3">
      <c r="A43" s="70"/>
      <c r="B43" s="70"/>
      <c r="C43" s="70"/>
      <c r="D43" s="2" t="s">
        <v>256</v>
      </c>
      <c r="E43" s="9">
        <v>1</v>
      </c>
      <c r="F43" s="9" t="s">
        <v>241</v>
      </c>
      <c r="G43" s="63"/>
    </row>
    <row r="44" spans="1:7" ht="14.4" thickBot="1" x14ac:dyDescent="0.3">
      <c r="A44" s="70"/>
      <c r="B44" s="70"/>
      <c r="C44" s="70"/>
      <c r="D44" s="2" t="s">
        <v>152</v>
      </c>
      <c r="E44" s="9">
        <v>1</v>
      </c>
      <c r="F44" s="9" t="s">
        <v>38</v>
      </c>
      <c r="G44" s="63"/>
    </row>
    <row r="45" spans="1:7" ht="14.4" thickBot="1" x14ac:dyDescent="0.3">
      <c r="A45" s="70"/>
      <c r="B45" s="70"/>
      <c r="C45" s="70"/>
      <c r="D45" s="2" t="s">
        <v>154</v>
      </c>
      <c r="E45" s="9">
        <v>1</v>
      </c>
      <c r="F45" s="9" t="s">
        <v>38</v>
      </c>
      <c r="G45" s="63"/>
    </row>
    <row r="46" spans="1:7" ht="14.4" thickBot="1" x14ac:dyDescent="0.3">
      <c r="A46" s="70"/>
      <c r="B46" s="70"/>
      <c r="C46" s="70"/>
      <c r="D46" s="2" t="s">
        <v>100</v>
      </c>
      <c r="E46" s="9">
        <v>1</v>
      </c>
      <c r="F46" s="9" t="s">
        <v>279</v>
      </c>
      <c r="G46" s="64"/>
    </row>
    <row r="47" spans="1:7" ht="14.4" thickBot="1" x14ac:dyDescent="0.3">
      <c r="A47" s="70"/>
      <c r="B47" s="70" t="s">
        <v>6</v>
      </c>
      <c r="C47" s="70">
        <v>7</v>
      </c>
      <c r="D47" s="2" t="s">
        <v>101</v>
      </c>
      <c r="E47" s="9">
        <v>1</v>
      </c>
      <c r="F47" s="9" t="s">
        <v>36</v>
      </c>
      <c r="G47" s="62">
        <v>41</v>
      </c>
    </row>
    <row r="48" spans="1:7" ht="14.4" thickBot="1" x14ac:dyDescent="0.3">
      <c r="A48" s="70"/>
      <c r="B48" s="70"/>
      <c r="C48" s="70"/>
      <c r="D48" s="2" t="s">
        <v>153</v>
      </c>
      <c r="E48" s="9">
        <v>1</v>
      </c>
      <c r="F48" s="9" t="s">
        <v>36</v>
      </c>
      <c r="G48" s="63"/>
    </row>
    <row r="49" spans="1:7" ht="14.4" thickBot="1" x14ac:dyDescent="0.3">
      <c r="A49" s="70"/>
      <c r="B49" s="70"/>
      <c r="C49" s="70"/>
      <c r="D49" s="2" t="s">
        <v>293</v>
      </c>
      <c r="E49" s="9">
        <v>1</v>
      </c>
      <c r="F49" s="9" t="s">
        <v>38</v>
      </c>
      <c r="G49" s="63"/>
    </row>
    <row r="50" spans="1:7" ht="14.4" thickBot="1" x14ac:dyDescent="0.3">
      <c r="A50" s="70"/>
      <c r="B50" s="70"/>
      <c r="C50" s="70"/>
      <c r="D50" s="2" t="s">
        <v>98</v>
      </c>
      <c r="E50" s="9">
        <v>1</v>
      </c>
      <c r="F50" s="9" t="s">
        <v>279</v>
      </c>
      <c r="G50" s="63"/>
    </row>
    <row r="51" spans="1:7" ht="14.4" thickBot="1" x14ac:dyDescent="0.3">
      <c r="A51" s="70"/>
      <c r="B51" s="70"/>
      <c r="C51" s="70"/>
      <c r="D51" s="2" t="s">
        <v>155</v>
      </c>
      <c r="E51" s="9">
        <v>0</v>
      </c>
      <c r="F51" s="9"/>
      <c r="G51" s="63"/>
    </row>
    <row r="52" spans="1:7" ht="14.4" thickBot="1" x14ac:dyDescent="0.3">
      <c r="A52" s="70"/>
      <c r="B52" s="70"/>
      <c r="C52" s="70"/>
      <c r="D52" s="2" t="s">
        <v>156</v>
      </c>
      <c r="E52" s="9">
        <v>1</v>
      </c>
      <c r="F52" s="9" t="s">
        <v>38</v>
      </c>
      <c r="G52" s="63"/>
    </row>
    <row r="53" spans="1:7" ht="14.4" thickBot="1" x14ac:dyDescent="0.3">
      <c r="A53" s="70"/>
      <c r="B53" s="70"/>
      <c r="C53" s="70"/>
      <c r="D53" s="2" t="s">
        <v>102</v>
      </c>
      <c r="E53" s="9">
        <v>1</v>
      </c>
      <c r="F53" s="9" t="s">
        <v>38</v>
      </c>
      <c r="G53" s="64"/>
    </row>
    <row r="54" spans="1:7" ht="14.4" thickBot="1" x14ac:dyDescent="0.3">
      <c r="A54" s="70"/>
      <c r="B54" s="70" t="s">
        <v>7</v>
      </c>
      <c r="C54" s="70">
        <v>9</v>
      </c>
      <c r="D54" s="2" t="s">
        <v>103</v>
      </c>
      <c r="E54" s="9">
        <v>0</v>
      </c>
      <c r="F54" s="9"/>
      <c r="G54" s="62">
        <v>42</v>
      </c>
    </row>
    <row r="55" spans="1:7" ht="14.4" thickBot="1" x14ac:dyDescent="0.3">
      <c r="A55" s="70"/>
      <c r="B55" s="70"/>
      <c r="C55" s="70"/>
      <c r="D55" s="2" t="s">
        <v>157</v>
      </c>
      <c r="E55" s="9">
        <v>1</v>
      </c>
      <c r="F55" s="9" t="s">
        <v>279</v>
      </c>
      <c r="G55" s="63"/>
    </row>
    <row r="56" spans="1:7" ht="14.4" thickBot="1" x14ac:dyDescent="0.3">
      <c r="A56" s="70"/>
      <c r="B56" s="70"/>
      <c r="C56" s="70"/>
      <c r="D56" s="2" t="s">
        <v>158</v>
      </c>
      <c r="E56" s="9">
        <v>1</v>
      </c>
      <c r="F56" s="9" t="s">
        <v>36</v>
      </c>
      <c r="G56" s="63"/>
    </row>
    <row r="57" spans="1:7" ht="14.4" thickBot="1" x14ac:dyDescent="0.3">
      <c r="A57" s="70"/>
      <c r="B57" s="70"/>
      <c r="C57" s="70"/>
      <c r="D57" s="32" t="s">
        <v>137</v>
      </c>
      <c r="E57" s="9">
        <v>1</v>
      </c>
      <c r="F57" s="9" t="s">
        <v>37</v>
      </c>
      <c r="G57" s="63"/>
    </row>
    <row r="58" spans="1:7" ht="14.4" thickBot="1" x14ac:dyDescent="0.3">
      <c r="A58" s="70"/>
      <c r="B58" s="70"/>
      <c r="C58" s="70"/>
      <c r="D58" s="32" t="s">
        <v>111</v>
      </c>
      <c r="E58" s="9">
        <v>1</v>
      </c>
      <c r="F58" s="9" t="s">
        <v>38</v>
      </c>
      <c r="G58" s="63"/>
    </row>
    <row r="59" spans="1:7" ht="14.4" thickBot="1" x14ac:dyDescent="0.3">
      <c r="A59" s="70"/>
      <c r="B59" s="70"/>
      <c r="C59" s="70"/>
      <c r="D59" s="2" t="s">
        <v>159</v>
      </c>
      <c r="E59" s="9">
        <v>1</v>
      </c>
      <c r="F59" s="9" t="s">
        <v>183</v>
      </c>
      <c r="G59" s="63"/>
    </row>
    <row r="60" spans="1:7" ht="14.4" thickBot="1" x14ac:dyDescent="0.3">
      <c r="A60" s="70"/>
      <c r="B60" s="70"/>
      <c r="C60" s="70"/>
      <c r="D60" s="2" t="s">
        <v>105</v>
      </c>
      <c r="E60" s="9">
        <v>0</v>
      </c>
      <c r="F60" s="9"/>
      <c r="G60" s="63"/>
    </row>
    <row r="61" spans="1:7" ht="14.4" thickBot="1" x14ac:dyDescent="0.3">
      <c r="A61" s="70"/>
      <c r="B61" s="70"/>
      <c r="C61" s="70"/>
      <c r="D61" s="2" t="s">
        <v>160</v>
      </c>
      <c r="E61" s="9">
        <v>1</v>
      </c>
      <c r="F61" s="9" t="s">
        <v>38</v>
      </c>
      <c r="G61" s="63"/>
    </row>
    <row r="62" spans="1:7" ht="14.4" thickBot="1" x14ac:dyDescent="0.3">
      <c r="A62" s="70"/>
      <c r="B62" s="70"/>
      <c r="C62" s="70"/>
      <c r="D62" s="2" t="s">
        <v>104</v>
      </c>
      <c r="E62" s="9">
        <v>1</v>
      </c>
      <c r="F62" s="9" t="s">
        <v>37</v>
      </c>
      <c r="G62" s="64"/>
    </row>
    <row r="63" spans="1:7" ht="14.4" thickBot="1" x14ac:dyDescent="0.3">
      <c r="A63" s="70" t="s">
        <v>81</v>
      </c>
      <c r="B63" s="70" t="s">
        <v>8</v>
      </c>
      <c r="C63" s="70">
        <v>11</v>
      </c>
      <c r="D63" s="2" t="s">
        <v>297</v>
      </c>
      <c r="E63" s="9">
        <v>1</v>
      </c>
      <c r="F63" s="9" t="s">
        <v>38</v>
      </c>
      <c r="G63" s="62">
        <v>65</v>
      </c>
    </row>
    <row r="64" spans="1:7" ht="14.4" thickBot="1" x14ac:dyDescent="0.3">
      <c r="A64" s="70"/>
      <c r="B64" s="70"/>
      <c r="C64" s="70"/>
      <c r="D64" s="2" t="s">
        <v>107</v>
      </c>
      <c r="E64" s="9">
        <v>1</v>
      </c>
      <c r="F64" s="9" t="s">
        <v>279</v>
      </c>
      <c r="G64" s="63"/>
    </row>
    <row r="65" spans="1:7" ht="14.4" thickBot="1" x14ac:dyDescent="0.3">
      <c r="A65" s="70"/>
      <c r="B65" s="70"/>
      <c r="C65" s="70"/>
      <c r="D65" s="2" t="s">
        <v>108</v>
      </c>
      <c r="E65" s="9">
        <v>1</v>
      </c>
      <c r="F65" s="9" t="s">
        <v>36</v>
      </c>
      <c r="G65" s="63"/>
    </row>
    <row r="66" spans="1:7" ht="14.4" thickBot="1" x14ac:dyDescent="0.3">
      <c r="A66" s="70"/>
      <c r="B66" s="70"/>
      <c r="C66" s="70"/>
      <c r="D66" s="2" t="s">
        <v>163</v>
      </c>
      <c r="E66" s="9">
        <v>1</v>
      </c>
      <c r="F66" s="9" t="s">
        <v>37</v>
      </c>
      <c r="G66" s="63"/>
    </row>
    <row r="67" spans="1:7" ht="14.4" thickBot="1" x14ac:dyDescent="0.3">
      <c r="A67" s="70"/>
      <c r="B67" s="70"/>
      <c r="C67" s="70"/>
      <c r="D67" s="32" t="s">
        <v>294</v>
      </c>
      <c r="E67" s="9">
        <v>1</v>
      </c>
      <c r="F67" s="9" t="s">
        <v>36</v>
      </c>
      <c r="G67" s="63"/>
    </row>
    <row r="68" spans="1:7" ht="14.4" thickBot="1" x14ac:dyDescent="0.3">
      <c r="A68" s="70"/>
      <c r="B68" s="70"/>
      <c r="C68" s="70"/>
      <c r="D68" s="2" t="s">
        <v>177</v>
      </c>
      <c r="E68" s="9">
        <v>1</v>
      </c>
      <c r="F68" s="9" t="s">
        <v>36</v>
      </c>
      <c r="G68" s="63"/>
    </row>
    <row r="69" spans="1:7" ht="14.4" thickBot="1" x14ac:dyDescent="0.3">
      <c r="A69" s="70"/>
      <c r="B69" s="70"/>
      <c r="C69" s="70"/>
      <c r="D69" s="2" t="s">
        <v>164</v>
      </c>
      <c r="E69" s="9">
        <v>1</v>
      </c>
      <c r="F69" s="9" t="s">
        <v>260</v>
      </c>
      <c r="G69" s="63"/>
    </row>
    <row r="70" spans="1:7" ht="14.4" thickBot="1" x14ac:dyDescent="0.3">
      <c r="A70" s="70"/>
      <c r="B70" s="70"/>
      <c r="C70" s="70"/>
      <c r="D70" s="2" t="s">
        <v>298</v>
      </c>
      <c r="E70" s="9">
        <v>1</v>
      </c>
      <c r="F70" s="9" t="s">
        <v>38</v>
      </c>
      <c r="G70" s="63"/>
    </row>
    <row r="71" spans="1:7" ht="14.4" thickBot="1" x14ac:dyDescent="0.3">
      <c r="A71" s="70"/>
      <c r="B71" s="70"/>
      <c r="C71" s="70"/>
      <c r="D71" s="2" t="s">
        <v>165</v>
      </c>
      <c r="E71" s="9">
        <v>1</v>
      </c>
      <c r="F71" s="9" t="s">
        <v>36</v>
      </c>
      <c r="G71" s="63"/>
    </row>
    <row r="72" spans="1:7" ht="14.4" thickBot="1" x14ac:dyDescent="0.3">
      <c r="A72" s="70"/>
      <c r="B72" s="70"/>
      <c r="C72" s="70"/>
      <c r="D72" s="2" t="s">
        <v>166</v>
      </c>
      <c r="E72" s="9">
        <v>1</v>
      </c>
      <c r="F72" s="9" t="s">
        <v>36</v>
      </c>
      <c r="G72" s="63"/>
    </row>
    <row r="73" spans="1:7" ht="14.4" thickBot="1" x14ac:dyDescent="0.3">
      <c r="A73" s="70"/>
      <c r="B73" s="70"/>
      <c r="C73" s="70"/>
      <c r="D73" s="2" t="s">
        <v>161</v>
      </c>
      <c r="E73" s="9">
        <v>1</v>
      </c>
      <c r="F73" s="9" t="s">
        <v>279</v>
      </c>
      <c r="G73" s="64"/>
    </row>
    <row r="74" spans="1:7" ht="14.4" thickBot="1" x14ac:dyDescent="0.3">
      <c r="A74" s="70"/>
      <c r="B74" s="70" t="s">
        <v>9</v>
      </c>
      <c r="C74" s="70">
        <v>11</v>
      </c>
      <c r="D74" s="2" t="s">
        <v>162</v>
      </c>
      <c r="E74" s="9">
        <v>1</v>
      </c>
      <c r="F74" s="9" t="s">
        <v>279</v>
      </c>
      <c r="G74" s="62">
        <v>63</v>
      </c>
    </row>
    <row r="75" spans="1:7" ht="14.4" thickBot="1" x14ac:dyDescent="0.3">
      <c r="A75" s="70"/>
      <c r="B75" s="70"/>
      <c r="C75" s="70"/>
      <c r="D75" s="2" t="s">
        <v>167</v>
      </c>
      <c r="E75" s="9">
        <v>1</v>
      </c>
      <c r="F75" s="9" t="s">
        <v>36</v>
      </c>
      <c r="G75" s="63"/>
    </row>
    <row r="76" spans="1:7" ht="14.4" thickBot="1" x14ac:dyDescent="0.3">
      <c r="A76" s="70"/>
      <c r="B76" s="70"/>
      <c r="C76" s="70"/>
      <c r="D76" s="2" t="s">
        <v>168</v>
      </c>
      <c r="E76" s="9">
        <v>1</v>
      </c>
      <c r="F76" s="9" t="s">
        <v>36</v>
      </c>
      <c r="G76" s="63"/>
    </row>
    <row r="77" spans="1:7" ht="14.4" thickBot="1" x14ac:dyDescent="0.3">
      <c r="A77" s="70"/>
      <c r="B77" s="70"/>
      <c r="C77" s="70"/>
      <c r="D77" s="2" t="s">
        <v>177</v>
      </c>
      <c r="E77" s="9">
        <v>1</v>
      </c>
      <c r="F77" s="9" t="s">
        <v>36</v>
      </c>
      <c r="G77" s="63"/>
    </row>
    <row r="78" spans="1:7" ht="14.4" thickBot="1" x14ac:dyDescent="0.3">
      <c r="A78" s="70"/>
      <c r="B78" s="70"/>
      <c r="C78" s="70"/>
      <c r="D78" s="2" t="s">
        <v>112</v>
      </c>
      <c r="E78" s="9">
        <v>1</v>
      </c>
      <c r="F78" s="9" t="s">
        <v>37</v>
      </c>
      <c r="G78" s="63"/>
    </row>
    <row r="79" spans="1:7" ht="14.4" thickBot="1" x14ac:dyDescent="0.3">
      <c r="A79" s="70"/>
      <c r="B79" s="70"/>
      <c r="C79" s="70"/>
      <c r="D79" s="32" t="s">
        <v>100</v>
      </c>
      <c r="E79" s="9">
        <v>1</v>
      </c>
      <c r="F79" s="9" t="s">
        <v>241</v>
      </c>
      <c r="G79" s="63"/>
    </row>
    <row r="80" spans="1:7" ht="14.4" thickBot="1" x14ac:dyDescent="0.3">
      <c r="A80" s="70"/>
      <c r="B80" s="70"/>
      <c r="C80" s="70"/>
      <c r="D80" s="32" t="s">
        <v>299</v>
      </c>
      <c r="E80" s="9">
        <v>1</v>
      </c>
      <c r="F80" s="9" t="s">
        <v>38</v>
      </c>
      <c r="G80" s="63"/>
    </row>
    <row r="81" spans="1:7" ht="14.4" thickBot="1" x14ac:dyDescent="0.3">
      <c r="A81" s="70"/>
      <c r="B81" s="70"/>
      <c r="C81" s="70"/>
      <c r="D81" s="2" t="s">
        <v>176</v>
      </c>
      <c r="E81" s="9">
        <v>1</v>
      </c>
      <c r="F81" s="9" t="s">
        <v>36</v>
      </c>
      <c r="G81" s="63"/>
    </row>
    <row r="82" spans="1:7" ht="14.4" thickBot="1" x14ac:dyDescent="0.3">
      <c r="A82" s="70"/>
      <c r="B82" s="70"/>
      <c r="C82" s="70"/>
      <c r="D82" s="2" t="s">
        <v>175</v>
      </c>
      <c r="E82" s="9">
        <v>1</v>
      </c>
      <c r="F82" s="9" t="s">
        <v>38</v>
      </c>
      <c r="G82" s="63"/>
    </row>
    <row r="83" spans="1:7" ht="14.4" thickBot="1" x14ac:dyDescent="0.3">
      <c r="A83" s="70"/>
      <c r="B83" s="70"/>
      <c r="C83" s="70"/>
      <c r="D83" s="2" t="s">
        <v>174</v>
      </c>
      <c r="E83" s="9">
        <v>1</v>
      </c>
      <c r="F83" s="9" t="s">
        <v>38</v>
      </c>
      <c r="G83" s="63"/>
    </row>
    <row r="84" spans="1:7" ht="14.4" thickBot="1" x14ac:dyDescent="0.3">
      <c r="A84" s="70"/>
      <c r="B84" s="70"/>
      <c r="C84" s="70"/>
      <c r="D84" s="2" t="s">
        <v>109</v>
      </c>
      <c r="E84" s="9">
        <v>1</v>
      </c>
      <c r="F84" s="9" t="s">
        <v>36</v>
      </c>
      <c r="G84" s="64"/>
    </row>
    <row r="85" spans="1:7" ht="14.4" thickBot="1" x14ac:dyDescent="0.3">
      <c r="A85" s="70"/>
      <c r="B85" s="70" t="s">
        <v>10</v>
      </c>
      <c r="C85" s="70">
        <v>10</v>
      </c>
      <c r="D85" s="2" t="s">
        <v>110</v>
      </c>
      <c r="E85" s="9">
        <v>1</v>
      </c>
      <c r="F85" s="9" t="s">
        <v>37</v>
      </c>
      <c r="G85" s="62">
        <v>57</v>
      </c>
    </row>
    <row r="86" spans="1:7" ht="14.4" thickBot="1" x14ac:dyDescent="0.3">
      <c r="A86" s="70"/>
      <c r="B86" s="70"/>
      <c r="C86" s="70"/>
      <c r="D86" s="2" t="s">
        <v>169</v>
      </c>
      <c r="E86" s="9">
        <v>1</v>
      </c>
      <c r="F86" s="9" t="s">
        <v>183</v>
      </c>
      <c r="G86" s="63"/>
    </row>
    <row r="87" spans="1:7" ht="14.4" thickBot="1" x14ac:dyDescent="0.3">
      <c r="A87" s="70"/>
      <c r="B87" s="70"/>
      <c r="C87" s="70"/>
      <c r="D87" s="2" t="s">
        <v>170</v>
      </c>
      <c r="E87" s="9">
        <v>1</v>
      </c>
      <c r="F87" s="9" t="s">
        <v>183</v>
      </c>
      <c r="G87" s="63"/>
    </row>
    <row r="88" spans="1:7" ht="14.4" thickBot="1" x14ac:dyDescent="0.3">
      <c r="A88" s="70"/>
      <c r="B88" s="70"/>
      <c r="C88" s="70"/>
      <c r="D88" s="2" t="s">
        <v>295</v>
      </c>
      <c r="E88" s="9">
        <v>1</v>
      </c>
      <c r="F88" s="9" t="s">
        <v>36</v>
      </c>
      <c r="G88" s="63"/>
    </row>
    <row r="89" spans="1:7" ht="14.4" thickBot="1" x14ac:dyDescent="0.3">
      <c r="A89" s="70"/>
      <c r="B89" s="70"/>
      <c r="C89" s="70"/>
      <c r="D89" s="2" t="s">
        <v>296</v>
      </c>
      <c r="E89" s="9">
        <v>1</v>
      </c>
      <c r="F89" s="9" t="s">
        <v>37</v>
      </c>
      <c r="G89" s="63"/>
    </row>
    <row r="90" spans="1:7" ht="14.4" thickBot="1" x14ac:dyDescent="0.3">
      <c r="A90" s="70"/>
      <c r="B90" s="70"/>
      <c r="C90" s="70"/>
      <c r="D90" s="2" t="s">
        <v>171</v>
      </c>
      <c r="E90" s="9">
        <v>1</v>
      </c>
      <c r="F90" s="9" t="s">
        <v>36</v>
      </c>
      <c r="G90" s="63"/>
    </row>
    <row r="91" spans="1:7" ht="14.4" thickBot="1" x14ac:dyDescent="0.3">
      <c r="A91" s="70"/>
      <c r="B91" s="70"/>
      <c r="C91" s="70"/>
      <c r="D91" s="2" t="s">
        <v>172</v>
      </c>
      <c r="E91" s="9">
        <v>1</v>
      </c>
      <c r="F91" s="9" t="s">
        <v>38</v>
      </c>
      <c r="G91" s="63"/>
    </row>
    <row r="92" spans="1:7" ht="14.4" thickBot="1" x14ac:dyDescent="0.3">
      <c r="A92" s="70"/>
      <c r="B92" s="70"/>
      <c r="C92" s="70"/>
      <c r="D92" s="2" t="s">
        <v>173</v>
      </c>
      <c r="E92" s="9">
        <v>1</v>
      </c>
      <c r="F92" s="9" t="s">
        <v>183</v>
      </c>
      <c r="G92" s="63"/>
    </row>
    <row r="93" spans="1:7" ht="14.4" thickBot="1" x14ac:dyDescent="0.3">
      <c r="A93" s="70"/>
      <c r="B93" s="70"/>
      <c r="C93" s="70"/>
      <c r="D93" s="2" t="s">
        <v>111</v>
      </c>
      <c r="E93" s="9">
        <v>1</v>
      </c>
      <c r="F93" s="9" t="s">
        <v>38</v>
      </c>
      <c r="G93" s="63"/>
    </row>
    <row r="94" spans="1:7" ht="14.4" thickBot="1" x14ac:dyDescent="0.3">
      <c r="A94" s="70"/>
      <c r="B94" s="71"/>
      <c r="C94" s="71"/>
      <c r="D94" s="2" t="s">
        <v>112</v>
      </c>
      <c r="E94" s="9">
        <v>1</v>
      </c>
      <c r="F94" s="9" t="s">
        <v>37</v>
      </c>
      <c r="G94" s="64"/>
    </row>
  </sheetData>
  <mergeCells count="34">
    <mergeCell ref="B3:B12"/>
    <mergeCell ref="B13:B21"/>
    <mergeCell ref="B63:B73"/>
    <mergeCell ref="C63:C73"/>
    <mergeCell ref="B1:F1"/>
    <mergeCell ref="C13:C21"/>
    <mergeCell ref="B22:B29"/>
    <mergeCell ref="C22:C29"/>
    <mergeCell ref="B39:B46"/>
    <mergeCell ref="C39:C46"/>
    <mergeCell ref="G3:G12"/>
    <mergeCell ref="G13:G21"/>
    <mergeCell ref="B85:B94"/>
    <mergeCell ref="C85:C94"/>
    <mergeCell ref="A63:A94"/>
    <mergeCell ref="B30:B38"/>
    <mergeCell ref="C30:C38"/>
    <mergeCell ref="A3:A38"/>
    <mergeCell ref="C47:C53"/>
    <mergeCell ref="C54:C62"/>
    <mergeCell ref="B47:B53"/>
    <mergeCell ref="B54:B62"/>
    <mergeCell ref="A39:A62"/>
    <mergeCell ref="B74:B84"/>
    <mergeCell ref="C74:C84"/>
    <mergeCell ref="C3:C12"/>
    <mergeCell ref="G63:G73"/>
    <mergeCell ref="G74:G84"/>
    <mergeCell ref="G85:G94"/>
    <mergeCell ref="G22:G29"/>
    <mergeCell ref="G30:G38"/>
    <mergeCell ref="G39:G46"/>
    <mergeCell ref="G47:G53"/>
    <mergeCell ref="G54:G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12F7-F34F-4D2B-80D3-85167DDF077D}">
  <dimension ref="A1:F67"/>
  <sheetViews>
    <sheetView topLeftCell="A25" zoomScale="84" zoomScaleNormal="130" workbookViewId="0">
      <selection activeCell="E65" sqref="E65"/>
    </sheetView>
  </sheetViews>
  <sheetFormatPr defaultRowHeight="13.8" x14ac:dyDescent="0.25"/>
  <cols>
    <col min="1" max="1" width="12.88671875" bestFit="1" customWidth="1"/>
    <col min="2" max="2" width="10.44140625" bestFit="1" customWidth="1"/>
    <col min="3" max="3" width="44.21875" customWidth="1"/>
    <col min="4" max="4" width="20.6640625" style="3" bestFit="1" customWidth="1"/>
    <col min="5" max="5" width="11.77734375" style="3" bestFit="1" customWidth="1"/>
    <col min="6" max="6" width="11.5546875" style="3" bestFit="1" customWidth="1"/>
    <col min="7" max="7" width="10.44140625" bestFit="1" customWidth="1"/>
  </cols>
  <sheetData>
    <row r="1" spans="1:6" ht="14.4" thickBot="1" x14ac:dyDescent="0.3">
      <c r="A1" s="68" t="s">
        <v>44</v>
      </c>
      <c r="B1" s="69"/>
      <c r="C1" s="69"/>
      <c r="D1" s="69"/>
      <c r="E1" s="69"/>
    </row>
    <row r="2" spans="1:6" s="29" customFormat="1" ht="16.2" thickBot="1" x14ac:dyDescent="0.35">
      <c r="A2" s="26" t="s">
        <v>1</v>
      </c>
      <c r="B2" s="26" t="s">
        <v>178</v>
      </c>
      <c r="C2" s="27" t="s">
        <v>179</v>
      </c>
      <c r="D2" s="26" t="s">
        <v>35</v>
      </c>
      <c r="E2" s="26" t="s">
        <v>205</v>
      </c>
      <c r="F2" s="26" t="s">
        <v>192</v>
      </c>
    </row>
    <row r="3" spans="1:6" ht="14.4" thickBot="1" x14ac:dyDescent="0.3">
      <c r="A3" s="62" t="s">
        <v>45</v>
      </c>
      <c r="B3" s="62">
        <v>7</v>
      </c>
      <c r="C3" s="2" t="s">
        <v>55</v>
      </c>
      <c r="D3" s="9">
        <v>1</v>
      </c>
      <c r="E3" s="9" t="s">
        <v>36</v>
      </c>
      <c r="F3" s="62">
        <v>44</v>
      </c>
    </row>
    <row r="4" spans="1:6" ht="14.4" thickBot="1" x14ac:dyDescent="0.3">
      <c r="A4" s="63"/>
      <c r="B4" s="63"/>
      <c r="C4" s="2" t="s">
        <v>203</v>
      </c>
      <c r="D4" s="9">
        <v>1</v>
      </c>
      <c r="E4" s="9" t="s">
        <v>279</v>
      </c>
      <c r="F4" s="63"/>
    </row>
    <row r="5" spans="1:6" ht="14.4" thickBot="1" x14ac:dyDescent="0.3">
      <c r="A5" s="63"/>
      <c r="B5" s="63"/>
      <c r="C5" s="32" t="s">
        <v>17</v>
      </c>
      <c r="D5" s="9">
        <v>1</v>
      </c>
      <c r="E5" s="9" t="s">
        <v>36</v>
      </c>
      <c r="F5" s="63"/>
    </row>
    <row r="6" spans="1:6" ht="14.4" thickBot="1" x14ac:dyDescent="0.3">
      <c r="A6" s="63"/>
      <c r="B6" s="63"/>
      <c r="C6" s="2" t="s">
        <v>300</v>
      </c>
      <c r="D6" s="9">
        <v>1</v>
      </c>
      <c r="E6" s="9" t="s">
        <v>36</v>
      </c>
      <c r="F6" s="63"/>
    </row>
    <row r="7" spans="1:6" ht="14.4" thickBot="1" x14ac:dyDescent="0.3">
      <c r="A7" s="63"/>
      <c r="B7" s="63"/>
      <c r="C7" s="2" t="s">
        <v>301</v>
      </c>
      <c r="D7" s="9">
        <v>1</v>
      </c>
      <c r="E7" s="9" t="s">
        <v>241</v>
      </c>
      <c r="F7" s="63"/>
    </row>
    <row r="8" spans="1:6" ht="14.4" thickBot="1" x14ac:dyDescent="0.3">
      <c r="A8" s="63"/>
      <c r="B8" s="63"/>
      <c r="C8" s="2" t="s">
        <v>204</v>
      </c>
      <c r="D8" s="9">
        <v>1</v>
      </c>
      <c r="E8" s="9" t="s">
        <v>38</v>
      </c>
      <c r="F8" s="63"/>
    </row>
    <row r="9" spans="1:6" ht="14.4" thickBot="1" x14ac:dyDescent="0.3">
      <c r="A9" s="63"/>
      <c r="B9" s="63"/>
      <c r="C9" s="2" t="s">
        <v>56</v>
      </c>
      <c r="D9" s="9">
        <v>1</v>
      </c>
      <c r="E9" s="9" t="s">
        <v>38</v>
      </c>
      <c r="F9" s="64"/>
    </row>
    <row r="10" spans="1:6" ht="14.4" thickBot="1" x14ac:dyDescent="0.3">
      <c r="A10" s="62" t="s">
        <v>46</v>
      </c>
      <c r="B10" s="62">
        <v>6</v>
      </c>
      <c r="C10" s="2" t="s">
        <v>74</v>
      </c>
      <c r="D10" s="9">
        <v>1</v>
      </c>
      <c r="E10" s="9" t="s">
        <v>279</v>
      </c>
      <c r="F10" s="62">
        <v>35</v>
      </c>
    </row>
    <row r="11" spans="1:6" ht="14.4" thickBot="1" x14ac:dyDescent="0.3">
      <c r="A11" s="63"/>
      <c r="B11" s="63"/>
      <c r="C11" s="2" t="s">
        <v>202</v>
      </c>
      <c r="D11" s="9">
        <v>1</v>
      </c>
      <c r="E11" s="9" t="s">
        <v>37</v>
      </c>
      <c r="F11" s="63"/>
    </row>
    <row r="12" spans="1:6" ht="14.4" thickBot="1" x14ac:dyDescent="0.3">
      <c r="A12" s="63"/>
      <c r="B12" s="63"/>
      <c r="C12" s="2" t="s">
        <v>302</v>
      </c>
      <c r="D12" s="9">
        <v>1</v>
      </c>
      <c r="E12" s="9" t="s">
        <v>36</v>
      </c>
      <c r="F12" s="63"/>
    </row>
    <row r="13" spans="1:6" ht="14.4" thickBot="1" x14ac:dyDescent="0.3">
      <c r="A13" s="63"/>
      <c r="B13" s="63"/>
      <c r="C13" s="2" t="s">
        <v>303</v>
      </c>
      <c r="D13" s="9">
        <v>1</v>
      </c>
      <c r="E13" s="9" t="s">
        <v>36</v>
      </c>
      <c r="F13" s="63"/>
    </row>
    <row r="14" spans="1:6" ht="14.4" thickBot="1" x14ac:dyDescent="0.3">
      <c r="A14" s="63"/>
      <c r="B14" s="63"/>
      <c r="C14" s="2" t="s">
        <v>201</v>
      </c>
      <c r="D14" s="9">
        <v>1</v>
      </c>
      <c r="E14" s="9" t="s">
        <v>38</v>
      </c>
      <c r="F14" s="63"/>
    </row>
    <row r="15" spans="1:6" ht="14.4" thickBot="1" x14ac:dyDescent="0.3">
      <c r="A15" s="64"/>
      <c r="B15" s="64"/>
      <c r="C15" s="2" t="s">
        <v>75</v>
      </c>
      <c r="D15" s="9">
        <v>1</v>
      </c>
      <c r="E15" s="9" t="s">
        <v>37</v>
      </c>
      <c r="F15" s="64"/>
    </row>
    <row r="16" spans="1:6" ht="14.4" thickBot="1" x14ac:dyDescent="0.3">
      <c r="A16" s="62" t="s">
        <v>47</v>
      </c>
      <c r="B16" s="62">
        <v>6</v>
      </c>
      <c r="C16" s="2" t="s">
        <v>57</v>
      </c>
      <c r="D16" s="9">
        <v>1</v>
      </c>
      <c r="E16" s="9" t="s">
        <v>37</v>
      </c>
      <c r="F16" s="62">
        <v>39</v>
      </c>
    </row>
    <row r="17" spans="1:6" ht="14.4" thickBot="1" x14ac:dyDescent="0.3">
      <c r="A17" s="63"/>
      <c r="B17" s="63"/>
      <c r="C17" s="2" t="s">
        <v>58</v>
      </c>
      <c r="D17" s="9">
        <v>1</v>
      </c>
      <c r="E17" s="9" t="s">
        <v>38</v>
      </c>
      <c r="F17" s="63"/>
    </row>
    <row r="18" spans="1:6" ht="14.4" thickBot="1" x14ac:dyDescent="0.3">
      <c r="A18" s="63"/>
      <c r="B18" s="63"/>
      <c r="C18" s="2" t="s">
        <v>304</v>
      </c>
      <c r="D18" s="9">
        <v>0</v>
      </c>
      <c r="E18" s="9"/>
      <c r="F18" s="63"/>
    </row>
    <row r="19" spans="1:6" ht="14.4" thickBot="1" x14ac:dyDescent="0.3">
      <c r="A19" s="63"/>
      <c r="B19" s="63"/>
      <c r="C19" s="2" t="s">
        <v>301</v>
      </c>
      <c r="D19" s="9">
        <v>1</v>
      </c>
      <c r="E19" s="9" t="s">
        <v>241</v>
      </c>
      <c r="F19" s="63"/>
    </row>
    <row r="20" spans="1:6" ht="14.4" thickBot="1" x14ac:dyDescent="0.3">
      <c r="A20" s="63"/>
      <c r="B20" s="63"/>
      <c r="C20" s="2" t="s">
        <v>305</v>
      </c>
      <c r="D20" s="9">
        <v>1</v>
      </c>
      <c r="E20" s="9" t="s">
        <v>37</v>
      </c>
      <c r="F20" s="63"/>
    </row>
    <row r="21" spans="1:6" ht="14.4" thickBot="1" x14ac:dyDescent="0.3">
      <c r="A21" s="64"/>
      <c r="B21" s="64"/>
      <c r="C21" s="6" t="s">
        <v>114</v>
      </c>
      <c r="D21" s="9">
        <v>0</v>
      </c>
      <c r="E21" s="9"/>
      <c r="F21" s="64"/>
    </row>
    <row r="22" spans="1:6" ht="14.4" thickBot="1" x14ac:dyDescent="0.3">
      <c r="A22" s="62" t="s">
        <v>48</v>
      </c>
      <c r="B22" s="62">
        <v>8</v>
      </c>
      <c r="C22" s="2" t="s">
        <v>59</v>
      </c>
      <c r="D22" s="9">
        <v>1</v>
      </c>
      <c r="E22" s="9" t="s">
        <v>38</v>
      </c>
      <c r="F22" s="62">
        <v>53</v>
      </c>
    </row>
    <row r="23" spans="1:6" ht="14.4" thickBot="1" x14ac:dyDescent="0.3">
      <c r="A23" s="63"/>
      <c r="B23" s="63"/>
      <c r="C23" s="2" t="s">
        <v>199</v>
      </c>
      <c r="D23" s="9">
        <v>1</v>
      </c>
      <c r="E23" s="9" t="s">
        <v>279</v>
      </c>
      <c r="F23" s="63"/>
    </row>
    <row r="24" spans="1:6" ht="14.4" thickBot="1" x14ac:dyDescent="0.3">
      <c r="A24" s="63"/>
      <c r="B24" s="63"/>
      <c r="C24" s="2" t="s">
        <v>200</v>
      </c>
      <c r="D24" s="9">
        <v>1</v>
      </c>
      <c r="E24" s="9" t="s">
        <v>37</v>
      </c>
      <c r="F24" s="63"/>
    </row>
    <row r="25" spans="1:6" ht="14.4" thickBot="1" x14ac:dyDescent="0.3">
      <c r="A25" s="63"/>
      <c r="B25" s="63"/>
      <c r="C25" s="2" t="s">
        <v>58</v>
      </c>
      <c r="D25" s="9">
        <v>1</v>
      </c>
      <c r="E25" s="9" t="s">
        <v>38</v>
      </c>
      <c r="F25" s="63"/>
    </row>
    <row r="26" spans="1:6" ht="14.4" thickBot="1" x14ac:dyDescent="0.3">
      <c r="A26" s="63"/>
      <c r="B26" s="63"/>
      <c r="C26" s="2" t="s">
        <v>306</v>
      </c>
      <c r="D26" s="9">
        <v>1</v>
      </c>
      <c r="E26" s="9" t="s">
        <v>36</v>
      </c>
      <c r="F26" s="63"/>
    </row>
    <row r="27" spans="1:6" ht="14.4" thickBot="1" x14ac:dyDescent="0.3">
      <c r="A27" s="63"/>
      <c r="B27" s="63"/>
      <c r="C27" s="2" t="s">
        <v>300</v>
      </c>
      <c r="D27" s="9">
        <v>1</v>
      </c>
      <c r="E27" s="9" t="s">
        <v>36</v>
      </c>
      <c r="F27" s="63"/>
    </row>
    <row r="28" spans="1:6" ht="14.4" thickBot="1" x14ac:dyDescent="0.3">
      <c r="A28" s="63"/>
      <c r="B28" s="63"/>
      <c r="C28" s="2" t="s">
        <v>60</v>
      </c>
      <c r="D28" s="9">
        <v>1</v>
      </c>
      <c r="E28" s="9" t="s">
        <v>279</v>
      </c>
      <c r="F28" s="63"/>
    </row>
    <row r="29" spans="1:6" ht="28.2" thickBot="1" x14ac:dyDescent="0.3">
      <c r="A29" s="64"/>
      <c r="B29" s="64"/>
      <c r="C29" s="5" t="s">
        <v>61</v>
      </c>
      <c r="D29" s="9">
        <v>1</v>
      </c>
      <c r="E29" s="9" t="s">
        <v>279</v>
      </c>
      <c r="F29" s="64"/>
    </row>
    <row r="30" spans="1:6" ht="14.4" thickBot="1" x14ac:dyDescent="0.3">
      <c r="A30" s="62" t="s">
        <v>49</v>
      </c>
      <c r="B30" s="62">
        <v>6</v>
      </c>
      <c r="C30" s="2" t="s">
        <v>21</v>
      </c>
      <c r="D30" s="9">
        <v>1</v>
      </c>
      <c r="E30" s="9" t="s">
        <v>38</v>
      </c>
      <c r="F30" s="62">
        <v>48</v>
      </c>
    </row>
    <row r="31" spans="1:6" ht="14.4" thickBot="1" x14ac:dyDescent="0.3">
      <c r="A31" s="63"/>
      <c r="B31" s="63"/>
      <c r="C31" s="2" t="s">
        <v>62</v>
      </c>
      <c r="D31" s="9">
        <v>1</v>
      </c>
      <c r="E31" s="9" t="s">
        <v>279</v>
      </c>
      <c r="F31" s="63"/>
    </row>
    <row r="32" spans="1:6" ht="14.4" thickBot="1" x14ac:dyDescent="0.3">
      <c r="A32" s="63"/>
      <c r="B32" s="63"/>
      <c r="C32" s="2" t="s">
        <v>307</v>
      </c>
      <c r="D32" s="9">
        <v>1</v>
      </c>
      <c r="E32" s="9" t="s">
        <v>279</v>
      </c>
      <c r="F32" s="63"/>
    </row>
    <row r="33" spans="1:6" ht="14.4" thickBot="1" x14ac:dyDescent="0.3">
      <c r="A33" s="63"/>
      <c r="B33" s="63"/>
      <c r="C33" s="2" t="s">
        <v>308</v>
      </c>
      <c r="D33" s="9">
        <v>1</v>
      </c>
      <c r="E33" s="9" t="s">
        <v>37</v>
      </c>
      <c r="F33" s="63"/>
    </row>
    <row r="34" spans="1:6" ht="14.4" thickBot="1" x14ac:dyDescent="0.3">
      <c r="A34" s="63"/>
      <c r="B34" s="63"/>
      <c r="C34" s="5" t="s">
        <v>198</v>
      </c>
      <c r="D34" s="9">
        <v>1</v>
      </c>
      <c r="E34" s="9" t="s">
        <v>37</v>
      </c>
      <c r="F34" s="63"/>
    </row>
    <row r="35" spans="1:6" ht="28.2" thickBot="1" x14ac:dyDescent="0.3">
      <c r="A35" s="64"/>
      <c r="B35" s="64"/>
      <c r="C35" s="2" t="s">
        <v>63</v>
      </c>
      <c r="D35" s="9">
        <v>1</v>
      </c>
      <c r="E35" s="9" t="s">
        <v>37</v>
      </c>
      <c r="F35" s="64"/>
    </row>
    <row r="36" spans="1:6" ht="14.4" thickBot="1" x14ac:dyDescent="0.3">
      <c r="A36" s="62" t="s">
        <v>50</v>
      </c>
      <c r="B36" s="62">
        <v>4</v>
      </c>
      <c r="C36" s="2" t="s">
        <v>197</v>
      </c>
      <c r="D36" s="9">
        <v>1</v>
      </c>
      <c r="E36" s="9" t="s">
        <v>37</v>
      </c>
      <c r="F36" s="62">
        <v>36</v>
      </c>
    </row>
    <row r="37" spans="1:6" ht="14.4" thickBot="1" x14ac:dyDescent="0.3">
      <c r="A37" s="63"/>
      <c r="B37" s="63"/>
      <c r="C37" s="2" t="s">
        <v>309</v>
      </c>
      <c r="D37" s="9">
        <v>1</v>
      </c>
      <c r="E37" s="9" t="s">
        <v>37</v>
      </c>
      <c r="F37" s="63"/>
    </row>
    <row r="38" spans="1:6" ht="14.4" thickBot="1" x14ac:dyDescent="0.3">
      <c r="A38" s="63"/>
      <c r="B38" s="63"/>
      <c r="C38" s="2" t="s">
        <v>300</v>
      </c>
      <c r="D38" s="9">
        <v>1</v>
      </c>
      <c r="E38" s="9" t="s">
        <v>36</v>
      </c>
      <c r="F38" s="63"/>
    </row>
    <row r="39" spans="1:6" ht="14.4" thickBot="1" x14ac:dyDescent="0.3">
      <c r="A39" s="64"/>
      <c r="B39" s="64"/>
      <c r="C39" s="2" t="s">
        <v>22</v>
      </c>
      <c r="D39" s="9">
        <v>1</v>
      </c>
      <c r="E39" s="9" t="s">
        <v>279</v>
      </c>
      <c r="F39" s="64"/>
    </row>
    <row r="40" spans="1:6" ht="14.4" thickBot="1" x14ac:dyDescent="0.3">
      <c r="A40" s="62" t="s">
        <v>51</v>
      </c>
      <c r="B40" s="62">
        <v>9</v>
      </c>
      <c r="C40" s="2" t="s">
        <v>64</v>
      </c>
      <c r="D40" s="9">
        <v>1</v>
      </c>
      <c r="E40" s="9" t="s">
        <v>36</v>
      </c>
      <c r="F40" s="62">
        <v>45</v>
      </c>
    </row>
    <row r="41" spans="1:6" ht="14.4" thickBot="1" x14ac:dyDescent="0.3">
      <c r="A41" s="63"/>
      <c r="B41" s="63"/>
      <c r="C41" s="2" t="s">
        <v>195</v>
      </c>
      <c r="D41" s="9">
        <v>1</v>
      </c>
      <c r="E41" s="9" t="s">
        <v>37</v>
      </c>
      <c r="F41" s="63"/>
    </row>
    <row r="42" spans="1:6" ht="14.4" thickBot="1" x14ac:dyDescent="0.3">
      <c r="A42" s="63"/>
      <c r="B42" s="63"/>
      <c r="C42" s="2" t="s">
        <v>196</v>
      </c>
      <c r="D42" s="9">
        <v>1</v>
      </c>
      <c r="E42" s="9" t="s">
        <v>37</v>
      </c>
      <c r="F42" s="63"/>
    </row>
    <row r="43" spans="1:6" ht="14.4" thickBot="1" x14ac:dyDescent="0.3">
      <c r="A43" s="63"/>
      <c r="B43" s="63"/>
      <c r="C43" s="32" t="s">
        <v>17</v>
      </c>
      <c r="D43" s="9">
        <v>1</v>
      </c>
      <c r="E43" s="9" t="s">
        <v>36</v>
      </c>
      <c r="F43" s="63"/>
    </row>
    <row r="44" spans="1:6" ht="14.4" thickBot="1" x14ac:dyDescent="0.3">
      <c r="A44" s="63"/>
      <c r="B44" s="63"/>
      <c r="C44" s="32" t="s">
        <v>318</v>
      </c>
      <c r="D44" s="9">
        <v>1</v>
      </c>
      <c r="E44" s="9" t="s">
        <v>37</v>
      </c>
      <c r="F44" s="63"/>
    </row>
    <row r="45" spans="1:6" ht="28.2" thickBot="1" x14ac:dyDescent="0.3">
      <c r="A45" s="63"/>
      <c r="B45" s="63"/>
      <c r="C45" s="2" t="s">
        <v>310</v>
      </c>
      <c r="D45" s="9">
        <v>1</v>
      </c>
      <c r="E45" s="9" t="s">
        <v>36</v>
      </c>
      <c r="F45" s="63"/>
    </row>
    <row r="46" spans="1:6" ht="14.4" thickBot="1" x14ac:dyDescent="0.3">
      <c r="A46" s="63"/>
      <c r="B46" s="63"/>
      <c r="C46" s="2" t="s">
        <v>301</v>
      </c>
      <c r="D46" s="9">
        <v>1</v>
      </c>
      <c r="E46" s="9" t="s">
        <v>241</v>
      </c>
      <c r="F46" s="63"/>
    </row>
    <row r="47" spans="1:6" ht="14.4" thickBot="1" x14ac:dyDescent="0.3">
      <c r="A47" s="63"/>
      <c r="B47" s="63"/>
      <c r="C47" s="2" t="s">
        <v>65</v>
      </c>
      <c r="D47" s="9">
        <v>1</v>
      </c>
      <c r="E47" s="9" t="s">
        <v>36</v>
      </c>
      <c r="F47" s="63"/>
    </row>
    <row r="48" spans="1:6" ht="14.4" thickBot="1" x14ac:dyDescent="0.3">
      <c r="A48" s="64"/>
      <c r="B48" s="64"/>
      <c r="C48" s="2" t="s">
        <v>66</v>
      </c>
      <c r="D48" s="9">
        <v>1</v>
      </c>
      <c r="E48" s="9" t="s">
        <v>38</v>
      </c>
      <c r="F48" s="64"/>
    </row>
    <row r="49" spans="1:6" ht="14.4" thickBot="1" x14ac:dyDescent="0.3">
      <c r="A49" s="65" t="s">
        <v>52</v>
      </c>
      <c r="B49" s="62">
        <v>5</v>
      </c>
      <c r="C49" s="2" t="s">
        <v>67</v>
      </c>
      <c r="D49" s="9">
        <v>1</v>
      </c>
      <c r="E49" s="9" t="s">
        <v>36</v>
      </c>
      <c r="F49" s="62">
        <v>38</v>
      </c>
    </row>
    <row r="50" spans="1:6" ht="14.4" thickBot="1" x14ac:dyDescent="0.3">
      <c r="A50" s="66"/>
      <c r="B50" s="63"/>
      <c r="C50" s="2" t="s">
        <v>311</v>
      </c>
      <c r="D50" s="9">
        <v>1</v>
      </c>
      <c r="E50" s="9" t="s">
        <v>36</v>
      </c>
      <c r="F50" s="63"/>
    </row>
    <row r="51" spans="1:6" ht="14.4" thickBot="1" x14ac:dyDescent="0.3">
      <c r="A51" s="66"/>
      <c r="B51" s="63"/>
      <c r="C51" s="2" t="s">
        <v>312</v>
      </c>
      <c r="D51" s="9">
        <v>1</v>
      </c>
      <c r="E51" s="9" t="s">
        <v>38</v>
      </c>
      <c r="F51" s="63"/>
    </row>
    <row r="52" spans="1:6" ht="14.4" thickBot="1" x14ac:dyDescent="0.3">
      <c r="A52" s="66"/>
      <c r="B52" s="63"/>
      <c r="C52" s="2" t="s">
        <v>68</v>
      </c>
      <c r="D52" s="9">
        <v>1</v>
      </c>
      <c r="E52" s="9" t="s">
        <v>279</v>
      </c>
      <c r="F52" s="63"/>
    </row>
    <row r="53" spans="1:6" ht="14.4" thickBot="1" x14ac:dyDescent="0.3">
      <c r="A53" s="66"/>
      <c r="B53" s="63"/>
      <c r="C53" s="2" t="s">
        <v>69</v>
      </c>
      <c r="D53" s="9">
        <v>1</v>
      </c>
      <c r="E53" s="9" t="s">
        <v>37</v>
      </c>
      <c r="F53" s="64"/>
    </row>
    <row r="54" spans="1:6" ht="14.4" thickBot="1" x14ac:dyDescent="0.3">
      <c r="A54" s="62" t="s">
        <v>53</v>
      </c>
      <c r="B54" s="62">
        <v>7</v>
      </c>
      <c r="C54" s="2" t="s">
        <v>70</v>
      </c>
      <c r="D54" s="9">
        <v>1</v>
      </c>
      <c r="E54" s="9" t="s">
        <v>279</v>
      </c>
      <c r="F54" s="62">
        <v>46</v>
      </c>
    </row>
    <row r="55" spans="1:6" ht="14.4" thickBot="1" x14ac:dyDescent="0.3">
      <c r="A55" s="63"/>
      <c r="B55" s="63"/>
      <c r="C55" s="2" t="s">
        <v>313</v>
      </c>
      <c r="D55" s="9">
        <v>1</v>
      </c>
      <c r="E55" s="9" t="s">
        <v>36</v>
      </c>
      <c r="F55" s="63"/>
    </row>
    <row r="56" spans="1:6" ht="14.4" thickBot="1" x14ac:dyDescent="0.3">
      <c r="A56" s="63"/>
      <c r="B56" s="63"/>
      <c r="C56" s="32" t="s">
        <v>314</v>
      </c>
      <c r="D56" s="9">
        <v>1</v>
      </c>
      <c r="E56" s="9" t="s">
        <v>36</v>
      </c>
      <c r="F56" s="63"/>
    </row>
    <row r="57" spans="1:6" ht="14.4" thickBot="1" x14ac:dyDescent="0.3">
      <c r="A57" s="63"/>
      <c r="B57" s="63"/>
      <c r="C57" s="32" t="s">
        <v>320</v>
      </c>
      <c r="D57" s="9">
        <v>1</v>
      </c>
      <c r="E57" s="9" t="s">
        <v>36</v>
      </c>
      <c r="F57" s="63"/>
    </row>
    <row r="58" spans="1:6" ht="14.4" thickBot="1" x14ac:dyDescent="0.3">
      <c r="A58" s="63"/>
      <c r="B58" s="63"/>
      <c r="C58" s="2" t="s">
        <v>319</v>
      </c>
      <c r="D58" s="9">
        <v>1</v>
      </c>
      <c r="E58" s="9" t="s">
        <v>241</v>
      </c>
      <c r="F58" s="63"/>
    </row>
    <row r="59" spans="1:6" ht="14.4" thickBot="1" x14ac:dyDescent="0.3">
      <c r="A59" s="63"/>
      <c r="B59" s="63"/>
      <c r="C59" s="2" t="s">
        <v>302</v>
      </c>
      <c r="D59" s="9">
        <v>1</v>
      </c>
      <c r="E59" s="9" t="s">
        <v>36</v>
      </c>
      <c r="F59" s="63"/>
    </row>
    <row r="60" spans="1:6" ht="14.4" thickBot="1" x14ac:dyDescent="0.3">
      <c r="A60" s="63"/>
      <c r="B60" s="63"/>
      <c r="C60" s="2" t="s">
        <v>194</v>
      </c>
      <c r="D60" s="9">
        <v>1</v>
      </c>
      <c r="E60" s="9" t="s">
        <v>279</v>
      </c>
      <c r="F60" s="63"/>
    </row>
    <row r="61" spans="1:6" ht="14.4" thickBot="1" x14ac:dyDescent="0.3">
      <c r="A61" s="64"/>
      <c r="B61" s="64"/>
      <c r="C61" s="2" t="s">
        <v>73</v>
      </c>
      <c r="D61" s="9">
        <v>0</v>
      </c>
      <c r="E61" s="9"/>
      <c r="F61" s="64"/>
    </row>
    <row r="62" spans="1:6" ht="14.4" thickBot="1" x14ac:dyDescent="0.3">
      <c r="A62" s="65" t="s">
        <v>54</v>
      </c>
      <c r="B62" s="62">
        <v>6</v>
      </c>
      <c r="C62" s="2" t="s">
        <v>72</v>
      </c>
      <c r="D62" s="9">
        <v>1</v>
      </c>
      <c r="E62" s="9" t="s">
        <v>38</v>
      </c>
      <c r="F62" s="62">
        <v>42</v>
      </c>
    </row>
    <row r="63" spans="1:6" ht="14.4" thickBot="1" x14ac:dyDescent="0.3">
      <c r="A63" s="66"/>
      <c r="B63" s="63"/>
      <c r="C63" s="2" t="s">
        <v>315</v>
      </c>
      <c r="D63" s="9">
        <v>1</v>
      </c>
      <c r="E63" s="9" t="s">
        <v>279</v>
      </c>
      <c r="F63" s="63"/>
    </row>
    <row r="64" spans="1:6" ht="14.4" thickBot="1" x14ac:dyDescent="0.3">
      <c r="A64" s="66"/>
      <c r="B64" s="63"/>
      <c r="C64" s="2" t="s">
        <v>316</v>
      </c>
      <c r="D64" s="9">
        <v>1</v>
      </c>
      <c r="E64" s="9" t="s">
        <v>37</v>
      </c>
      <c r="F64" s="63"/>
    </row>
    <row r="65" spans="1:6" ht="14.4" thickBot="1" x14ac:dyDescent="0.3">
      <c r="A65" s="66"/>
      <c r="B65" s="63"/>
      <c r="C65" s="2" t="s">
        <v>317</v>
      </c>
      <c r="D65" s="9">
        <v>1</v>
      </c>
      <c r="E65" s="9" t="s">
        <v>37</v>
      </c>
      <c r="F65" s="63"/>
    </row>
    <row r="66" spans="1:6" ht="14.4" thickBot="1" x14ac:dyDescent="0.3">
      <c r="A66" s="66"/>
      <c r="B66" s="63"/>
      <c r="C66" s="2" t="s">
        <v>193</v>
      </c>
      <c r="D66" s="9">
        <v>0</v>
      </c>
      <c r="E66" s="9"/>
      <c r="F66" s="63"/>
    </row>
    <row r="67" spans="1:6" ht="14.4" thickBot="1" x14ac:dyDescent="0.3">
      <c r="A67" s="67"/>
      <c r="B67" s="64"/>
      <c r="C67" s="2" t="s">
        <v>71</v>
      </c>
      <c r="D67" s="9">
        <v>0</v>
      </c>
      <c r="E67" s="9"/>
      <c r="F67" s="64"/>
    </row>
  </sheetData>
  <mergeCells count="31">
    <mergeCell ref="A54:A61"/>
    <mergeCell ref="B54:B61"/>
    <mergeCell ref="A62:A67"/>
    <mergeCell ref="B62:B67"/>
    <mergeCell ref="A10:A15"/>
    <mergeCell ref="B10:B15"/>
    <mergeCell ref="A30:A35"/>
    <mergeCell ref="B30:B35"/>
    <mergeCell ref="A40:A48"/>
    <mergeCell ref="B40:B48"/>
    <mergeCell ref="A49:A53"/>
    <mergeCell ref="B49:B53"/>
    <mergeCell ref="A22:A29"/>
    <mergeCell ref="B22:B29"/>
    <mergeCell ref="A36:A39"/>
    <mergeCell ref="B36:B39"/>
    <mergeCell ref="A1:E1"/>
    <mergeCell ref="A3:A9"/>
    <mergeCell ref="B3:B9"/>
    <mergeCell ref="A16:A21"/>
    <mergeCell ref="B16:B21"/>
    <mergeCell ref="F3:F9"/>
    <mergeCell ref="F10:F15"/>
    <mergeCell ref="F16:F21"/>
    <mergeCell ref="F22:F29"/>
    <mergeCell ref="F30:F35"/>
    <mergeCell ref="F36:F39"/>
    <mergeCell ref="F40:F48"/>
    <mergeCell ref="F49:F53"/>
    <mergeCell ref="F54:F61"/>
    <mergeCell ref="F62:F67"/>
  </mergeCells>
  <phoneticPr fontId="1" type="noConversion"/>
  <pageMargins left="0.7" right="0.7" top="0.75" bottom="0.75" header="0.3" footer="0.3"/>
  <pageSetup paperSize="9" scale="86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1A2B-B8B3-44F6-B3FC-C43583C11E64}">
  <dimension ref="A1:G97"/>
  <sheetViews>
    <sheetView topLeftCell="A8" zoomScale="103" zoomScaleNormal="130" workbookViewId="0">
      <selection activeCell="I37" sqref="I37"/>
    </sheetView>
  </sheetViews>
  <sheetFormatPr defaultRowHeight="13.8" x14ac:dyDescent="0.25"/>
  <cols>
    <col min="1" max="1" width="11.6640625" bestFit="1" customWidth="1"/>
    <col min="2" max="2" width="12.88671875" bestFit="1" customWidth="1"/>
    <col min="3" max="3" width="10.44140625" bestFit="1" customWidth="1"/>
    <col min="4" max="4" width="66.88671875" bestFit="1" customWidth="1"/>
    <col min="5" max="5" width="20.6640625" style="3" bestFit="1" customWidth="1"/>
    <col min="6" max="6" width="11.77734375" style="3" bestFit="1" customWidth="1"/>
    <col min="7" max="7" width="10" style="3" customWidth="1"/>
  </cols>
  <sheetData>
    <row r="1" spans="1:7" ht="14.4" thickBot="1" x14ac:dyDescent="0.3">
      <c r="A1" s="7"/>
      <c r="B1" s="77" t="s">
        <v>115</v>
      </c>
      <c r="C1" s="78"/>
      <c r="D1" s="78"/>
      <c r="E1" s="78"/>
      <c r="F1" s="79"/>
    </row>
    <row r="2" spans="1:7" s="29" customFormat="1" ht="15.6" customHeight="1" thickBot="1" x14ac:dyDescent="0.35">
      <c r="A2" s="34" t="s">
        <v>78</v>
      </c>
      <c r="B2" s="34" t="s">
        <v>1</v>
      </c>
      <c r="C2" s="34" t="s">
        <v>178</v>
      </c>
      <c r="D2" s="35" t="s">
        <v>179</v>
      </c>
      <c r="E2" s="34" t="s">
        <v>35</v>
      </c>
      <c r="F2" s="34" t="s">
        <v>11</v>
      </c>
      <c r="G2" s="34" t="s">
        <v>192</v>
      </c>
    </row>
    <row r="3" spans="1:7" ht="14.4" thickBot="1" x14ac:dyDescent="0.3">
      <c r="A3" s="75" t="s">
        <v>79</v>
      </c>
      <c r="B3" s="75" t="s">
        <v>94</v>
      </c>
      <c r="C3" s="75">
        <v>11</v>
      </c>
      <c r="D3" s="2" t="s">
        <v>82</v>
      </c>
      <c r="E3" s="10">
        <v>0</v>
      </c>
      <c r="F3" s="10"/>
      <c r="G3" s="62">
        <v>57</v>
      </c>
    </row>
    <row r="4" spans="1:7" ht="14.4" thickBot="1" x14ac:dyDescent="0.3">
      <c r="A4" s="75"/>
      <c r="B4" s="75"/>
      <c r="C4" s="75"/>
      <c r="D4" t="s">
        <v>121</v>
      </c>
      <c r="E4" s="10">
        <v>1</v>
      </c>
      <c r="F4" s="10" t="s">
        <v>36</v>
      </c>
      <c r="G4" s="63"/>
    </row>
    <row r="5" spans="1:7" ht="14.4" thickBot="1" x14ac:dyDescent="0.3">
      <c r="A5" s="75"/>
      <c r="B5" s="75"/>
      <c r="C5" s="75"/>
      <c r="D5" s="2" t="s">
        <v>116</v>
      </c>
      <c r="E5" s="10">
        <v>1</v>
      </c>
      <c r="F5" s="10" t="s">
        <v>37</v>
      </c>
      <c r="G5" s="63"/>
    </row>
    <row r="6" spans="1:7" ht="14.4" thickBot="1" x14ac:dyDescent="0.3">
      <c r="A6" s="75"/>
      <c r="B6" s="75"/>
      <c r="C6" s="75"/>
      <c r="D6" s="2" t="s">
        <v>228</v>
      </c>
      <c r="E6" s="10">
        <v>1</v>
      </c>
      <c r="F6" s="10" t="s">
        <v>38</v>
      </c>
      <c r="G6" s="63"/>
    </row>
    <row r="7" spans="1:7" ht="14.4" thickBot="1" x14ac:dyDescent="0.3">
      <c r="A7" s="75"/>
      <c r="B7" s="75"/>
      <c r="C7" s="75"/>
      <c r="D7" s="2" t="s">
        <v>229</v>
      </c>
      <c r="E7" s="10">
        <v>1</v>
      </c>
      <c r="F7" s="10" t="s">
        <v>38</v>
      </c>
      <c r="G7" s="63"/>
    </row>
    <row r="8" spans="1:7" ht="14.4" thickBot="1" x14ac:dyDescent="0.3">
      <c r="A8" s="75"/>
      <c r="B8" s="75"/>
      <c r="C8" s="75"/>
      <c r="D8" s="2" t="s">
        <v>231</v>
      </c>
      <c r="E8" s="10">
        <v>1</v>
      </c>
      <c r="F8" s="10" t="s">
        <v>279</v>
      </c>
      <c r="G8" s="63"/>
    </row>
    <row r="9" spans="1:7" ht="14.4" thickBot="1" x14ac:dyDescent="0.3">
      <c r="A9" s="75"/>
      <c r="B9" s="75"/>
      <c r="C9" s="75"/>
      <c r="D9" s="2" t="s">
        <v>322</v>
      </c>
      <c r="E9" s="9">
        <v>1</v>
      </c>
      <c r="F9" s="9" t="s">
        <v>36</v>
      </c>
      <c r="G9" s="63"/>
    </row>
    <row r="10" spans="1:7" ht="14.4" thickBot="1" x14ac:dyDescent="0.3">
      <c r="A10" s="75"/>
      <c r="B10" s="75"/>
      <c r="C10" s="75"/>
      <c r="D10" s="2" t="s">
        <v>323</v>
      </c>
      <c r="E10" s="10">
        <v>1</v>
      </c>
      <c r="F10" s="10" t="s">
        <v>38</v>
      </c>
      <c r="G10" s="63"/>
    </row>
    <row r="11" spans="1:7" ht="14.4" thickBot="1" x14ac:dyDescent="0.3">
      <c r="A11" s="75"/>
      <c r="B11" s="75"/>
      <c r="C11" s="75"/>
      <c r="D11" s="2" t="s">
        <v>321</v>
      </c>
      <c r="E11" s="10">
        <v>1</v>
      </c>
      <c r="F11" s="10" t="s">
        <v>280</v>
      </c>
      <c r="G11" s="63"/>
    </row>
    <row r="12" spans="1:7" ht="14.4" thickBot="1" x14ac:dyDescent="0.3">
      <c r="A12" s="75"/>
      <c r="B12" s="75"/>
      <c r="C12" s="75"/>
      <c r="D12" s="2" t="s">
        <v>230</v>
      </c>
      <c r="E12" s="10">
        <v>1</v>
      </c>
      <c r="F12" s="10" t="s">
        <v>37</v>
      </c>
      <c r="G12" s="63"/>
    </row>
    <row r="13" spans="1:7" ht="14.4" thickBot="1" x14ac:dyDescent="0.3">
      <c r="A13" s="75"/>
      <c r="B13" s="75"/>
      <c r="C13" s="75"/>
      <c r="D13" s="2" t="s">
        <v>86</v>
      </c>
      <c r="E13" s="10">
        <v>1</v>
      </c>
      <c r="F13" s="10" t="s">
        <v>279</v>
      </c>
      <c r="G13" s="64"/>
    </row>
    <row r="14" spans="1:7" ht="14.4" thickBot="1" x14ac:dyDescent="0.3">
      <c r="A14" s="75"/>
      <c r="B14" s="80" t="s">
        <v>95</v>
      </c>
      <c r="C14" s="80">
        <v>10</v>
      </c>
      <c r="D14" s="2" t="s">
        <v>117</v>
      </c>
      <c r="E14" s="10">
        <v>1</v>
      </c>
      <c r="F14" s="10" t="s">
        <v>36</v>
      </c>
      <c r="G14" s="62">
        <v>66</v>
      </c>
    </row>
    <row r="15" spans="1:7" ht="14.4" thickBot="1" x14ac:dyDescent="0.3">
      <c r="A15" s="75"/>
      <c r="B15" s="81"/>
      <c r="C15" s="81"/>
      <c r="D15" s="2" t="s">
        <v>118</v>
      </c>
      <c r="E15" s="10">
        <v>1</v>
      </c>
      <c r="F15" s="10" t="s">
        <v>37</v>
      </c>
      <c r="G15" s="63"/>
    </row>
    <row r="16" spans="1:7" ht="14.4" thickBot="1" x14ac:dyDescent="0.3">
      <c r="A16" s="75"/>
      <c r="B16" s="81"/>
      <c r="C16" s="81"/>
      <c r="D16" s="39" t="s">
        <v>324</v>
      </c>
      <c r="E16" s="10">
        <v>1</v>
      </c>
      <c r="F16" s="10" t="s">
        <v>36</v>
      </c>
      <c r="G16" s="63"/>
    </row>
    <row r="17" spans="1:7" ht="14.4" thickBot="1" x14ac:dyDescent="0.3">
      <c r="A17" s="75"/>
      <c r="B17" s="81"/>
      <c r="C17" s="81"/>
      <c r="D17" s="2" t="s">
        <v>325</v>
      </c>
      <c r="E17" s="10">
        <v>1</v>
      </c>
      <c r="F17" s="10" t="s">
        <v>37</v>
      </c>
      <c r="G17" s="63"/>
    </row>
    <row r="18" spans="1:7" ht="14.4" thickBot="1" x14ac:dyDescent="0.3">
      <c r="A18" s="75"/>
      <c r="B18" s="81"/>
      <c r="C18" s="81"/>
      <c r="D18" s="2" t="s">
        <v>231</v>
      </c>
      <c r="E18" s="10">
        <v>1</v>
      </c>
      <c r="F18" s="10" t="s">
        <v>279</v>
      </c>
      <c r="G18" s="63"/>
    </row>
    <row r="19" spans="1:7" ht="14.4" thickBot="1" x14ac:dyDescent="0.3">
      <c r="A19" s="75"/>
      <c r="B19" s="81"/>
      <c r="C19" s="81"/>
      <c r="D19" s="2" t="s">
        <v>232</v>
      </c>
      <c r="E19" s="10">
        <v>0</v>
      </c>
      <c r="F19" s="10"/>
      <c r="G19" s="63"/>
    </row>
    <row r="20" spans="1:7" ht="14.4" thickBot="1" x14ac:dyDescent="0.3">
      <c r="A20" s="75"/>
      <c r="B20" s="81"/>
      <c r="C20" s="81"/>
      <c r="D20" s="2" t="s">
        <v>233</v>
      </c>
      <c r="E20" s="10">
        <v>1</v>
      </c>
      <c r="F20" s="10" t="s">
        <v>37</v>
      </c>
      <c r="G20" s="63"/>
    </row>
    <row r="21" spans="1:7" ht="14.4" thickBot="1" x14ac:dyDescent="0.3">
      <c r="A21" s="75"/>
      <c r="B21" s="81"/>
      <c r="C21" s="81"/>
      <c r="D21" s="2" t="s">
        <v>234</v>
      </c>
      <c r="E21" s="10">
        <v>1</v>
      </c>
      <c r="F21" s="10" t="s">
        <v>36</v>
      </c>
      <c r="G21" s="63"/>
    </row>
    <row r="22" spans="1:7" ht="14.4" thickBot="1" x14ac:dyDescent="0.3">
      <c r="A22" s="75"/>
      <c r="B22" s="81"/>
      <c r="C22" s="81"/>
      <c r="D22" s="2" t="s">
        <v>119</v>
      </c>
      <c r="E22" s="10">
        <v>1</v>
      </c>
      <c r="F22" s="10" t="s">
        <v>279</v>
      </c>
      <c r="G22" s="63"/>
    </row>
    <row r="23" spans="1:7" ht="14.4" thickBot="1" x14ac:dyDescent="0.3">
      <c r="A23" s="75"/>
      <c r="B23" s="82"/>
      <c r="C23" s="82"/>
      <c r="D23" s="2" t="s">
        <v>120</v>
      </c>
      <c r="E23" s="10">
        <v>1</v>
      </c>
      <c r="F23" s="10" t="s">
        <v>36</v>
      </c>
      <c r="G23" s="64"/>
    </row>
    <row r="24" spans="1:7" ht="13.8" customHeight="1" thickBot="1" x14ac:dyDescent="0.3">
      <c r="A24" s="75"/>
      <c r="B24" s="75" t="s">
        <v>96</v>
      </c>
      <c r="C24" s="75">
        <v>11</v>
      </c>
      <c r="D24" s="2" t="s">
        <v>122</v>
      </c>
      <c r="E24" s="10">
        <v>1</v>
      </c>
      <c r="F24" s="10" t="s">
        <v>36</v>
      </c>
      <c r="G24" s="62">
        <v>71</v>
      </c>
    </row>
    <row r="25" spans="1:7" ht="13.8" customHeight="1" thickBot="1" x14ac:dyDescent="0.3">
      <c r="A25" s="75"/>
      <c r="B25" s="75"/>
      <c r="C25" s="75"/>
      <c r="D25" s="2" t="s">
        <v>235</v>
      </c>
      <c r="E25" s="10">
        <v>0</v>
      </c>
      <c r="F25" s="10"/>
      <c r="G25" s="63"/>
    </row>
    <row r="26" spans="1:7" ht="13.8" customHeight="1" thickBot="1" x14ac:dyDescent="0.3">
      <c r="A26" s="75"/>
      <c r="B26" s="75"/>
      <c r="C26" s="75"/>
      <c r="D26" s="2" t="s">
        <v>236</v>
      </c>
      <c r="E26" s="10">
        <v>0</v>
      </c>
      <c r="F26" s="10"/>
      <c r="G26" s="63"/>
    </row>
    <row r="27" spans="1:7" ht="13.8" customHeight="1" thickBot="1" x14ac:dyDescent="0.3">
      <c r="A27" s="75"/>
      <c r="B27" s="75"/>
      <c r="C27" s="75"/>
      <c r="D27" s="2" t="s">
        <v>200</v>
      </c>
      <c r="E27" s="9">
        <v>1</v>
      </c>
      <c r="F27" s="9" t="s">
        <v>37</v>
      </c>
      <c r="G27" s="63"/>
    </row>
    <row r="28" spans="1:7" ht="13.8" customHeight="1" thickBot="1" x14ac:dyDescent="0.3">
      <c r="A28" s="75"/>
      <c r="B28" s="75"/>
      <c r="C28" s="75"/>
      <c r="D28" s="2" t="s">
        <v>58</v>
      </c>
      <c r="E28" s="9">
        <v>1</v>
      </c>
      <c r="F28" s="9" t="s">
        <v>38</v>
      </c>
      <c r="G28" s="63"/>
    </row>
    <row r="29" spans="1:7" ht="13.8" customHeight="1" thickBot="1" x14ac:dyDescent="0.3">
      <c r="A29" s="75"/>
      <c r="B29" s="75"/>
      <c r="C29" s="75"/>
      <c r="D29" s="2" t="s">
        <v>306</v>
      </c>
      <c r="E29" s="9">
        <v>1</v>
      </c>
      <c r="F29" s="9" t="s">
        <v>36</v>
      </c>
      <c r="G29" s="63"/>
    </row>
    <row r="30" spans="1:7" ht="13.8" customHeight="1" thickBot="1" x14ac:dyDescent="0.3">
      <c r="A30" s="75"/>
      <c r="B30" s="75"/>
      <c r="C30" s="75"/>
      <c r="D30" s="2" t="s">
        <v>63</v>
      </c>
      <c r="E30" s="9">
        <v>1</v>
      </c>
      <c r="F30" s="9" t="s">
        <v>37</v>
      </c>
      <c r="G30" s="63"/>
    </row>
    <row r="31" spans="1:7" ht="13.8" customHeight="1" thickBot="1" x14ac:dyDescent="0.3">
      <c r="A31" s="75"/>
      <c r="B31" s="75"/>
      <c r="C31" s="75"/>
      <c r="D31" s="2" t="s">
        <v>326</v>
      </c>
      <c r="E31" s="10">
        <v>1</v>
      </c>
      <c r="F31" s="10" t="s">
        <v>241</v>
      </c>
      <c r="G31" s="63"/>
    </row>
    <row r="32" spans="1:7" ht="13.8" customHeight="1" thickBot="1" x14ac:dyDescent="0.3">
      <c r="A32" s="75"/>
      <c r="B32" s="75"/>
      <c r="C32" s="75"/>
      <c r="D32" s="2" t="s">
        <v>237</v>
      </c>
      <c r="E32" s="10">
        <v>1</v>
      </c>
      <c r="F32" s="10" t="s">
        <v>37</v>
      </c>
      <c r="G32" s="63"/>
    </row>
    <row r="33" spans="1:7" ht="13.8" customHeight="1" thickBot="1" x14ac:dyDescent="0.3">
      <c r="A33" s="75"/>
      <c r="B33" s="75"/>
      <c r="C33" s="75"/>
      <c r="D33" s="2" t="s">
        <v>238</v>
      </c>
      <c r="E33" s="10">
        <v>1</v>
      </c>
      <c r="F33" s="10" t="s">
        <v>36</v>
      </c>
      <c r="G33" s="63"/>
    </row>
    <row r="34" spans="1:7" ht="13.8" customHeight="1" thickBot="1" x14ac:dyDescent="0.3">
      <c r="A34" s="75"/>
      <c r="B34" s="75"/>
      <c r="C34" s="75"/>
      <c r="D34" s="2" t="s">
        <v>123</v>
      </c>
      <c r="E34" s="10">
        <v>1</v>
      </c>
      <c r="F34" s="10" t="s">
        <v>36</v>
      </c>
      <c r="G34" s="64"/>
    </row>
    <row r="35" spans="1:7" ht="14.4" thickBot="1" x14ac:dyDescent="0.3">
      <c r="A35" s="75"/>
      <c r="B35" s="75" t="s">
        <v>97</v>
      </c>
      <c r="C35" s="75">
        <v>5</v>
      </c>
      <c r="D35" s="2" t="s">
        <v>91</v>
      </c>
      <c r="E35" s="10">
        <v>1</v>
      </c>
      <c r="F35" s="10" t="s">
        <v>37</v>
      </c>
      <c r="G35" s="62">
        <v>53</v>
      </c>
    </row>
    <row r="36" spans="1:7" ht="14.4" thickBot="1" x14ac:dyDescent="0.3">
      <c r="A36" s="75"/>
      <c r="B36" s="75"/>
      <c r="C36" s="75"/>
      <c r="D36" s="2" t="s">
        <v>239</v>
      </c>
      <c r="E36" s="10">
        <v>1</v>
      </c>
      <c r="F36" s="10" t="s">
        <v>38</v>
      </c>
      <c r="G36" s="63"/>
    </row>
    <row r="37" spans="1:7" ht="14.4" thickBot="1" x14ac:dyDescent="0.3">
      <c r="A37" s="75"/>
      <c r="B37" s="75"/>
      <c r="C37" s="75"/>
      <c r="D37" s="2" t="s">
        <v>240</v>
      </c>
      <c r="E37" s="10">
        <v>1</v>
      </c>
      <c r="F37" s="10" t="s">
        <v>38</v>
      </c>
      <c r="G37" s="63"/>
    </row>
    <row r="38" spans="1:7" ht="14.4" thickBot="1" x14ac:dyDescent="0.3">
      <c r="A38" s="75"/>
      <c r="B38" s="75"/>
      <c r="C38" s="75"/>
      <c r="D38" s="2" t="s">
        <v>124</v>
      </c>
      <c r="E38" s="10">
        <v>1</v>
      </c>
      <c r="F38" s="10" t="s">
        <v>280</v>
      </c>
      <c r="G38" s="63"/>
    </row>
    <row r="39" spans="1:7" ht="14.4" thickBot="1" x14ac:dyDescent="0.3">
      <c r="A39" s="75"/>
      <c r="B39" s="75"/>
      <c r="C39" s="75"/>
      <c r="D39" s="2" t="s">
        <v>125</v>
      </c>
      <c r="E39" s="10">
        <v>1</v>
      </c>
      <c r="F39" s="10" t="s">
        <v>36</v>
      </c>
      <c r="G39" s="64"/>
    </row>
    <row r="40" spans="1:7" ht="14.4" thickBot="1" x14ac:dyDescent="0.3">
      <c r="A40" s="75" t="s">
        <v>80</v>
      </c>
      <c r="B40" s="75" t="s">
        <v>49</v>
      </c>
      <c r="C40" s="75">
        <v>9</v>
      </c>
      <c r="D40" s="2" t="s">
        <v>126</v>
      </c>
      <c r="E40" s="10">
        <v>1</v>
      </c>
      <c r="F40" s="10" t="s">
        <v>279</v>
      </c>
      <c r="G40" s="62">
        <v>65</v>
      </c>
    </row>
    <row r="41" spans="1:7" ht="14.4" thickBot="1" x14ac:dyDescent="0.3">
      <c r="A41" s="75"/>
      <c r="B41" s="75"/>
      <c r="C41" s="75"/>
      <c r="D41" s="2" t="s">
        <v>127</v>
      </c>
      <c r="E41" s="10">
        <v>1</v>
      </c>
      <c r="F41" s="10" t="s">
        <v>36</v>
      </c>
      <c r="G41" s="63"/>
    </row>
    <row r="42" spans="1:7" ht="14.4" thickBot="1" x14ac:dyDescent="0.3">
      <c r="A42" s="75"/>
      <c r="B42" s="75"/>
      <c r="C42" s="75"/>
      <c r="D42" s="2" t="s">
        <v>219</v>
      </c>
      <c r="E42" s="10">
        <v>1</v>
      </c>
      <c r="F42" s="10" t="s">
        <v>38</v>
      </c>
      <c r="G42" s="63"/>
    </row>
    <row r="43" spans="1:7" ht="14.4" thickBot="1" x14ac:dyDescent="0.3">
      <c r="A43" s="75"/>
      <c r="B43" s="75"/>
      <c r="C43" s="75"/>
      <c r="D43" s="2" t="s">
        <v>220</v>
      </c>
      <c r="E43" s="10">
        <v>1</v>
      </c>
      <c r="F43" s="10" t="s">
        <v>38</v>
      </c>
      <c r="G43" s="63"/>
    </row>
    <row r="44" spans="1:7" ht="14.4" thickBot="1" x14ac:dyDescent="0.3">
      <c r="A44" s="75"/>
      <c r="B44" s="75"/>
      <c r="C44" s="75"/>
      <c r="D44" s="2" t="s">
        <v>149</v>
      </c>
      <c r="E44" s="9">
        <v>1</v>
      </c>
      <c r="F44" s="9" t="s">
        <v>36</v>
      </c>
      <c r="G44" s="63"/>
    </row>
    <row r="45" spans="1:7" ht="14.4" thickBot="1" x14ac:dyDescent="0.3">
      <c r="A45" s="75"/>
      <c r="B45" s="75"/>
      <c r="C45" s="75"/>
      <c r="D45" s="2" t="s">
        <v>92</v>
      </c>
      <c r="E45" s="9">
        <v>1</v>
      </c>
      <c r="F45" s="9" t="s">
        <v>37</v>
      </c>
      <c r="G45" s="63"/>
    </row>
    <row r="46" spans="1:7" ht="14.4" thickBot="1" x14ac:dyDescent="0.3">
      <c r="A46" s="75"/>
      <c r="B46" s="75"/>
      <c r="C46" s="75"/>
      <c r="D46" s="2" t="s">
        <v>327</v>
      </c>
      <c r="E46" s="10">
        <v>1</v>
      </c>
      <c r="F46" s="10" t="s">
        <v>36</v>
      </c>
      <c r="G46" s="63"/>
    </row>
    <row r="47" spans="1:7" ht="14.4" thickBot="1" x14ac:dyDescent="0.3">
      <c r="A47" s="75"/>
      <c r="B47" s="75"/>
      <c r="C47" s="75"/>
      <c r="D47" s="2" t="s">
        <v>221</v>
      </c>
      <c r="E47" s="10">
        <v>1</v>
      </c>
      <c r="F47" s="10" t="s">
        <v>38</v>
      </c>
      <c r="G47" s="63"/>
    </row>
    <row r="48" spans="1:7" ht="14.4" thickBot="1" x14ac:dyDescent="0.3">
      <c r="A48" s="75"/>
      <c r="B48" s="75"/>
      <c r="C48" s="75"/>
      <c r="D48" s="2" t="s">
        <v>128</v>
      </c>
      <c r="E48" s="10">
        <v>1</v>
      </c>
      <c r="F48" s="10" t="s">
        <v>36</v>
      </c>
      <c r="G48" s="63"/>
    </row>
    <row r="49" spans="1:7" ht="14.4" thickBot="1" x14ac:dyDescent="0.3">
      <c r="A49" s="75"/>
      <c r="B49" s="75" t="s">
        <v>50</v>
      </c>
      <c r="C49" s="75">
        <v>9</v>
      </c>
      <c r="D49" s="2" t="s">
        <v>101</v>
      </c>
      <c r="E49" s="10">
        <v>1</v>
      </c>
      <c r="F49" s="10" t="s">
        <v>36</v>
      </c>
      <c r="G49" s="64"/>
    </row>
    <row r="50" spans="1:7" ht="14.4" thickBot="1" x14ac:dyDescent="0.3">
      <c r="A50" s="75"/>
      <c r="B50" s="75"/>
      <c r="C50" s="75"/>
      <c r="D50" s="2" t="s">
        <v>222</v>
      </c>
      <c r="E50" s="10">
        <v>1</v>
      </c>
      <c r="F50" s="10" t="s">
        <v>38</v>
      </c>
      <c r="G50" s="62">
        <v>49</v>
      </c>
    </row>
    <row r="51" spans="1:7" ht="14.4" thickBot="1" x14ac:dyDescent="0.3">
      <c r="A51" s="75"/>
      <c r="B51" s="75"/>
      <c r="C51" s="75"/>
      <c r="D51" s="2" t="s">
        <v>223</v>
      </c>
      <c r="E51" s="10">
        <v>1</v>
      </c>
      <c r="F51" s="10" t="s">
        <v>38</v>
      </c>
      <c r="G51" s="63"/>
    </row>
    <row r="52" spans="1:7" ht="14.4" thickBot="1" x14ac:dyDescent="0.3">
      <c r="A52" s="75"/>
      <c r="B52" s="75"/>
      <c r="C52" s="75"/>
      <c r="D52" s="2" t="s">
        <v>327</v>
      </c>
      <c r="E52" s="10">
        <v>1</v>
      </c>
      <c r="F52" s="10" t="s">
        <v>36</v>
      </c>
      <c r="G52" s="63"/>
    </row>
    <row r="53" spans="1:7" ht="14.4" thickBot="1" x14ac:dyDescent="0.3">
      <c r="A53" s="75"/>
      <c r="B53" s="75"/>
      <c r="C53" s="75"/>
      <c r="D53" s="2" t="s">
        <v>302</v>
      </c>
      <c r="E53" s="9">
        <v>1</v>
      </c>
      <c r="F53" s="9" t="s">
        <v>36</v>
      </c>
      <c r="G53" s="63"/>
    </row>
    <row r="54" spans="1:7" ht="14.4" thickBot="1" x14ac:dyDescent="0.3">
      <c r="A54" s="75"/>
      <c r="B54" s="75"/>
      <c r="C54" s="75"/>
      <c r="D54" s="2" t="s">
        <v>328</v>
      </c>
      <c r="E54" s="10">
        <v>1</v>
      </c>
      <c r="F54" s="10" t="s">
        <v>241</v>
      </c>
      <c r="G54" s="63"/>
    </row>
    <row r="55" spans="1:7" ht="14.4" thickBot="1" x14ac:dyDescent="0.3">
      <c r="A55" s="75"/>
      <c r="B55" s="75"/>
      <c r="C55" s="75"/>
      <c r="D55" s="2" t="s">
        <v>257</v>
      </c>
      <c r="E55" s="10">
        <v>1</v>
      </c>
      <c r="F55" s="10" t="s">
        <v>255</v>
      </c>
      <c r="G55" s="63"/>
    </row>
    <row r="56" spans="1:7" ht="14.4" thickBot="1" x14ac:dyDescent="0.3">
      <c r="A56" s="75"/>
      <c r="B56" s="75"/>
      <c r="C56" s="75"/>
      <c r="D56" s="2" t="s">
        <v>224</v>
      </c>
      <c r="E56" s="10">
        <v>1</v>
      </c>
      <c r="F56" s="10" t="s">
        <v>36</v>
      </c>
      <c r="G56" s="63"/>
    </row>
    <row r="57" spans="1:7" ht="14.4" thickBot="1" x14ac:dyDescent="0.3">
      <c r="A57" s="75"/>
      <c r="B57" s="75"/>
      <c r="C57" s="75"/>
      <c r="D57" s="2" t="s">
        <v>102</v>
      </c>
      <c r="E57" s="10">
        <v>1</v>
      </c>
      <c r="F57" s="10" t="s">
        <v>36</v>
      </c>
      <c r="G57" s="64"/>
    </row>
    <row r="58" spans="1:7" ht="14.4" thickBot="1" x14ac:dyDescent="0.3">
      <c r="A58" s="75"/>
      <c r="B58" s="75" t="s">
        <v>106</v>
      </c>
      <c r="C58" s="75">
        <v>11</v>
      </c>
      <c r="D58" s="2" t="s">
        <v>103</v>
      </c>
      <c r="E58" s="10">
        <v>0</v>
      </c>
      <c r="F58" s="10"/>
      <c r="G58" s="62">
        <v>66</v>
      </c>
    </row>
    <row r="59" spans="1:7" ht="14.4" thickBot="1" x14ac:dyDescent="0.3">
      <c r="A59" s="75"/>
      <c r="B59" s="75"/>
      <c r="C59" s="75"/>
      <c r="D59" s="2" t="s">
        <v>327</v>
      </c>
      <c r="E59" s="10">
        <v>1</v>
      </c>
      <c r="F59" s="10" t="s">
        <v>36</v>
      </c>
      <c r="G59" s="63"/>
    </row>
    <row r="60" spans="1:7" ht="14.4" thickBot="1" x14ac:dyDescent="0.3">
      <c r="A60" s="75"/>
      <c r="B60" s="75"/>
      <c r="C60" s="75"/>
      <c r="D60" s="2" t="s">
        <v>329</v>
      </c>
      <c r="E60" s="10">
        <v>1</v>
      </c>
      <c r="F60" s="10" t="s">
        <v>241</v>
      </c>
      <c r="G60" s="63"/>
    </row>
    <row r="61" spans="1:7" ht="14.4" thickBot="1" x14ac:dyDescent="0.3">
      <c r="A61" s="75"/>
      <c r="B61" s="75"/>
      <c r="C61" s="75"/>
      <c r="D61" s="38" t="s">
        <v>330</v>
      </c>
      <c r="E61" s="10">
        <v>1</v>
      </c>
      <c r="F61" s="10" t="s">
        <v>36</v>
      </c>
      <c r="G61" s="63"/>
    </row>
    <row r="62" spans="1:7" ht="14.4" thickBot="1" x14ac:dyDescent="0.3">
      <c r="A62" s="75"/>
      <c r="B62" s="75"/>
      <c r="C62" s="75"/>
      <c r="D62" s="2" t="s">
        <v>331</v>
      </c>
      <c r="E62" s="9">
        <v>1</v>
      </c>
      <c r="F62" s="10" t="s">
        <v>36</v>
      </c>
      <c r="G62" s="63"/>
    </row>
    <row r="63" spans="1:7" ht="14.4" thickBot="1" x14ac:dyDescent="0.3">
      <c r="A63" s="75"/>
      <c r="B63" s="75"/>
      <c r="C63" s="75"/>
      <c r="D63" s="8" t="s">
        <v>129</v>
      </c>
      <c r="E63" s="10">
        <v>0</v>
      </c>
      <c r="F63" s="10"/>
      <c r="G63" s="63"/>
    </row>
    <row r="64" spans="1:7" ht="14.4" thickBot="1" x14ac:dyDescent="0.3">
      <c r="A64" s="75"/>
      <c r="B64" s="75"/>
      <c r="C64" s="75"/>
      <c r="D64" s="2" t="s">
        <v>225</v>
      </c>
      <c r="E64" s="10">
        <v>0</v>
      </c>
      <c r="F64" s="10"/>
      <c r="G64" s="63"/>
    </row>
    <row r="65" spans="1:7" ht="14.4" thickBot="1" x14ac:dyDescent="0.3">
      <c r="A65" s="75"/>
      <c r="B65" s="75"/>
      <c r="C65" s="75"/>
      <c r="D65" s="2" t="s">
        <v>226</v>
      </c>
      <c r="E65" s="10">
        <v>1</v>
      </c>
      <c r="F65" s="10" t="s">
        <v>36</v>
      </c>
      <c r="G65" s="63"/>
    </row>
    <row r="66" spans="1:7" ht="14.4" thickBot="1" x14ac:dyDescent="0.3">
      <c r="A66" s="75"/>
      <c r="B66" s="75"/>
      <c r="C66" s="75"/>
      <c r="D66" s="2" t="s">
        <v>227</v>
      </c>
      <c r="E66" s="10">
        <v>1</v>
      </c>
      <c r="F66" s="10" t="s">
        <v>37</v>
      </c>
      <c r="G66" s="63"/>
    </row>
    <row r="67" spans="1:7" ht="14.4" thickBot="1" x14ac:dyDescent="0.3">
      <c r="A67" s="75"/>
      <c r="B67" s="75"/>
      <c r="C67" s="75"/>
      <c r="D67" s="2" t="s">
        <v>66</v>
      </c>
      <c r="E67" s="10">
        <v>1</v>
      </c>
      <c r="F67" s="10" t="s">
        <v>38</v>
      </c>
      <c r="G67" s="63"/>
    </row>
    <row r="68" spans="1:7" ht="14.4" thickBot="1" x14ac:dyDescent="0.3">
      <c r="A68" s="75"/>
      <c r="B68" s="75"/>
      <c r="C68" s="75"/>
      <c r="D68" s="6" t="s">
        <v>130</v>
      </c>
      <c r="E68" s="10">
        <v>0</v>
      </c>
      <c r="F68" s="10"/>
      <c r="G68" s="64"/>
    </row>
    <row r="69" spans="1:7" ht="14.4" thickBot="1" x14ac:dyDescent="0.3">
      <c r="A69" s="75" t="s">
        <v>81</v>
      </c>
      <c r="B69" s="75" t="s">
        <v>52</v>
      </c>
      <c r="C69" s="75">
        <v>12</v>
      </c>
      <c r="D69" s="2" t="s">
        <v>216</v>
      </c>
      <c r="E69" s="10">
        <v>1</v>
      </c>
      <c r="F69" s="10" t="s">
        <v>279</v>
      </c>
      <c r="G69" s="62">
        <v>54</v>
      </c>
    </row>
    <row r="70" spans="1:7" ht="14.4" thickBot="1" x14ac:dyDescent="0.3">
      <c r="A70" s="75"/>
      <c r="B70" s="75"/>
      <c r="C70" s="75"/>
      <c r="D70" s="2" t="s">
        <v>111</v>
      </c>
      <c r="E70" s="10">
        <v>1</v>
      </c>
      <c r="F70" s="10" t="s">
        <v>38</v>
      </c>
      <c r="G70" s="63"/>
    </row>
    <row r="71" spans="1:7" ht="14.4" thickBot="1" x14ac:dyDescent="0.3">
      <c r="A71" s="75"/>
      <c r="B71" s="75"/>
      <c r="C71" s="75"/>
      <c r="D71" s="2" t="s">
        <v>217</v>
      </c>
      <c r="E71" s="10">
        <v>1</v>
      </c>
      <c r="F71" s="10" t="s">
        <v>37</v>
      </c>
      <c r="G71" s="63"/>
    </row>
    <row r="72" spans="1:7" ht="14.4" thickBot="1" x14ac:dyDescent="0.3">
      <c r="A72" s="75"/>
      <c r="B72" s="75"/>
      <c r="C72" s="75"/>
      <c r="D72" s="2" t="s">
        <v>218</v>
      </c>
      <c r="E72" s="10">
        <v>0</v>
      </c>
      <c r="F72" s="10"/>
      <c r="G72" s="63"/>
    </row>
    <row r="73" spans="1:7" ht="14.4" thickBot="1" x14ac:dyDescent="0.3">
      <c r="A73" s="75"/>
      <c r="B73" s="75"/>
      <c r="C73" s="75"/>
      <c r="D73" s="2" t="s">
        <v>327</v>
      </c>
      <c r="E73" s="10">
        <v>1</v>
      </c>
      <c r="F73" s="10" t="s">
        <v>36</v>
      </c>
      <c r="G73" s="63"/>
    </row>
    <row r="74" spans="1:7" ht="14.4" thickBot="1" x14ac:dyDescent="0.3">
      <c r="A74" s="75"/>
      <c r="B74" s="75"/>
      <c r="C74" s="75"/>
      <c r="D74" s="2" t="s">
        <v>302</v>
      </c>
      <c r="E74" s="9">
        <v>1</v>
      </c>
      <c r="F74" s="9" t="s">
        <v>36</v>
      </c>
      <c r="G74" s="63"/>
    </row>
    <row r="75" spans="1:7" ht="14.4" thickBot="1" x14ac:dyDescent="0.3">
      <c r="A75" s="75"/>
      <c r="B75" s="75"/>
      <c r="C75" s="75"/>
      <c r="D75" s="2" t="s">
        <v>331</v>
      </c>
      <c r="E75" s="9">
        <v>1</v>
      </c>
      <c r="F75" s="10" t="s">
        <v>36</v>
      </c>
      <c r="G75" s="63"/>
    </row>
    <row r="76" spans="1:7" ht="14.4" thickBot="1" x14ac:dyDescent="0.3">
      <c r="A76" s="75"/>
      <c r="B76" s="75"/>
      <c r="C76" s="75"/>
      <c r="D76" s="2" t="s">
        <v>332</v>
      </c>
      <c r="E76" s="10">
        <v>1</v>
      </c>
      <c r="F76" s="10" t="s">
        <v>241</v>
      </c>
      <c r="G76" s="63"/>
    </row>
    <row r="77" spans="1:7" ht="14.4" thickBot="1" x14ac:dyDescent="0.3">
      <c r="A77" s="75"/>
      <c r="B77" s="75"/>
      <c r="C77" s="75"/>
      <c r="D77" s="2" t="s">
        <v>215</v>
      </c>
      <c r="E77" s="10">
        <v>1</v>
      </c>
      <c r="F77" s="10" t="s">
        <v>37</v>
      </c>
      <c r="G77" s="63"/>
    </row>
    <row r="78" spans="1:7" ht="14.4" thickBot="1" x14ac:dyDescent="0.3">
      <c r="A78" s="75"/>
      <c r="B78" s="75"/>
      <c r="C78" s="75"/>
      <c r="D78" s="2" t="s">
        <v>214</v>
      </c>
      <c r="E78" s="10">
        <v>1</v>
      </c>
      <c r="F78" s="10" t="s">
        <v>279</v>
      </c>
      <c r="G78" s="63"/>
    </row>
    <row r="79" spans="1:7" ht="14.4" thickBot="1" x14ac:dyDescent="0.3">
      <c r="A79" s="75"/>
      <c r="B79" s="75"/>
      <c r="C79" s="75"/>
      <c r="D79" s="2" t="s">
        <v>131</v>
      </c>
      <c r="E79" s="10">
        <v>1</v>
      </c>
      <c r="F79" s="10" t="s">
        <v>37</v>
      </c>
      <c r="G79" s="63"/>
    </row>
    <row r="80" spans="1:7" ht="14.4" thickBot="1" x14ac:dyDescent="0.3">
      <c r="A80" s="75"/>
      <c r="B80" s="75"/>
      <c r="C80" s="75"/>
      <c r="D80" s="2" t="s">
        <v>132</v>
      </c>
      <c r="E80" s="10">
        <v>1</v>
      </c>
      <c r="F80" s="10" t="s">
        <v>37</v>
      </c>
      <c r="G80" s="64"/>
    </row>
    <row r="81" spans="1:7" ht="14.4" thickBot="1" x14ac:dyDescent="0.3">
      <c r="A81" s="75"/>
      <c r="B81" s="75" t="s">
        <v>53</v>
      </c>
      <c r="C81" s="75">
        <v>8</v>
      </c>
      <c r="D81" s="2" t="s">
        <v>209</v>
      </c>
      <c r="E81" s="10">
        <v>1</v>
      </c>
      <c r="F81" s="10" t="s">
        <v>279</v>
      </c>
      <c r="G81" s="62">
        <v>58</v>
      </c>
    </row>
    <row r="82" spans="1:7" ht="14.4" thickBot="1" x14ac:dyDescent="0.3">
      <c r="A82" s="75"/>
      <c r="B82" s="75"/>
      <c r="C82" s="75"/>
      <c r="D82" s="2" t="s">
        <v>212</v>
      </c>
      <c r="E82" s="10">
        <v>1</v>
      </c>
      <c r="F82" s="10" t="s">
        <v>37</v>
      </c>
      <c r="G82" s="63"/>
    </row>
    <row r="83" spans="1:7" ht="14.4" thickBot="1" x14ac:dyDescent="0.3">
      <c r="A83" s="75"/>
      <c r="B83" s="75"/>
      <c r="C83" s="75"/>
      <c r="D83" s="2" t="s">
        <v>327</v>
      </c>
      <c r="E83" s="10">
        <v>1</v>
      </c>
      <c r="F83" s="10" t="s">
        <v>36</v>
      </c>
      <c r="G83" s="63"/>
    </row>
    <row r="84" spans="1:7" ht="14.4" thickBot="1" x14ac:dyDescent="0.3">
      <c r="A84" s="75"/>
      <c r="B84" s="75"/>
      <c r="C84" s="75"/>
      <c r="D84" s="38" t="s">
        <v>330</v>
      </c>
      <c r="E84" s="10">
        <v>1</v>
      </c>
      <c r="F84" s="10" t="s">
        <v>36</v>
      </c>
      <c r="G84" s="63"/>
    </row>
    <row r="85" spans="1:7" ht="14.4" thickBot="1" x14ac:dyDescent="0.3">
      <c r="A85" s="75"/>
      <c r="B85" s="75"/>
      <c r="C85" s="75"/>
      <c r="D85" s="2" t="s">
        <v>213</v>
      </c>
      <c r="E85" s="10">
        <v>1</v>
      </c>
      <c r="F85" s="10" t="s">
        <v>37</v>
      </c>
      <c r="G85" s="63"/>
    </row>
    <row r="86" spans="1:7" ht="14.4" thickBot="1" x14ac:dyDescent="0.3">
      <c r="A86" s="75"/>
      <c r="B86" s="75"/>
      <c r="C86" s="75"/>
      <c r="D86" s="2" t="s">
        <v>211</v>
      </c>
      <c r="E86" s="10">
        <v>0</v>
      </c>
      <c r="F86" s="10"/>
      <c r="G86" s="63"/>
    </row>
    <row r="87" spans="1:7" ht="14.4" thickBot="1" x14ac:dyDescent="0.3">
      <c r="A87" s="75"/>
      <c r="B87" s="75"/>
      <c r="C87" s="75"/>
      <c r="D87" s="2" t="s">
        <v>210</v>
      </c>
      <c r="E87" s="10">
        <v>1</v>
      </c>
      <c r="F87" s="10" t="s">
        <v>37</v>
      </c>
      <c r="G87" s="63"/>
    </row>
    <row r="88" spans="1:7" ht="14.4" thickBot="1" x14ac:dyDescent="0.3">
      <c r="A88" s="75"/>
      <c r="B88" s="75"/>
      <c r="C88" s="75"/>
      <c r="D88" s="2" t="s">
        <v>133</v>
      </c>
      <c r="E88" s="10">
        <v>1</v>
      </c>
      <c r="F88" s="10" t="s">
        <v>37</v>
      </c>
      <c r="G88" s="64"/>
    </row>
    <row r="89" spans="1:7" ht="14.4" thickBot="1" x14ac:dyDescent="0.3">
      <c r="A89" s="75"/>
      <c r="B89" s="75" t="s">
        <v>54</v>
      </c>
      <c r="C89" s="75">
        <v>9</v>
      </c>
      <c r="D89" s="2" t="s">
        <v>134</v>
      </c>
      <c r="E89" s="10">
        <v>1</v>
      </c>
      <c r="F89" s="10" t="s">
        <v>37</v>
      </c>
      <c r="G89" s="62">
        <v>52</v>
      </c>
    </row>
    <row r="90" spans="1:7" ht="14.4" thickBot="1" x14ac:dyDescent="0.3">
      <c r="A90" s="75"/>
      <c r="B90" s="75"/>
      <c r="C90" s="75"/>
      <c r="D90" s="2" t="s">
        <v>206</v>
      </c>
      <c r="E90" s="10">
        <v>1</v>
      </c>
      <c r="F90" s="10" t="s">
        <v>36</v>
      </c>
      <c r="G90" s="63"/>
    </row>
    <row r="91" spans="1:7" ht="14.4" thickBot="1" x14ac:dyDescent="0.3">
      <c r="A91" s="75"/>
      <c r="B91" s="75"/>
      <c r="C91" s="75"/>
      <c r="D91" s="2" t="s">
        <v>327</v>
      </c>
      <c r="E91" s="10">
        <v>1</v>
      </c>
      <c r="F91" s="10" t="s">
        <v>36</v>
      </c>
      <c r="G91" s="63"/>
    </row>
    <row r="92" spans="1:7" ht="14.4" thickBot="1" x14ac:dyDescent="0.3">
      <c r="A92" s="75"/>
      <c r="B92" s="75"/>
      <c r="C92" s="75"/>
      <c r="D92" s="2" t="s">
        <v>302</v>
      </c>
      <c r="E92" s="9">
        <v>1</v>
      </c>
      <c r="F92" s="9" t="s">
        <v>36</v>
      </c>
      <c r="G92" s="63"/>
    </row>
    <row r="93" spans="1:7" ht="14.4" thickBot="1" x14ac:dyDescent="0.3">
      <c r="A93" s="75"/>
      <c r="B93" s="75"/>
      <c r="C93" s="75"/>
      <c r="D93" s="2" t="s">
        <v>333</v>
      </c>
      <c r="E93" s="10">
        <v>1</v>
      </c>
      <c r="F93" s="10" t="s">
        <v>279</v>
      </c>
      <c r="G93" s="63"/>
    </row>
    <row r="94" spans="1:7" ht="14.4" thickBot="1" x14ac:dyDescent="0.3">
      <c r="A94" s="75"/>
      <c r="B94" s="75"/>
      <c r="C94" s="75"/>
      <c r="D94" s="2" t="s">
        <v>207</v>
      </c>
      <c r="E94" s="10">
        <v>1</v>
      </c>
      <c r="F94" s="10" t="s">
        <v>36</v>
      </c>
      <c r="G94" s="63"/>
    </row>
    <row r="95" spans="1:7" ht="14.4" thickBot="1" x14ac:dyDescent="0.3">
      <c r="A95" s="75"/>
      <c r="B95" s="75"/>
      <c r="C95" s="75"/>
      <c r="D95" s="2" t="s">
        <v>208</v>
      </c>
      <c r="E95" s="10">
        <v>1</v>
      </c>
      <c r="F95" s="10" t="s">
        <v>37</v>
      </c>
      <c r="G95" s="63"/>
    </row>
    <row r="96" spans="1:7" ht="14.4" thickBot="1" x14ac:dyDescent="0.3">
      <c r="A96" s="75"/>
      <c r="B96" s="75"/>
      <c r="C96" s="75"/>
      <c r="D96" s="2" t="s">
        <v>135</v>
      </c>
      <c r="E96" s="10">
        <v>1</v>
      </c>
      <c r="F96" s="10" t="s">
        <v>38</v>
      </c>
      <c r="G96" s="63"/>
    </row>
    <row r="97" spans="1:7" ht="14.4" thickBot="1" x14ac:dyDescent="0.3">
      <c r="A97" s="75"/>
      <c r="B97" s="76"/>
      <c r="C97" s="76"/>
      <c r="D97" s="2" t="s">
        <v>64</v>
      </c>
      <c r="E97" s="10">
        <v>1</v>
      </c>
      <c r="F97" s="10" t="s">
        <v>37</v>
      </c>
      <c r="G97" s="64"/>
    </row>
  </sheetData>
  <mergeCells count="34">
    <mergeCell ref="B1:F1"/>
    <mergeCell ref="A3:A39"/>
    <mergeCell ref="B3:B13"/>
    <mergeCell ref="C3:C13"/>
    <mergeCell ref="B24:B34"/>
    <mergeCell ref="C24:C34"/>
    <mergeCell ref="B35:B39"/>
    <mergeCell ref="C35:C39"/>
    <mergeCell ref="C14:C23"/>
    <mergeCell ref="B14:B23"/>
    <mergeCell ref="A69:A97"/>
    <mergeCell ref="B69:B80"/>
    <mergeCell ref="C69:C80"/>
    <mergeCell ref="B81:B88"/>
    <mergeCell ref="C81:C88"/>
    <mergeCell ref="B89:B97"/>
    <mergeCell ref="C89:C97"/>
    <mergeCell ref="A40:A68"/>
    <mergeCell ref="B40:B48"/>
    <mergeCell ref="C40:C48"/>
    <mergeCell ref="B49:B57"/>
    <mergeCell ref="C49:C57"/>
    <mergeCell ref="B58:B68"/>
    <mergeCell ref="C58:C68"/>
    <mergeCell ref="G3:G13"/>
    <mergeCell ref="G14:G23"/>
    <mergeCell ref="G24:G34"/>
    <mergeCell ref="G35:G39"/>
    <mergeCell ref="G40:G49"/>
    <mergeCell ref="G50:G57"/>
    <mergeCell ref="G58:G68"/>
    <mergeCell ref="G69:G80"/>
    <mergeCell ref="G81:G88"/>
    <mergeCell ref="G89:G9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9905-F64C-4A0C-8A18-97CFF905A63C}">
  <dimension ref="A1:N126"/>
  <sheetViews>
    <sheetView tabSelected="1" topLeftCell="A34" zoomScale="91" zoomScaleNormal="85" workbookViewId="0">
      <selection activeCell="V75" sqref="V75"/>
    </sheetView>
  </sheetViews>
  <sheetFormatPr defaultRowHeight="13.8" x14ac:dyDescent="0.25"/>
  <cols>
    <col min="1" max="1" width="15.44140625" bestFit="1" customWidth="1"/>
    <col min="2" max="2" width="11.6640625" bestFit="1" customWidth="1"/>
    <col min="3" max="3" width="20" bestFit="1" customWidth="1"/>
    <col min="4" max="4" width="13.77734375" bestFit="1" customWidth="1"/>
    <col min="5" max="5" width="20" bestFit="1" customWidth="1"/>
    <col min="6" max="6" width="10.77734375" bestFit="1" customWidth="1"/>
    <col min="8" max="8" width="14.77734375" bestFit="1" customWidth="1"/>
    <col min="9" max="9" width="11.44140625" customWidth="1"/>
    <col min="10" max="10" width="11.109375" customWidth="1"/>
    <col min="11" max="11" width="11.77734375" bestFit="1" customWidth="1"/>
    <col min="12" max="12" width="11.21875" customWidth="1"/>
  </cols>
  <sheetData>
    <row r="1" spans="1:12" ht="52.8" customHeight="1" x14ac:dyDescent="0.25">
      <c r="A1" s="11" t="s">
        <v>289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6"/>
      <c r="B2" s="36" t="s">
        <v>336</v>
      </c>
      <c r="C2" s="36" t="s">
        <v>335</v>
      </c>
      <c r="D2" s="36" t="s">
        <v>338</v>
      </c>
      <c r="E2" s="36" t="s">
        <v>337</v>
      </c>
      <c r="F2" s="36" t="s">
        <v>334</v>
      </c>
      <c r="G2" s="36" t="s">
        <v>258</v>
      </c>
      <c r="H2" s="36" t="s">
        <v>259</v>
      </c>
      <c r="I2" s="3"/>
      <c r="J2" s="3"/>
      <c r="K2" s="3"/>
      <c r="L2" s="3"/>
    </row>
    <row r="3" spans="1:12" x14ac:dyDescent="0.25">
      <c r="A3" s="37" t="s">
        <v>43</v>
      </c>
      <c r="B3" s="36">
        <f>COUNTIF('AD HOC A'!E3:E63,"缺失型缺陷")</f>
        <v>15</v>
      </c>
      <c r="C3" s="36">
        <f>COUNTIF('AD HOC A'!E3:E63,"描述性缺陷")</f>
        <v>12</v>
      </c>
      <c r="D3" s="36">
        <f>COUNTIF('AD HOC A'!E3:E63,"歧义性缺陷")</f>
        <v>9</v>
      </c>
      <c r="E3" s="36">
        <f>COUNTIF('AD HOC A'!E3:E63,"功能性建议")</f>
        <v>15</v>
      </c>
      <c r="F3" s="36">
        <f>COUNTIF('AD HOC A'!E3:E63,"错误")</f>
        <v>2</v>
      </c>
      <c r="G3" s="36">
        <f>SUM(B3:F3)</f>
        <v>53</v>
      </c>
      <c r="H3" s="37">
        <f>G3/10</f>
        <v>5.3</v>
      </c>
      <c r="I3" s="3"/>
      <c r="J3" s="3"/>
      <c r="K3" s="3"/>
      <c r="L3" s="3"/>
    </row>
    <row r="4" spans="1:12" x14ac:dyDescent="0.25">
      <c r="A4" s="37" t="s">
        <v>182</v>
      </c>
      <c r="B4" s="36">
        <f>COUNTIF('PBR A'!F3:F94,"缺失型缺陷")</f>
        <v>32</v>
      </c>
      <c r="C4" s="36">
        <f>COUNTIF('PBR A'!F3:F94,"描述性缺陷")</f>
        <v>14</v>
      </c>
      <c r="D4" s="36">
        <f>COUNTIF('PBR A'!F3:F94,"歧义性缺陷")</f>
        <v>10</v>
      </c>
      <c r="E4" s="36">
        <f>COUNTIF('PBR A'!F3:F94,"功能性建议")</f>
        <v>24</v>
      </c>
      <c r="F4" s="36">
        <f>COUNTIF('PBR A'!F3:F94,"错误")</f>
        <v>4</v>
      </c>
      <c r="G4" s="36">
        <f>SUM(B4:F4)</f>
        <v>84</v>
      </c>
      <c r="H4" s="37">
        <f>G4/10</f>
        <v>8.4</v>
      </c>
      <c r="I4" s="3"/>
      <c r="J4" s="3"/>
      <c r="K4" s="3"/>
      <c r="L4" s="3"/>
    </row>
    <row r="5" spans="1:12" x14ac:dyDescent="0.25">
      <c r="A5" s="37" t="s">
        <v>76</v>
      </c>
      <c r="B5" s="36">
        <f>COUNTIF('AD HOC B'!E3:E67,"缺失型缺陷")</f>
        <v>18</v>
      </c>
      <c r="C5" s="36">
        <f>COUNTIF('AD HOC B'!E3:E67,"描述性缺陷")</f>
        <v>10</v>
      </c>
      <c r="D5" s="36">
        <f>COUNTIF('AD HOC B'!E3:E67,"歧义性缺陷")</f>
        <v>12</v>
      </c>
      <c r="E5" s="36">
        <f>COUNTIF('AD HOC B'!E3:E67,"功能性建议")</f>
        <v>16</v>
      </c>
      <c r="F5" s="36">
        <f>COUNTIF('AD HOC B'!E3:E67,"错误")</f>
        <v>4</v>
      </c>
      <c r="G5" s="36">
        <f>SUM(B5:F5)</f>
        <v>60</v>
      </c>
      <c r="H5" s="37">
        <f>G5/10</f>
        <v>6</v>
      </c>
      <c r="I5" s="3"/>
      <c r="J5" s="3"/>
      <c r="K5" s="3"/>
      <c r="L5" s="3"/>
    </row>
    <row r="6" spans="1:12" x14ac:dyDescent="0.25">
      <c r="A6" s="37" t="s">
        <v>181</v>
      </c>
      <c r="B6" s="36">
        <f>COUNTIF('PBR B'!F3:F97,"缺失型缺陷")</f>
        <v>33</v>
      </c>
      <c r="C6" s="36">
        <f>COUNTIF('PBR B'!F3:F97,"描述性缺陷")</f>
        <v>14</v>
      </c>
      <c r="D6" s="36">
        <f>COUNTIF('PBR B'!F3:F97,"歧义性缺陷")</f>
        <v>11</v>
      </c>
      <c r="E6" s="36">
        <f>COUNTIF('PBR B'!F3:F97,"功能性建议")</f>
        <v>22</v>
      </c>
      <c r="F6" s="36">
        <f>COUNTIF('PBR B'!F3:F97,"错误")</f>
        <v>5</v>
      </c>
      <c r="G6" s="36">
        <f>SUM(B6:F6)</f>
        <v>85</v>
      </c>
      <c r="H6" s="37">
        <f>G6/10</f>
        <v>8.5</v>
      </c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4.4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4.4" thickBot="1" x14ac:dyDescent="0.3">
      <c r="A10" s="13" t="s">
        <v>40</v>
      </c>
      <c r="B10" s="13" t="s">
        <v>180</v>
      </c>
      <c r="C10" s="13" t="s">
        <v>41</v>
      </c>
      <c r="D10" s="13" t="s">
        <v>42</v>
      </c>
      <c r="E10" s="3"/>
      <c r="F10" s="3"/>
      <c r="G10" s="3"/>
      <c r="H10" s="3"/>
      <c r="I10" s="3"/>
      <c r="J10" s="3"/>
      <c r="K10" s="3"/>
      <c r="L10" s="3"/>
    </row>
    <row r="11" spans="1:12" ht="14.4" thickBot="1" x14ac:dyDescent="0.3">
      <c r="A11" s="13" t="s">
        <v>43</v>
      </c>
      <c r="B11" s="13">
        <f>SUM('AD HOC A'!B3:B57)</f>
        <v>61</v>
      </c>
      <c r="C11" s="13">
        <f>SUM('AD HOC A'!D3:D63)</f>
        <v>53</v>
      </c>
      <c r="D11" s="13">
        <f>C11/B11</f>
        <v>0.86885245901639341</v>
      </c>
      <c r="E11" s="3"/>
      <c r="F11" s="3"/>
      <c r="G11" s="3"/>
      <c r="H11" s="3"/>
      <c r="I11" s="3"/>
      <c r="J11" s="3"/>
      <c r="K11" s="3"/>
      <c r="L11" s="3"/>
    </row>
    <row r="12" spans="1:12" ht="14.4" thickBot="1" x14ac:dyDescent="0.3">
      <c r="A12" s="13" t="s">
        <v>182</v>
      </c>
      <c r="B12" s="13">
        <f>SUM('PBR A'!C3:C94)</f>
        <v>92</v>
      </c>
      <c r="C12" s="13">
        <f>SUM('PBR A'!E3:E94)</f>
        <v>84</v>
      </c>
      <c r="D12" s="13">
        <f>C12/B12</f>
        <v>0.91304347826086951</v>
      </c>
      <c r="E12" s="3"/>
      <c r="F12" s="3"/>
      <c r="G12" s="3"/>
      <c r="H12" s="3"/>
      <c r="I12" s="3"/>
      <c r="J12" s="3"/>
      <c r="K12" s="3"/>
      <c r="L12" s="3"/>
    </row>
    <row r="13" spans="1:12" ht="14.4" thickBot="1" x14ac:dyDescent="0.3">
      <c r="A13" s="13" t="s">
        <v>76</v>
      </c>
      <c r="B13" s="13">
        <f>SUM('AD HOC B'!B3:B67)</f>
        <v>64</v>
      </c>
      <c r="C13" s="13">
        <f>SUM('AD HOC B'!D3:D68)</f>
        <v>60</v>
      </c>
      <c r="D13" s="13">
        <f>C13/B13</f>
        <v>0.9375</v>
      </c>
      <c r="E13" s="3"/>
      <c r="F13" s="3"/>
      <c r="G13" s="3"/>
      <c r="H13" s="3"/>
      <c r="I13" s="3"/>
      <c r="J13" s="3"/>
      <c r="K13" s="3"/>
      <c r="L13" s="3"/>
    </row>
    <row r="14" spans="1:12" ht="14.4" thickBot="1" x14ac:dyDescent="0.3">
      <c r="A14" s="13" t="s">
        <v>181</v>
      </c>
      <c r="B14" s="13">
        <f>SUM('PBR B'!C3:C98)</f>
        <v>95</v>
      </c>
      <c r="C14" s="13">
        <f>SUM('PBR B'!E3:E97)</f>
        <v>85</v>
      </c>
      <c r="D14" s="13">
        <f>C14/B14</f>
        <v>0.89473684210526316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8" thickBot="1" x14ac:dyDescent="0.3">
      <c r="A16" s="14" t="s">
        <v>277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4" ht="14.4" thickBot="1" x14ac:dyDescent="0.3">
      <c r="A17" s="15" t="s">
        <v>40</v>
      </c>
      <c r="B17" s="15">
        <v>1</v>
      </c>
      <c r="C17" s="15">
        <v>2</v>
      </c>
      <c r="D17" s="15">
        <v>3</v>
      </c>
      <c r="E17" s="15">
        <v>4</v>
      </c>
      <c r="F17" s="15">
        <v>5</v>
      </c>
      <c r="G17" s="15">
        <v>6</v>
      </c>
      <c r="H17" s="15">
        <v>7</v>
      </c>
      <c r="I17" s="15">
        <v>8</v>
      </c>
      <c r="J17" s="15">
        <v>9</v>
      </c>
      <c r="K17" s="15">
        <v>10</v>
      </c>
      <c r="L17" s="15" t="s">
        <v>242</v>
      </c>
    </row>
    <row r="18" spans="1:14" ht="14.4" thickBot="1" x14ac:dyDescent="0.3">
      <c r="A18" s="15" t="s">
        <v>43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ht="14.4" thickBot="1" x14ac:dyDescent="0.3">
      <c r="A19" s="15" t="s">
        <v>182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ht="14.4" thickBot="1" x14ac:dyDescent="0.3">
      <c r="A20" s="15" t="s">
        <v>76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ht="14.4" thickBot="1" x14ac:dyDescent="0.3">
      <c r="A21" s="15" t="s">
        <v>181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4" ht="14.4" thickBo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4" ht="14.4" thickBot="1" x14ac:dyDescent="0.3">
      <c r="A24" s="16" t="s">
        <v>243</v>
      </c>
      <c r="B24" s="16" t="s">
        <v>36</v>
      </c>
      <c r="C24" s="16" t="s">
        <v>38</v>
      </c>
      <c r="D24" s="16" t="s">
        <v>279</v>
      </c>
      <c r="E24" s="16" t="s">
        <v>37</v>
      </c>
      <c r="F24" s="40" t="s">
        <v>241</v>
      </c>
      <c r="G24" s="47" t="s">
        <v>276</v>
      </c>
      <c r="H24" s="44" t="s">
        <v>267</v>
      </c>
      <c r="I24" s="13" t="s">
        <v>260</v>
      </c>
      <c r="J24" s="13" t="s">
        <v>261</v>
      </c>
      <c r="K24" s="13" t="s">
        <v>279</v>
      </c>
      <c r="L24" s="13" t="s">
        <v>262</v>
      </c>
      <c r="M24" s="13" t="s">
        <v>254</v>
      </c>
      <c r="N24" s="49" t="s">
        <v>275</v>
      </c>
    </row>
    <row r="25" spans="1:14" ht="14.4" thickBot="1" x14ac:dyDescent="0.3">
      <c r="A25" s="18" t="s">
        <v>45</v>
      </c>
      <c r="B25" s="18">
        <v>2</v>
      </c>
      <c r="C25" s="18">
        <v>3</v>
      </c>
      <c r="D25" s="18">
        <v>3</v>
      </c>
      <c r="E25" s="18">
        <v>2</v>
      </c>
      <c r="F25" s="41">
        <v>0</v>
      </c>
      <c r="G25" s="48">
        <v>10</v>
      </c>
      <c r="H25" s="45" t="s">
        <v>269</v>
      </c>
      <c r="I25" s="13">
        <f>SUM(B25:B28)</f>
        <v>11</v>
      </c>
      <c r="J25" s="13">
        <f>SUM(C25:C28)</f>
        <v>6</v>
      </c>
      <c r="K25" s="13">
        <f>SUM(D25:D28)</f>
        <v>6</v>
      </c>
      <c r="L25" s="13">
        <f>SUM(E25:E28)</f>
        <v>9</v>
      </c>
      <c r="M25" s="13">
        <f>SUM(F25:F28)</f>
        <v>1</v>
      </c>
      <c r="N25" s="49">
        <f>SUM(I25:M25)</f>
        <v>33</v>
      </c>
    </row>
    <row r="26" spans="1:14" ht="14.4" thickBot="1" x14ac:dyDescent="0.3">
      <c r="A26" s="18" t="s">
        <v>46</v>
      </c>
      <c r="B26" s="18">
        <v>4</v>
      </c>
      <c r="C26" s="18">
        <v>0</v>
      </c>
      <c r="D26" s="18">
        <v>2</v>
      </c>
      <c r="E26" s="18">
        <v>3</v>
      </c>
      <c r="F26" s="41">
        <v>0</v>
      </c>
      <c r="G26" s="48">
        <v>9</v>
      </c>
      <c r="H26" s="45" t="s">
        <v>271</v>
      </c>
      <c r="I26" s="13">
        <f>SUM(B29:B31)</f>
        <v>13</v>
      </c>
      <c r="J26" s="13">
        <f>SUM(C29:C31)</f>
        <v>6</v>
      </c>
      <c r="K26" s="13">
        <f>SUM(D29:D31)</f>
        <v>1</v>
      </c>
      <c r="L26" s="13">
        <f>SUM(E29:E31)</f>
        <v>2</v>
      </c>
      <c r="M26" s="13">
        <f>SUM(F29:F31)</f>
        <v>3</v>
      </c>
      <c r="N26" s="49">
        <f>SUM(I26:M26)</f>
        <v>25</v>
      </c>
    </row>
    <row r="27" spans="1:14" ht="14.4" thickBot="1" x14ac:dyDescent="0.3">
      <c r="A27" s="18" t="s">
        <v>244</v>
      </c>
      <c r="B27" s="18">
        <v>4</v>
      </c>
      <c r="C27" s="18">
        <v>1</v>
      </c>
      <c r="D27" s="18">
        <v>0</v>
      </c>
      <c r="E27" s="18">
        <v>3</v>
      </c>
      <c r="F27" s="41">
        <v>1</v>
      </c>
      <c r="G27" s="48">
        <v>9</v>
      </c>
      <c r="H27" s="45" t="s">
        <v>273</v>
      </c>
      <c r="I27" s="13">
        <f>SUM(B32:B34)</f>
        <v>9</v>
      </c>
      <c r="J27" s="13">
        <f>SUM(C32:C34)</f>
        <v>2</v>
      </c>
      <c r="K27" s="13">
        <f>SUM(D32:D34)</f>
        <v>4</v>
      </c>
      <c r="L27" s="13">
        <f>SUM(E32:E34)</f>
        <v>11</v>
      </c>
      <c r="M27" s="13">
        <f>SUM(F32:F34)</f>
        <v>1</v>
      </c>
      <c r="N27" s="49">
        <f>SUM(I27:M27)</f>
        <v>27</v>
      </c>
    </row>
    <row r="28" spans="1:14" ht="14.4" thickBot="1" x14ac:dyDescent="0.3">
      <c r="A28" s="18" t="s">
        <v>245</v>
      </c>
      <c r="B28" s="18">
        <v>1</v>
      </c>
      <c r="C28" s="18">
        <v>2</v>
      </c>
      <c r="D28" s="18">
        <v>1</v>
      </c>
      <c r="E28" s="18">
        <v>1</v>
      </c>
      <c r="F28" s="41">
        <v>0</v>
      </c>
      <c r="G28" s="48">
        <f t="shared" ref="G28:G35" si="0">SUM(B28:F28)</f>
        <v>5</v>
      </c>
      <c r="H28" s="3"/>
      <c r="I28" s="3"/>
      <c r="J28" s="3"/>
      <c r="K28" s="3"/>
      <c r="L28" s="3"/>
      <c r="M28" s="3"/>
      <c r="N28" s="3"/>
    </row>
    <row r="29" spans="1:14" ht="14.4" thickBot="1" x14ac:dyDescent="0.3">
      <c r="A29" s="19" t="s">
        <v>246</v>
      </c>
      <c r="B29" s="19">
        <v>4</v>
      </c>
      <c r="C29" s="19">
        <v>3</v>
      </c>
      <c r="D29" s="19">
        <v>1</v>
      </c>
      <c r="E29" s="19">
        <v>1</v>
      </c>
      <c r="F29" s="42">
        <v>0</v>
      </c>
      <c r="G29" s="48">
        <f t="shared" si="0"/>
        <v>9</v>
      </c>
      <c r="H29" s="46" t="s">
        <v>351</v>
      </c>
      <c r="I29" s="20" t="s">
        <v>260</v>
      </c>
      <c r="J29" s="20" t="s">
        <v>261</v>
      </c>
      <c r="K29" s="20" t="s">
        <v>279</v>
      </c>
      <c r="L29" s="20" t="s">
        <v>262</v>
      </c>
      <c r="M29" s="20" t="s">
        <v>254</v>
      </c>
      <c r="N29" s="50" t="s">
        <v>274</v>
      </c>
    </row>
    <row r="30" spans="1:14" ht="14.4" thickBot="1" x14ac:dyDescent="0.3">
      <c r="A30" s="19" t="s">
        <v>247</v>
      </c>
      <c r="B30" s="19">
        <v>5</v>
      </c>
      <c r="C30" s="19">
        <v>2</v>
      </c>
      <c r="D30" s="19">
        <v>0</v>
      </c>
      <c r="E30" s="19">
        <v>0</v>
      </c>
      <c r="F30" s="42">
        <v>2</v>
      </c>
      <c r="G30" s="48">
        <f t="shared" si="0"/>
        <v>9</v>
      </c>
      <c r="H30" s="46" t="s">
        <v>268</v>
      </c>
      <c r="I30" s="56">
        <f>I25/4</f>
        <v>2.75</v>
      </c>
      <c r="J30" s="56">
        <f>J25/4</f>
        <v>1.5</v>
      </c>
      <c r="K30" s="56">
        <f>K25/4</f>
        <v>1.5</v>
      </c>
      <c r="L30" s="56">
        <f>L25/4</f>
        <v>2.25</v>
      </c>
      <c r="M30" s="56">
        <f>M25/4</f>
        <v>0.25</v>
      </c>
      <c r="N30" s="50"/>
    </row>
    <row r="31" spans="1:14" ht="14.4" thickBot="1" x14ac:dyDescent="0.3">
      <c r="A31" s="19" t="s">
        <v>248</v>
      </c>
      <c r="B31" s="19">
        <v>4</v>
      </c>
      <c r="C31" s="19">
        <v>1</v>
      </c>
      <c r="D31" s="19">
        <v>0</v>
      </c>
      <c r="E31" s="19">
        <v>1</v>
      </c>
      <c r="F31" s="42">
        <v>1</v>
      </c>
      <c r="G31" s="48">
        <f t="shared" si="0"/>
        <v>7</v>
      </c>
      <c r="H31" s="46" t="s">
        <v>270</v>
      </c>
      <c r="I31" s="56">
        <f t="shared" ref="I31:M32" si="1">I26/3</f>
        <v>4.333333333333333</v>
      </c>
      <c r="J31" s="56">
        <f t="shared" si="1"/>
        <v>2</v>
      </c>
      <c r="K31" s="56">
        <f t="shared" si="1"/>
        <v>0.33333333333333331</v>
      </c>
      <c r="L31" s="56">
        <f t="shared" si="1"/>
        <v>0.66666666666666663</v>
      </c>
      <c r="M31" s="56">
        <f t="shared" si="1"/>
        <v>1</v>
      </c>
      <c r="N31" s="50"/>
    </row>
    <row r="32" spans="1:14" ht="14.4" thickBot="1" x14ac:dyDescent="0.3">
      <c r="A32" s="21" t="s">
        <v>249</v>
      </c>
      <c r="B32" s="21">
        <v>3</v>
      </c>
      <c r="C32" s="21">
        <v>1</v>
      </c>
      <c r="D32" s="21">
        <v>2</v>
      </c>
      <c r="E32" s="21">
        <v>4</v>
      </c>
      <c r="F32" s="43">
        <v>1</v>
      </c>
      <c r="G32" s="48">
        <f t="shared" si="0"/>
        <v>11</v>
      </c>
      <c r="H32" s="46" t="s">
        <v>272</v>
      </c>
      <c r="I32" s="56">
        <f t="shared" si="1"/>
        <v>3</v>
      </c>
      <c r="J32" s="56">
        <f t="shared" si="1"/>
        <v>0.66666666666666663</v>
      </c>
      <c r="K32" s="56">
        <f t="shared" si="1"/>
        <v>1.3333333333333333</v>
      </c>
      <c r="L32" s="56">
        <f t="shared" si="1"/>
        <v>3.6666666666666665</v>
      </c>
      <c r="M32" s="56">
        <f t="shared" si="1"/>
        <v>0.33333333333333331</v>
      </c>
      <c r="N32" s="50"/>
    </row>
    <row r="33" spans="1:12" ht="14.4" thickBot="1" x14ac:dyDescent="0.3">
      <c r="A33" s="21" t="s">
        <v>250</v>
      </c>
      <c r="B33" s="21">
        <v>2</v>
      </c>
      <c r="C33" s="21">
        <v>0</v>
      </c>
      <c r="D33" s="21">
        <v>1</v>
      </c>
      <c r="E33" s="21">
        <v>4</v>
      </c>
      <c r="F33" s="43">
        <v>0</v>
      </c>
      <c r="G33" s="48">
        <f t="shared" si="0"/>
        <v>7</v>
      </c>
      <c r="H33" s="3"/>
      <c r="I33" s="3"/>
      <c r="J33" s="3"/>
      <c r="K33" s="3"/>
      <c r="L33" s="3"/>
    </row>
    <row r="34" spans="1:12" ht="14.4" thickBot="1" x14ac:dyDescent="0.3">
      <c r="A34" s="21" t="s">
        <v>251</v>
      </c>
      <c r="B34" s="21">
        <v>4</v>
      </c>
      <c r="C34" s="21">
        <v>1</v>
      </c>
      <c r="D34" s="21">
        <v>1</v>
      </c>
      <c r="E34" s="21">
        <v>3</v>
      </c>
      <c r="F34" s="43">
        <v>0</v>
      </c>
      <c r="G34" s="48">
        <f t="shared" si="0"/>
        <v>9</v>
      </c>
      <c r="H34" s="3"/>
      <c r="I34" s="3"/>
      <c r="J34" s="3"/>
      <c r="K34" s="3"/>
      <c r="L34" s="3"/>
    </row>
    <row r="35" spans="1:12" x14ac:dyDescent="0.25">
      <c r="A35" s="3"/>
      <c r="B35" s="3">
        <f>SUM(B25:B34)</f>
        <v>33</v>
      </c>
      <c r="C35" s="3">
        <f>SUM(C25:C34)</f>
        <v>14</v>
      </c>
      <c r="D35" s="3">
        <f>SUM(D25:D34)</f>
        <v>11</v>
      </c>
      <c r="E35" s="3">
        <f>SUM(E25:E34)</f>
        <v>22</v>
      </c>
      <c r="F35" s="3">
        <f>SUM(F25:F34)</f>
        <v>5</v>
      </c>
      <c r="G35" s="48">
        <f t="shared" si="0"/>
        <v>85</v>
      </c>
      <c r="H35" s="3"/>
      <c r="I35" s="3"/>
      <c r="J35" s="3"/>
      <c r="K35" s="3"/>
      <c r="L35" s="3"/>
    </row>
    <row r="36" spans="1:12" ht="14.4" thickBo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4.4" thickBot="1" x14ac:dyDescent="0.3">
      <c r="A37" s="16" t="s">
        <v>252</v>
      </c>
      <c r="B37" s="16" t="s">
        <v>36</v>
      </c>
      <c r="C37" s="16" t="s">
        <v>38</v>
      </c>
      <c r="D37" s="16" t="s">
        <v>279</v>
      </c>
      <c r="E37" s="16" t="s">
        <v>37</v>
      </c>
      <c r="F37" s="16" t="s">
        <v>241</v>
      </c>
      <c r="G37" s="17" t="s">
        <v>276</v>
      </c>
      <c r="H37" s="3"/>
      <c r="I37" s="3"/>
      <c r="J37" s="3"/>
      <c r="K37" s="3"/>
      <c r="L37" s="3"/>
    </row>
    <row r="38" spans="1:12" ht="14.4" thickBot="1" x14ac:dyDescent="0.3">
      <c r="A38" s="18" t="s">
        <v>0</v>
      </c>
      <c r="B38" s="18">
        <v>5</v>
      </c>
      <c r="C38" s="18">
        <v>0</v>
      </c>
      <c r="D38" s="18">
        <v>1</v>
      </c>
      <c r="E38" s="18">
        <v>2</v>
      </c>
      <c r="F38" s="18">
        <v>0</v>
      </c>
      <c r="G38" s="3">
        <f>SUM(B38:F38)</f>
        <v>8</v>
      </c>
      <c r="H38" s="3"/>
      <c r="I38" s="3"/>
      <c r="J38" s="3"/>
      <c r="K38" s="3"/>
      <c r="L38" s="3"/>
    </row>
    <row r="39" spans="1:12" ht="14.4" thickBot="1" x14ac:dyDescent="0.3">
      <c r="A39" s="18" t="s">
        <v>2</v>
      </c>
      <c r="B39" s="18">
        <v>2</v>
      </c>
      <c r="C39" s="18">
        <v>0</v>
      </c>
      <c r="D39" s="18">
        <v>1</v>
      </c>
      <c r="E39" s="18">
        <v>5</v>
      </c>
      <c r="F39" s="18">
        <v>0</v>
      </c>
      <c r="G39" s="3">
        <f t="shared" ref="G39:G47" si="2">SUM(B39:F39)</f>
        <v>8</v>
      </c>
      <c r="H39" s="3"/>
      <c r="I39" s="3"/>
      <c r="J39" s="3"/>
      <c r="K39" s="3"/>
      <c r="L39" s="3"/>
    </row>
    <row r="40" spans="1:12" ht="14.4" thickBot="1" x14ac:dyDescent="0.3">
      <c r="A40" s="18" t="s">
        <v>3</v>
      </c>
      <c r="B40" s="18">
        <v>3</v>
      </c>
      <c r="C40" s="18">
        <v>0</v>
      </c>
      <c r="D40" s="18">
        <v>0</v>
      </c>
      <c r="E40" s="18">
        <v>2</v>
      </c>
      <c r="F40" s="18">
        <v>1</v>
      </c>
      <c r="G40" s="3">
        <f t="shared" si="2"/>
        <v>6</v>
      </c>
      <c r="H40" s="3"/>
      <c r="I40" s="3"/>
      <c r="J40" s="3"/>
      <c r="K40" s="3"/>
      <c r="L40" s="3"/>
    </row>
    <row r="41" spans="1:12" ht="14.4" thickBot="1" x14ac:dyDescent="0.3">
      <c r="A41" s="18" t="s">
        <v>4</v>
      </c>
      <c r="B41" s="18">
        <v>3</v>
      </c>
      <c r="C41" s="18">
        <v>0</v>
      </c>
      <c r="D41" s="18">
        <v>1</v>
      </c>
      <c r="E41" s="18">
        <v>4</v>
      </c>
      <c r="F41" s="18">
        <v>1</v>
      </c>
      <c r="G41" s="3">
        <f t="shared" si="2"/>
        <v>9</v>
      </c>
      <c r="H41" s="3"/>
      <c r="I41" s="3"/>
      <c r="J41" s="3"/>
      <c r="K41" s="3"/>
      <c r="L41" s="3"/>
    </row>
    <row r="42" spans="1:12" ht="14.4" thickBot="1" x14ac:dyDescent="0.3">
      <c r="A42" s="19" t="s">
        <v>5</v>
      </c>
      <c r="B42" s="19">
        <v>3</v>
      </c>
      <c r="C42" s="19">
        <v>2</v>
      </c>
      <c r="D42" s="19">
        <v>2</v>
      </c>
      <c r="E42" s="19">
        <v>0</v>
      </c>
      <c r="F42" s="19">
        <v>1</v>
      </c>
      <c r="G42" s="3">
        <f t="shared" si="2"/>
        <v>8</v>
      </c>
      <c r="H42" s="3"/>
      <c r="I42" s="3"/>
      <c r="J42" s="3"/>
      <c r="K42" s="3"/>
      <c r="L42" s="3"/>
    </row>
    <row r="43" spans="1:12" ht="14.4" thickBot="1" x14ac:dyDescent="0.3">
      <c r="A43" s="19" t="s">
        <v>6</v>
      </c>
      <c r="B43" s="19">
        <v>2</v>
      </c>
      <c r="C43" s="19">
        <v>3</v>
      </c>
      <c r="D43" s="19">
        <v>1</v>
      </c>
      <c r="E43" s="19">
        <v>0</v>
      </c>
      <c r="F43" s="19">
        <v>0</v>
      </c>
      <c r="G43" s="3">
        <f t="shared" si="2"/>
        <v>6</v>
      </c>
      <c r="H43" s="3"/>
      <c r="I43" s="3"/>
      <c r="J43" s="3"/>
      <c r="K43" s="3"/>
      <c r="L43" s="3"/>
    </row>
    <row r="44" spans="1:12" ht="14.4" thickBot="1" x14ac:dyDescent="0.3">
      <c r="A44" s="19" t="s">
        <v>7</v>
      </c>
      <c r="B44" s="19">
        <v>1</v>
      </c>
      <c r="C44" s="19">
        <v>2</v>
      </c>
      <c r="D44" s="19">
        <v>1</v>
      </c>
      <c r="E44" s="19">
        <v>3</v>
      </c>
      <c r="F44" s="19">
        <v>0</v>
      </c>
      <c r="G44" s="3">
        <f>SUM(B44:F44)</f>
        <v>7</v>
      </c>
      <c r="H44" s="3"/>
      <c r="I44" s="3"/>
      <c r="J44" s="3"/>
      <c r="K44" s="3"/>
      <c r="L44" s="3"/>
    </row>
    <row r="45" spans="1:12" ht="14.4" thickBot="1" x14ac:dyDescent="0.3">
      <c r="A45" s="21" t="s">
        <v>8</v>
      </c>
      <c r="B45" s="21">
        <v>6</v>
      </c>
      <c r="C45" s="21">
        <v>2</v>
      </c>
      <c r="D45" s="21">
        <v>2</v>
      </c>
      <c r="E45" s="21">
        <v>1</v>
      </c>
      <c r="F45" s="21">
        <v>0</v>
      </c>
      <c r="G45" s="3">
        <f t="shared" si="2"/>
        <v>11</v>
      </c>
      <c r="H45" s="3"/>
      <c r="I45" s="3"/>
      <c r="J45" s="3"/>
      <c r="K45" s="3"/>
      <c r="L45" s="3"/>
    </row>
    <row r="46" spans="1:12" ht="14.4" thickBot="1" x14ac:dyDescent="0.3">
      <c r="A46" s="21" t="s">
        <v>9</v>
      </c>
      <c r="B46" s="21">
        <v>5</v>
      </c>
      <c r="C46" s="21">
        <v>3</v>
      </c>
      <c r="D46" s="21">
        <v>1</v>
      </c>
      <c r="E46" s="21">
        <v>1</v>
      </c>
      <c r="F46" s="21">
        <v>1</v>
      </c>
      <c r="G46" s="3">
        <f t="shared" si="2"/>
        <v>11</v>
      </c>
      <c r="H46" s="3"/>
      <c r="I46" s="3"/>
      <c r="J46" s="3"/>
      <c r="K46" s="3"/>
      <c r="L46" s="3"/>
    </row>
    <row r="47" spans="1:12" ht="14.4" thickBot="1" x14ac:dyDescent="0.3">
      <c r="A47" s="21" t="s">
        <v>10</v>
      </c>
      <c r="B47" s="21">
        <v>2</v>
      </c>
      <c r="C47" s="21">
        <v>2</v>
      </c>
      <c r="D47" s="21">
        <v>0</v>
      </c>
      <c r="E47" s="21">
        <v>6</v>
      </c>
      <c r="F47" s="21">
        <v>0</v>
      </c>
      <c r="G47" s="3">
        <f t="shared" si="2"/>
        <v>10</v>
      </c>
      <c r="H47" s="3"/>
      <c r="I47" s="3"/>
      <c r="J47" s="3"/>
      <c r="K47" s="3"/>
      <c r="L47" s="3"/>
    </row>
    <row r="48" spans="1:12" x14ac:dyDescent="0.25">
      <c r="A48" s="3"/>
      <c r="B48" s="3">
        <f>SUM(B38:B47)</f>
        <v>32</v>
      </c>
      <c r="C48" s="3">
        <f>SUM(C38:C47)</f>
        <v>14</v>
      </c>
      <c r="D48" s="3">
        <f>SUM(D38:D47)</f>
        <v>10</v>
      </c>
      <c r="E48" s="3">
        <f>SUM(E38:E47)</f>
        <v>24</v>
      </c>
      <c r="F48" s="3">
        <f>SUM(F38:F47)</f>
        <v>4</v>
      </c>
      <c r="G48" s="3">
        <f>SUM(B48:F48)</f>
        <v>84</v>
      </c>
      <c r="H48" s="3"/>
      <c r="I48" s="3"/>
      <c r="J48" s="3"/>
      <c r="K48" s="3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48"/>
      <c r="B50" s="48" t="s">
        <v>336</v>
      </c>
      <c r="C50" s="48" t="s">
        <v>335</v>
      </c>
      <c r="D50" s="48" t="s">
        <v>338</v>
      </c>
      <c r="E50" s="48" t="s">
        <v>337</v>
      </c>
      <c r="F50" s="48" t="s">
        <v>334</v>
      </c>
      <c r="G50" s="48" t="s">
        <v>339</v>
      </c>
      <c r="H50" s="48" t="s">
        <v>340</v>
      </c>
      <c r="I50" s="3"/>
      <c r="J50" s="3"/>
      <c r="K50" s="3"/>
      <c r="L50" s="3"/>
    </row>
    <row r="51" spans="1:12" x14ac:dyDescent="0.25">
      <c r="A51" s="48" t="s">
        <v>263</v>
      </c>
      <c r="B51" s="51">
        <f>B3/G3</f>
        <v>0.28301886792452829</v>
      </c>
      <c r="C51" s="51">
        <f>C3/G3</f>
        <v>0.22641509433962265</v>
      </c>
      <c r="D51" s="51">
        <f>D3/G3</f>
        <v>0.16981132075471697</v>
      </c>
      <c r="E51" s="51">
        <f>E3/G3</f>
        <v>0.28301886792452829</v>
      </c>
      <c r="F51" s="51">
        <f>F3/G3</f>
        <v>3.7735849056603772E-2</v>
      </c>
      <c r="G51" s="48">
        <f>G3</f>
        <v>53</v>
      </c>
      <c r="H51" s="48">
        <f>H3</f>
        <v>5.3</v>
      </c>
      <c r="I51" s="3"/>
      <c r="J51" s="3"/>
      <c r="K51" s="3"/>
      <c r="L51" s="3"/>
    </row>
    <row r="52" spans="1:12" x14ac:dyDescent="0.25">
      <c r="A52" s="48" t="s">
        <v>264</v>
      </c>
      <c r="B52" s="51">
        <f t="shared" ref="B52:B54" si="3">B4/G4</f>
        <v>0.38095238095238093</v>
      </c>
      <c r="C52" s="51">
        <f t="shared" ref="C52:C54" si="4">C4/G4</f>
        <v>0.16666666666666666</v>
      </c>
      <c r="D52" s="51">
        <f t="shared" ref="D52:D54" si="5">D4/G4</f>
        <v>0.11904761904761904</v>
      </c>
      <c r="E52" s="51">
        <f t="shared" ref="E52:E54" si="6">E4/G4</f>
        <v>0.2857142857142857</v>
      </c>
      <c r="F52" s="51">
        <f t="shared" ref="F52:F54" si="7">F4/G4</f>
        <v>4.7619047619047616E-2</v>
      </c>
      <c r="G52" s="48">
        <f t="shared" ref="G52:H54" si="8">G4</f>
        <v>84</v>
      </c>
      <c r="H52" s="48">
        <f t="shared" si="8"/>
        <v>8.4</v>
      </c>
      <c r="I52" s="3"/>
      <c r="J52" s="3"/>
      <c r="K52" s="3"/>
      <c r="L52" s="3"/>
    </row>
    <row r="53" spans="1:12" x14ac:dyDescent="0.25">
      <c r="A53" s="48" t="s">
        <v>265</v>
      </c>
      <c r="B53" s="51">
        <f t="shared" si="3"/>
        <v>0.3</v>
      </c>
      <c r="C53" s="51">
        <f t="shared" si="4"/>
        <v>0.16666666666666666</v>
      </c>
      <c r="D53" s="51">
        <f t="shared" si="5"/>
        <v>0.2</v>
      </c>
      <c r="E53" s="51">
        <f t="shared" si="6"/>
        <v>0.26666666666666666</v>
      </c>
      <c r="F53" s="51">
        <f t="shared" si="7"/>
        <v>6.6666666666666666E-2</v>
      </c>
      <c r="G53" s="48">
        <f t="shared" si="8"/>
        <v>60</v>
      </c>
      <c r="H53" s="48">
        <f t="shared" si="8"/>
        <v>6</v>
      </c>
      <c r="I53" s="3"/>
      <c r="J53" s="3"/>
      <c r="K53" s="3"/>
      <c r="L53" s="3"/>
    </row>
    <row r="54" spans="1:12" x14ac:dyDescent="0.25">
      <c r="A54" s="48" t="s">
        <v>266</v>
      </c>
      <c r="B54" s="51">
        <f t="shared" si="3"/>
        <v>0.38823529411764707</v>
      </c>
      <c r="C54" s="51">
        <f t="shared" si="4"/>
        <v>0.16470588235294117</v>
      </c>
      <c r="D54" s="51">
        <f t="shared" si="5"/>
        <v>0.12941176470588237</v>
      </c>
      <c r="E54" s="51">
        <f t="shared" si="6"/>
        <v>0.25882352941176473</v>
      </c>
      <c r="F54" s="51">
        <f t="shared" si="7"/>
        <v>5.8823529411764705E-2</v>
      </c>
      <c r="G54" s="48">
        <f t="shared" si="8"/>
        <v>85</v>
      </c>
      <c r="H54" s="48">
        <f t="shared" si="8"/>
        <v>8.5</v>
      </c>
      <c r="I54" s="3"/>
      <c r="J54" s="3"/>
      <c r="K54" s="3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4.4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4.4" thickBot="1" x14ac:dyDescent="0.3">
      <c r="A73" s="22" t="s">
        <v>252</v>
      </c>
      <c r="B73" s="22" t="s">
        <v>36</v>
      </c>
      <c r="C73" s="22" t="s">
        <v>38</v>
      </c>
      <c r="D73" s="22" t="s">
        <v>279</v>
      </c>
      <c r="E73" s="22" t="s">
        <v>37</v>
      </c>
      <c r="F73" s="22" t="s">
        <v>241</v>
      </c>
      <c r="G73" s="23" t="s">
        <v>275</v>
      </c>
      <c r="H73" s="3"/>
      <c r="I73" s="3"/>
      <c r="J73" s="3"/>
      <c r="K73" s="3"/>
      <c r="L73" s="3"/>
    </row>
    <row r="74" spans="1:12" ht="14.4" thickBot="1" x14ac:dyDescent="0.3">
      <c r="A74" s="22" t="s">
        <v>79</v>
      </c>
      <c r="B74" s="22">
        <f>SUM(B38:B41)</f>
        <v>13</v>
      </c>
      <c r="C74" s="22">
        <f>SUM(C38:C41)</f>
        <v>0</v>
      </c>
      <c r="D74" s="22">
        <f>SUM(D38:D41)</f>
        <v>3</v>
      </c>
      <c r="E74" s="22">
        <f>SUM(E38:E41)</f>
        <v>13</v>
      </c>
      <c r="F74" s="22">
        <f>SUM(F38:F41)</f>
        <v>2</v>
      </c>
      <c r="G74" s="23">
        <f>SUM(B74:F74)</f>
        <v>31</v>
      </c>
      <c r="H74" s="3"/>
      <c r="I74" s="3"/>
      <c r="J74" s="3"/>
      <c r="K74" s="3"/>
      <c r="L74" s="3"/>
    </row>
    <row r="75" spans="1:12" ht="14.4" thickBot="1" x14ac:dyDescent="0.3">
      <c r="A75" s="22" t="s">
        <v>80</v>
      </c>
      <c r="B75" s="22">
        <f>SUM(B42:B44)</f>
        <v>6</v>
      </c>
      <c r="C75" s="22">
        <f>SUM(C42:C44)</f>
        <v>7</v>
      </c>
      <c r="D75" s="22">
        <f>SUM(D42:D44)</f>
        <v>4</v>
      </c>
      <c r="E75" s="22">
        <f>SUM(E42:E44)</f>
        <v>3</v>
      </c>
      <c r="F75" s="22">
        <f>SUM(F42:F44)</f>
        <v>1</v>
      </c>
      <c r="G75" s="23">
        <f>SUM(B75:F75)</f>
        <v>21</v>
      </c>
      <c r="H75" s="3"/>
      <c r="I75" s="3"/>
      <c r="J75" s="3"/>
      <c r="K75" s="3"/>
      <c r="L75" s="3"/>
    </row>
    <row r="76" spans="1:12" ht="14.4" thickBot="1" x14ac:dyDescent="0.3">
      <c r="A76" s="22" t="s">
        <v>81</v>
      </c>
      <c r="B76" s="22">
        <f>SUM(B45:B47)</f>
        <v>13</v>
      </c>
      <c r="C76" s="22">
        <f>SUM(C45:C47)</f>
        <v>7</v>
      </c>
      <c r="D76" s="22">
        <f>SUM(D45:D47)</f>
        <v>3</v>
      </c>
      <c r="E76" s="22">
        <f>SUM(E45:E47)</f>
        <v>8</v>
      </c>
      <c r="F76" s="22">
        <f>SUM(F45:F47)</f>
        <v>1</v>
      </c>
      <c r="G76" s="23">
        <f>SUM(B76:F76)</f>
        <v>32</v>
      </c>
      <c r="H76" s="3"/>
      <c r="I76" s="3"/>
      <c r="J76" s="3"/>
      <c r="K76" s="3"/>
      <c r="L76" s="3"/>
    </row>
    <row r="77" spans="1:12" ht="14.4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4.4" thickBot="1" x14ac:dyDescent="0.3">
      <c r="A78" s="24" t="s">
        <v>350</v>
      </c>
      <c r="B78" s="24" t="s">
        <v>260</v>
      </c>
      <c r="C78" s="24" t="s">
        <v>261</v>
      </c>
      <c r="D78" s="24" t="s">
        <v>279</v>
      </c>
      <c r="E78" s="24" t="s">
        <v>262</v>
      </c>
      <c r="F78" s="24" t="s">
        <v>254</v>
      </c>
      <c r="G78" s="25" t="s">
        <v>274</v>
      </c>
      <c r="H78" s="3"/>
      <c r="I78" s="3"/>
      <c r="J78" s="3"/>
      <c r="K78" s="3"/>
      <c r="L78" s="3"/>
    </row>
    <row r="79" spans="1:12" ht="14.4" thickBot="1" x14ac:dyDescent="0.3">
      <c r="A79" s="24" t="s">
        <v>268</v>
      </c>
      <c r="B79" s="55">
        <f>B74/4</f>
        <v>3.25</v>
      </c>
      <c r="C79" s="55">
        <f>C74/4</f>
        <v>0</v>
      </c>
      <c r="D79" s="55">
        <f>D74/4</f>
        <v>0.75</v>
      </c>
      <c r="E79" s="55">
        <f>E74/4</f>
        <v>3.25</v>
      </c>
      <c r="F79" s="55">
        <f>F74/4</f>
        <v>0.5</v>
      </c>
      <c r="G79" s="25"/>
      <c r="H79" s="3"/>
      <c r="I79" s="3"/>
      <c r="J79" s="3"/>
      <c r="K79" s="3"/>
      <c r="L79" s="3"/>
    </row>
    <row r="80" spans="1:12" ht="14.4" thickBot="1" x14ac:dyDescent="0.3">
      <c r="A80" s="24" t="s">
        <v>270</v>
      </c>
      <c r="B80" s="55">
        <f t="shared" ref="B80:F81" si="9">B75/3</f>
        <v>2</v>
      </c>
      <c r="C80" s="55">
        <f t="shared" si="9"/>
        <v>2.3333333333333335</v>
      </c>
      <c r="D80" s="55">
        <f t="shared" si="9"/>
        <v>1.3333333333333333</v>
      </c>
      <c r="E80" s="55">
        <f t="shared" si="9"/>
        <v>1</v>
      </c>
      <c r="F80" s="55">
        <f t="shared" si="9"/>
        <v>0.33333333333333331</v>
      </c>
      <c r="G80" s="25"/>
      <c r="H80" s="3"/>
      <c r="I80" s="3"/>
      <c r="J80" s="3"/>
      <c r="K80" s="3"/>
      <c r="L80" s="3"/>
    </row>
    <row r="81" spans="1:12" ht="14.4" thickBot="1" x14ac:dyDescent="0.3">
      <c r="A81" s="24" t="s">
        <v>272</v>
      </c>
      <c r="B81" s="55">
        <f t="shared" si="9"/>
        <v>4.333333333333333</v>
      </c>
      <c r="C81" s="55">
        <f t="shared" si="9"/>
        <v>2.3333333333333335</v>
      </c>
      <c r="D81" s="55">
        <f t="shared" si="9"/>
        <v>1</v>
      </c>
      <c r="E81" s="55">
        <f t="shared" si="9"/>
        <v>2.6666666666666665</v>
      </c>
      <c r="F81" s="55">
        <f t="shared" si="9"/>
        <v>0.33333333333333331</v>
      </c>
      <c r="G81" s="25"/>
      <c r="H81" s="3"/>
      <c r="I81" s="3"/>
      <c r="J81" s="3"/>
      <c r="K81" s="3"/>
      <c r="L81" s="3"/>
    </row>
    <row r="82" spans="1:1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102" spans="1:8" x14ac:dyDescent="0.25">
      <c r="A102" s="52"/>
      <c r="B102" s="48" t="s">
        <v>336</v>
      </c>
      <c r="C102" s="48" t="s">
        <v>335</v>
      </c>
      <c r="D102" s="48" t="s">
        <v>338</v>
      </c>
      <c r="E102" s="48" t="s">
        <v>337</v>
      </c>
      <c r="F102" s="48" t="s">
        <v>334</v>
      </c>
      <c r="G102" s="48" t="s">
        <v>339</v>
      </c>
      <c r="H102" s="48" t="s">
        <v>340</v>
      </c>
    </row>
    <row r="103" spans="1:8" x14ac:dyDescent="0.25">
      <c r="A103" s="53" t="s">
        <v>346</v>
      </c>
      <c r="B103" s="57">
        <v>2.75</v>
      </c>
      <c r="C103" s="57">
        <v>1.5</v>
      </c>
      <c r="D103" s="57">
        <v>1.5</v>
      </c>
      <c r="E103" s="57">
        <v>2.25</v>
      </c>
      <c r="F103" s="57">
        <v>0.25</v>
      </c>
      <c r="G103" s="53">
        <v>33</v>
      </c>
      <c r="H103" s="52"/>
    </row>
    <row r="104" spans="1:8" x14ac:dyDescent="0.25">
      <c r="A104" s="53" t="s">
        <v>345</v>
      </c>
      <c r="B104" s="57">
        <v>4.333333333333333</v>
      </c>
      <c r="C104" s="57">
        <v>2</v>
      </c>
      <c r="D104" s="57">
        <v>0.33333333333333331</v>
      </c>
      <c r="E104" s="57">
        <v>0.66666666666666663</v>
      </c>
      <c r="F104" s="57">
        <v>1</v>
      </c>
      <c r="G104" s="53">
        <v>25</v>
      </c>
      <c r="H104" s="52"/>
    </row>
    <row r="105" spans="1:8" x14ac:dyDescent="0.25">
      <c r="A105" s="53" t="s">
        <v>344</v>
      </c>
      <c r="B105" s="57">
        <v>3</v>
      </c>
      <c r="C105" s="57">
        <v>0.66666666666666663</v>
      </c>
      <c r="D105" s="57">
        <v>1.3333333333333333</v>
      </c>
      <c r="E105" s="57">
        <v>3.6666666666666665</v>
      </c>
      <c r="F105" s="57">
        <v>0.33333333333333331</v>
      </c>
      <c r="G105" s="53">
        <v>27</v>
      </c>
      <c r="H105" s="52"/>
    </row>
    <row r="106" spans="1:8" x14ac:dyDescent="0.25">
      <c r="A106" s="53" t="s">
        <v>341</v>
      </c>
      <c r="B106" s="57">
        <v>3.25</v>
      </c>
      <c r="C106" s="57">
        <v>0</v>
      </c>
      <c r="D106" s="57">
        <v>0.75</v>
      </c>
      <c r="E106" s="57">
        <v>3.25</v>
      </c>
      <c r="F106" s="57">
        <v>0.5</v>
      </c>
      <c r="G106" s="53">
        <f>SUM(B106:F106)</f>
        <v>7.75</v>
      </c>
    </row>
    <row r="107" spans="1:8" x14ac:dyDescent="0.25">
      <c r="A107" s="53" t="s">
        <v>342</v>
      </c>
      <c r="B107" s="57">
        <v>2</v>
      </c>
      <c r="C107" s="57">
        <v>2.3333333333333335</v>
      </c>
      <c r="D107" s="57">
        <v>1.3333333333333333</v>
      </c>
      <c r="E107" s="57">
        <v>1</v>
      </c>
      <c r="F107" s="57">
        <v>0.33333333333333331</v>
      </c>
      <c r="G107" s="53">
        <f>SUM(B107:F107)</f>
        <v>7</v>
      </c>
    </row>
    <row r="108" spans="1:8" x14ac:dyDescent="0.25">
      <c r="A108" s="53" t="s">
        <v>343</v>
      </c>
      <c r="B108" s="57">
        <v>4.333333333333333</v>
      </c>
      <c r="C108" s="57">
        <v>2.3333333333333335</v>
      </c>
      <c r="D108" s="57">
        <v>1</v>
      </c>
      <c r="E108" s="57">
        <v>2.6666666666666665</v>
      </c>
      <c r="F108" s="57">
        <v>0.33333333333333331</v>
      </c>
      <c r="G108" s="53">
        <f>SUM(B108:F108)</f>
        <v>10.666666666666666</v>
      </c>
    </row>
    <row r="111" spans="1:8" x14ac:dyDescent="0.25">
      <c r="A111" s="53" t="s">
        <v>347</v>
      </c>
      <c r="B111" s="54">
        <v>4</v>
      </c>
    </row>
    <row r="112" spans="1:8" x14ac:dyDescent="0.25">
      <c r="A112" s="53" t="s">
        <v>348</v>
      </c>
      <c r="B112" s="54">
        <v>3</v>
      </c>
    </row>
    <row r="113" spans="1:9" x14ac:dyDescent="0.25">
      <c r="A113" s="53" t="s">
        <v>349</v>
      </c>
      <c r="B113" s="54">
        <v>3</v>
      </c>
    </row>
    <row r="116" spans="1:9" ht="27.6" x14ac:dyDescent="0.25">
      <c r="A116" s="59" t="s">
        <v>352</v>
      </c>
      <c r="B116" s="60" t="s">
        <v>355</v>
      </c>
      <c r="C116" s="60" t="s">
        <v>182</v>
      </c>
      <c r="D116" s="60" t="s">
        <v>358</v>
      </c>
      <c r="E116" s="60" t="s">
        <v>181</v>
      </c>
      <c r="F116" s="60" t="s">
        <v>356</v>
      </c>
      <c r="G116" s="60" t="s">
        <v>353</v>
      </c>
      <c r="H116" s="60" t="s">
        <v>357</v>
      </c>
      <c r="I116" s="60" t="s">
        <v>354</v>
      </c>
    </row>
    <row r="117" spans="1:9" x14ac:dyDescent="0.25">
      <c r="A117" s="58">
        <v>1</v>
      </c>
      <c r="B117" s="61">
        <v>39</v>
      </c>
      <c r="C117" s="61">
        <v>46</v>
      </c>
      <c r="D117" s="61">
        <v>44</v>
      </c>
      <c r="E117" s="61">
        <v>57</v>
      </c>
      <c r="F117" s="61">
        <v>44</v>
      </c>
      <c r="G117" s="61">
        <v>105</v>
      </c>
      <c r="H117" s="61">
        <v>45</v>
      </c>
      <c r="I117" s="61">
        <v>108</v>
      </c>
    </row>
    <row r="118" spans="1:9" x14ac:dyDescent="0.25">
      <c r="A118" s="58">
        <v>2</v>
      </c>
      <c r="B118" s="61">
        <v>37</v>
      </c>
      <c r="C118" s="61">
        <v>51</v>
      </c>
      <c r="D118" s="61">
        <v>35</v>
      </c>
      <c r="E118" s="61">
        <v>66</v>
      </c>
      <c r="F118" s="61">
        <v>42</v>
      </c>
      <c r="G118" s="61">
        <v>97</v>
      </c>
      <c r="H118" s="61">
        <v>49</v>
      </c>
      <c r="I118" s="61">
        <v>115</v>
      </c>
    </row>
    <row r="119" spans="1:9" x14ac:dyDescent="0.25">
      <c r="A119" s="58">
        <v>3</v>
      </c>
      <c r="B119" s="61">
        <v>44</v>
      </c>
      <c r="C119" s="61">
        <v>53</v>
      </c>
      <c r="D119" s="61">
        <v>39</v>
      </c>
      <c r="E119" s="61">
        <v>71</v>
      </c>
      <c r="F119" s="61">
        <v>35</v>
      </c>
      <c r="G119" s="61">
        <v>111</v>
      </c>
      <c r="H119" s="61">
        <v>38</v>
      </c>
      <c r="I119" s="61">
        <v>92</v>
      </c>
    </row>
    <row r="120" spans="1:9" x14ac:dyDescent="0.25">
      <c r="A120" s="58">
        <v>4</v>
      </c>
      <c r="B120" s="61">
        <v>42</v>
      </c>
      <c r="C120" s="61">
        <v>55</v>
      </c>
      <c r="D120" s="61">
        <v>53</v>
      </c>
      <c r="E120" s="61">
        <v>53</v>
      </c>
      <c r="F120" s="61">
        <v>47</v>
      </c>
      <c r="G120" s="61">
        <v>115</v>
      </c>
      <c r="H120" s="61">
        <v>36</v>
      </c>
      <c r="I120" s="61">
        <v>95</v>
      </c>
    </row>
    <row r="121" spans="1:9" x14ac:dyDescent="0.25">
      <c r="A121" s="58">
        <v>5</v>
      </c>
      <c r="B121" s="61">
        <v>29</v>
      </c>
      <c r="C121" s="61">
        <v>48</v>
      </c>
      <c r="D121" s="61">
        <v>48</v>
      </c>
      <c r="E121" s="61">
        <v>65</v>
      </c>
      <c r="F121" s="61">
        <v>39</v>
      </c>
      <c r="G121" s="61">
        <v>108</v>
      </c>
      <c r="H121" s="61">
        <v>41</v>
      </c>
      <c r="I121" s="61">
        <v>106</v>
      </c>
    </row>
    <row r="122" spans="1:9" x14ac:dyDescent="0.25">
      <c r="A122" s="58">
        <v>6</v>
      </c>
      <c r="B122" s="61">
        <v>35</v>
      </c>
      <c r="C122" s="61">
        <v>41</v>
      </c>
      <c r="D122" s="61">
        <v>36</v>
      </c>
      <c r="E122" s="61">
        <v>49</v>
      </c>
      <c r="F122" s="61">
        <v>41</v>
      </c>
      <c r="G122" s="61">
        <v>105</v>
      </c>
      <c r="H122" s="61">
        <v>45</v>
      </c>
      <c r="I122" s="61">
        <v>120</v>
      </c>
    </row>
    <row r="123" spans="1:9" x14ac:dyDescent="0.25">
      <c r="A123" s="58">
        <v>7</v>
      </c>
      <c r="B123" s="61">
        <v>38</v>
      </c>
      <c r="C123" s="61">
        <v>42</v>
      </c>
      <c r="D123" s="61">
        <v>45</v>
      </c>
      <c r="E123" s="61">
        <v>66</v>
      </c>
      <c r="F123" s="61">
        <v>45</v>
      </c>
      <c r="G123" s="61">
        <v>115</v>
      </c>
      <c r="H123" s="61">
        <v>47</v>
      </c>
      <c r="I123" s="61">
        <v>120</v>
      </c>
    </row>
    <row r="124" spans="1:9" x14ac:dyDescent="0.25">
      <c r="A124" s="58">
        <v>8</v>
      </c>
      <c r="B124" s="61">
        <v>33</v>
      </c>
      <c r="C124" s="61">
        <v>65</v>
      </c>
      <c r="D124" s="61">
        <v>38</v>
      </c>
      <c r="E124" s="61">
        <v>54</v>
      </c>
      <c r="F124" s="61">
        <v>51</v>
      </c>
      <c r="G124" s="61">
        <v>120</v>
      </c>
      <c r="H124" s="61">
        <v>43</v>
      </c>
      <c r="I124" s="61">
        <v>108</v>
      </c>
    </row>
    <row r="125" spans="1:9" x14ac:dyDescent="0.25">
      <c r="A125" s="58">
        <v>9</v>
      </c>
      <c r="B125" s="61">
        <v>42</v>
      </c>
      <c r="C125" s="61">
        <v>63</v>
      </c>
      <c r="D125" s="61">
        <v>46</v>
      </c>
      <c r="E125" s="61">
        <v>58</v>
      </c>
      <c r="F125" s="61">
        <v>43</v>
      </c>
      <c r="G125" s="61">
        <v>111</v>
      </c>
      <c r="H125" s="61">
        <v>51</v>
      </c>
      <c r="I125" s="61">
        <v>113</v>
      </c>
    </row>
    <row r="126" spans="1:9" x14ac:dyDescent="0.25">
      <c r="A126" s="58">
        <v>10</v>
      </c>
      <c r="B126" s="61">
        <v>51</v>
      </c>
      <c r="C126" s="61">
        <v>57</v>
      </c>
      <c r="D126" s="61">
        <v>42</v>
      </c>
      <c r="E126" s="61">
        <v>52</v>
      </c>
      <c r="F126" s="61">
        <v>40</v>
      </c>
      <c r="G126" s="61">
        <v>106</v>
      </c>
      <c r="H126" s="61">
        <v>48</v>
      </c>
      <c r="I126" s="61">
        <v>116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 HOC A</vt:lpstr>
      <vt:lpstr>PBR A</vt:lpstr>
      <vt:lpstr>AD HOC B</vt:lpstr>
      <vt:lpstr>PBR B</vt:lpstr>
      <vt:lpstr>PBR缺陷分类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刘美玉</dc:creator>
  <cp:lastModifiedBy>Qiang Zhi</cp:lastModifiedBy>
  <dcterms:created xsi:type="dcterms:W3CDTF">2015-06-05T18:17:20Z</dcterms:created>
  <dcterms:modified xsi:type="dcterms:W3CDTF">2022-11-10T10:50:58Z</dcterms:modified>
</cp:coreProperties>
</file>