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tfs\OneDrive\Рабочий стол\Gleb\"/>
    </mc:Choice>
  </mc:AlternateContent>
  <bookViews>
    <workbookView xWindow="0" yWindow="0" windowWidth="17970" windowHeight="6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19" i="1"/>
  <c r="E26" i="1"/>
  <c r="E25" i="1"/>
  <c r="E24" i="1"/>
  <c r="E21" i="1"/>
  <c r="E23" i="1" s="1"/>
  <c r="E20" i="1"/>
  <c r="E18" i="1"/>
  <c r="E6" i="1"/>
  <c r="B26" i="1"/>
  <c r="B21" i="1"/>
  <c r="B22" i="1" s="1"/>
  <c r="B24" i="1"/>
  <c r="B20" i="1"/>
  <c r="B19" i="1"/>
  <c r="B18" i="1"/>
  <c r="B25" i="1"/>
  <c r="B23" i="1" l="1"/>
</calcChain>
</file>

<file path=xl/sharedStrings.xml><?xml version="1.0" encoding="utf-8"?>
<sst xmlns="http://schemas.openxmlformats.org/spreadsheetml/2006/main" count="34" uniqueCount="25">
  <si>
    <t>Итого активы</t>
  </si>
  <si>
    <t>Денежные средства и эквиваленты</t>
  </si>
  <si>
    <t>Итого капитал</t>
  </si>
  <si>
    <t>Амортизация</t>
  </si>
  <si>
    <t>Итого обязательства краткосрочные</t>
  </si>
  <si>
    <t>Итог обязательства долгосрочные</t>
  </si>
  <si>
    <t>Выручка</t>
  </si>
  <si>
    <t>Проценты к получению</t>
  </si>
  <si>
    <t>Проценты к уплате</t>
  </si>
  <si>
    <t>Прибыль до налога</t>
  </si>
  <si>
    <t>Чистая прибыль</t>
  </si>
  <si>
    <t>Капитализация</t>
  </si>
  <si>
    <t>Мои мультипликатторы</t>
  </si>
  <si>
    <t>EV/S</t>
  </si>
  <si>
    <t>P/E (отношение рыночной капитализации к прибыли)</t>
  </si>
  <si>
    <t>P/BV (отношение капитализации к пассиву)</t>
  </si>
  <si>
    <t>P/S (отношение рыночной капитализации к выручке)</t>
  </si>
  <si>
    <t>EV (справидливая стоимость компании с учетом долгов и денежных средств)</t>
  </si>
  <si>
    <t>Итого окапитал и обязательства</t>
  </si>
  <si>
    <t>EV/EBITDA (более объективная картина относительно P/E)</t>
  </si>
  <si>
    <t>EBITDA (доходы до налогооблажения и амортизации)</t>
  </si>
  <si>
    <t>долг/EBITDA (за сколько погасит долг)</t>
  </si>
  <si>
    <t>ROE (прибыль на капитал)</t>
  </si>
  <si>
    <t>Найденные мультипликаторы</t>
  </si>
  <si>
    <t>Распадская (1 полугодие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</si>
</sst>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E27" sqref="E27"/>
    </sheetView>
  </sheetViews>
  <sheetFormatPr defaultRowHeight="15" x14ac:dyDescent="0.25"/>
  <cols>
    <col min="1" max="1" width="35" bestFit="1" customWidth="1"/>
    <col min="2" max="2" width="15.85546875" customWidth="1"/>
  </cols>
  <sheetData>
    <row r="1" spans="1:5" ht="45" x14ac:dyDescent="0.25">
      <c r="B1" s="2" t="s">
        <v>24</v>
      </c>
    </row>
    <row r="2" spans="1:5" x14ac:dyDescent="0.25">
      <c r="A2" t="s">
        <v>1</v>
      </c>
      <c r="B2">
        <v>90.900999999999996</v>
      </c>
      <c r="E2">
        <v>169108</v>
      </c>
    </row>
    <row r="3" spans="1:5" x14ac:dyDescent="0.25">
      <c r="A3" t="s">
        <v>0</v>
      </c>
      <c r="B3">
        <v>223.34</v>
      </c>
      <c r="E3">
        <v>632284</v>
      </c>
    </row>
    <row r="4" spans="1:5" x14ac:dyDescent="0.25">
      <c r="A4" t="s">
        <v>2</v>
      </c>
      <c r="B4">
        <v>159.26499999999999</v>
      </c>
      <c r="E4">
        <v>471771</v>
      </c>
    </row>
    <row r="5" spans="1:5" x14ac:dyDescent="0.25">
      <c r="A5" t="s">
        <v>4</v>
      </c>
      <c r="B5">
        <v>27.593</v>
      </c>
      <c r="E5">
        <v>94815</v>
      </c>
    </row>
    <row r="6" spans="1:5" x14ac:dyDescent="0.25">
      <c r="A6" t="s">
        <v>5</v>
      </c>
      <c r="B6">
        <v>34.113</v>
      </c>
      <c r="E6">
        <f>160513-E5</f>
        <v>65698</v>
      </c>
    </row>
    <row r="7" spans="1:5" x14ac:dyDescent="0.25">
      <c r="A7" t="s">
        <v>18</v>
      </c>
      <c r="B7">
        <v>223.34</v>
      </c>
      <c r="E7">
        <v>632284</v>
      </c>
    </row>
    <row r="8" spans="1:5" x14ac:dyDescent="0.25">
      <c r="A8" t="s">
        <v>6</v>
      </c>
      <c r="B8">
        <v>124.602</v>
      </c>
      <c r="E8">
        <v>84910</v>
      </c>
    </row>
    <row r="9" spans="1:5" x14ac:dyDescent="0.25">
      <c r="A9" t="s">
        <v>7</v>
      </c>
      <c r="B9">
        <v>0.42899999999999999</v>
      </c>
      <c r="E9">
        <v>0</v>
      </c>
    </row>
    <row r="10" spans="1:5" x14ac:dyDescent="0.25">
      <c r="A10" t="s">
        <v>8</v>
      </c>
      <c r="B10">
        <v>0.95799999999999996</v>
      </c>
      <c r="E10">
        <v>823</v>
      </c>
    </row>
    <row r="11" spans="1:5" x14ac:dyDescent="0.25">
      <c r="A11" t="s">
        <v>9</v>
      </c>
      <c r="B11">
        <v>65.992999999999995</v>
      </c>
      <c r="E11">
        <v>28071</v>
      </c>
    </row>
    <row r="12" spans="1:5" x14ac:dyDescent="0.25">
      <c r="A12" t="s">
        <v>10</v>
      </c>
      <c r="B12">
        <v>52.06</v>
      </c>
      <c r="E12">
        <v>20298</v>
      </c>
    </row>
    <row r="13" spans="1:5" x14ac:dyDescent="0.25">
      <c r="A13" t="s">
        <v>3</v>
      </c>
      <c r="B13">
        <v>6.1689999999999996</v>
      </c>
      <c r="E13">
        <v>-11250</v>
      </c>
    </row>
    <row r="15" spans="1:5" x14ac:dyDescent="0.25">
      <c r="A15" t="s">
        <v>11</v>
      </c>
      <c r="B15">
        <v>301.27</v>
      </c>
      <c r="E15">
        <v>471771</v>
      </c>
    </row>
    <row r="17" spans="1:5" x14ac:dyDescent="0.25">
      <c r="A17" t="s">
        <v>12</v>
      </c>
    </row>
    <row r="18" spans="1:5" ht="30" x14ac:dyDescent="0.25">
      <c r="A18" s="2" t="s">
        <v>14</v>
      </c>
      <c r="B18">
        <f>B15/B12</f>
        <v>5.7869765655013437</v>
      </c>
      <c r="E18">
        <f>E15/E12</f>
        <v>23.242240614838899</v>
      </c>
    </row>
    <row r="19" spans="1:5" ht="30" x14ac:dyDescent="0.25">
      <c r="A19" s="2" t="s">
        <v>15</v>
      </c>
      <c r="B19">
        <f>B15/(B3-B5-B6)</f>
        <v>1.863902396772956</v>
      </c>
      <c r="E19">
        <f>E15/(E3-E5-E6)</f>
        <v>1</v>
      </c>
    </row>
    <row r="20" spans="1:5" ht="30" x14ac:dyDescent="0.25">
      <c r="A20" s="2" t="s">
        <v>16</v>
      </c>
      <c r="B20">
        <f>B15/B8</f>
        <v>2.4178584613409093</v>
      </c>
      <c r="E20">
        <f>E15/E8</f>
        <v>5.5561300200211985</v>
      </c>
    </row>
    <row r="21" spans="1:5" s="4" customFormat="1" ht="45" x14ac:dyDescent="0.25">
      <c r="A21" s="3" t="s">
        <v>17</v>
      </c>
      <c r="B21" s="4">
        <f>B7-B2</f>
        <v>132.43900000000002</v>
      </c>
      <c r="E21" s="4">
        <f>E7-E2</f>
        <v>463176</v>
      </c>
    </row>
    <row r="22" spans="1:5" s="6" customFormat="1" x14ac:dyDescent="0.25">
      <c r="A22" s="5" t="s">
        <v>13</v>
      </c>
      <c r="B22" s="6">
        <f>B21-B8</f>
        <v>7.8370000000000175</v>
      </c>
      <c r="E22" s="6">
        <f>E21-E8</f>
        <v>378266</v>
      </c>
    </row>
    <row r="23" spans="1:5" s="6" customFormat="1" ht="30" x14ac:dyDescent="0.25">
      <c r="A23" s="5" t="s">
        <v>19</v>
      </c>
      <c r="B23" s="6">
        <f>B21/B24</f>
        <v>1.8219449450413399</v>
      </c>
      <c r="E23" s="6">
        <f>E21/E24</f>
        <v>26.251190206302425</v>
      </c>
    </row>
    <row r="24" spans="1:5" s="4" customFormat="1" ht="30" x14ac:dyDescent="0.25">
      <c r="A24" s="3" t="s">
        <v>20</v>
      </c>
      <c r="B24" s="4">
        <f>B11+B13+B10-B9</f>
        <v>72.690999999999988</v>
      </c>
      <c r="E24" s="4">
        <f>E11+E13+E10-E9</f>
        <v>17644</v>
      </c>
    </row>
    <row r="25" spans="1:5" ht="30" x14ac:dyDescent="0.25">
      <c r="A25" s="2" t="s">
        <v>21</v>
      </c>
      <c r="B25">
        <f>(B5+B6)/B24</f>
        <v>0.84888087933857026</v>
      </c>
      <c r="E25">
        <f>(E5+E6)/E24</f>
        <v>9.0973135343459539</v>
      </c>
    </row>
    <row r="26" spans="1:5" x14ac:dyDescent="0.25">
      <c r="A26" s="2" t="s">
        <v>22</v>
      </c>
      <c r="B26" s="1">
        <f>B12/B4</f>
        <v>0.32687658933224506</v>
      </c>
      <c r="E26" s="1">
        <f>E12/E4</f>
        <v>4.3025111759730887E-2</v>
      </c>
    </row>
    <row r="28" spans="1:5" x14ac:dyDescent="0.25">
      <c r="A28" s="2" t="s">
        <v>23</v>
      </c>
    </row>
    <row r="29" spans="1:5" ht="30" x14ac:dyDescent="0.25">
      <c r="A29" s="2" t="s">
        <v>14</v>
      </c>
    </row>
    <row r="30" spans="1:5" ht="30" x14ac:dyDescent="0.25">
      <c r="A30" s="2" t="s">
        <v>15</v>
      </c>
    </row>
    <row r="31" spans="1:5" ht="30" x14ac:dyDescent="0.25">
      <c r="A31" s="2" t="s">
        <v>16</v>
      </c>
    </row>
    <row r="32" spans="1:5" ht="45" x14ac:dyDescent="0.25">
      <c r="A32" s="2" t="s">
        <v>17</v>
      </c>
    </row>
    <row r="33" spans="1:1" x14ac:dyDescent="0.25">
      <c r="A33" s="2" t="s">
        <v>13</v>
      </c>
    </row>
    <row r="34" spans="1:1" ht="30" x14ac:dyDescent="0.25">
      <c r="A34" s="2" t="s">
        <v>19</v>
      </c>
    </row>
    <row r="35" spans="1:1" ht="30" x14ac:dyDescent="0.25">
      <c r="A35" s="2" t="s">
        <v>20</v>
      </c>
    </row>
    <row r="36" spans="1:1" ht="30" x14ac:dyDescent="0.25">
      <c r="A36" s="2" t="s">
        <v>21</v>
      </c>
    </row>
    <row r="37" spans="1:1" x14ac:dyDescent="0.25">
      <c r="A3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idtf.sintez@outlook.com</dc:creator>
  <cp:lastModifiedBy>idtf.sintez@outlook.com</cp:lastModifiedBy>
  <dcterms:created xsi:type="dcterms:W3CDTF">2023-02-21T07:24:46Z</dcterms:created>
  <dcterms:modified xsi:type="dcterms:W3CDTF">2023-02-21T13:25:49Z</dcterms:modified>
</cp:coreProperties>
</file>