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zurgolites/Google Drive/"/>
    </mc:Choice>
  </mc:AlternateContent>
  <bookViews>
    <workbookView xWindow="42520" yWindow="740" windowWidth="31380" windowHeight="17260"/>
  </bookViews>
  <sheets>
    <sheet name="data" sheetId="1" r:id="rId1"/>
    <sheet name="table1" sheetId="2" r:id="rId2"/>
    <sheet name="table2" sheetId="3" r:id="rId3"/>
    <sheet name="table3" sheetId="6" r:id="rId4"/>
    <sheet name="Bonus" sheetId="9" r:id="rId5"/>
  </sheets>
  <definedNames>
    <definedName name="Goal">data!$D$2:$D$4115</definedName>
    <definedName name="State">data!$F$2:$F$4115</definedName>
    <definedName name="Total">Bonus!$E$2:$E$13</definedName>
  </definedNames>
  <calcPr calcId="150001" concurrentCalc="0"/>
  <pivotCaches>
    <pivotCache cacheId="137" r:id="rId6"/>
    <pivotCache cacheId="138" r:id="rId7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9"/>
  <c r="G2" i="9"/>
  <c r="H2" i="9"/>
  <c r="E3" i="9"/>
  <c r="G3" i="9"/>
  <c r="H3" i="9"/>
  <c r="E4" i="9"/>
  <c r="G4" i="9"/>
  <c r="H4" i="9"/>
  <c r="E5" i="9"/>
  <c r="G5" i="9"/>
  <c r="H5" i="9"/>
  <c r="E6" i="9"/>
  <c r="G6" i="9"/>
  <c r="H6" i="9"/>
  <c r="E7" i="9"/>
  <c r="G7" i="9"/>
  <c r="H7" i="9"/>
  <c r="E8" i="9"/>
  <c r="G8" i="9"/>
  <c r="H8" i="9"/>
  <c r="E9" i="9"/>
  <c r="G9" i="9"/>
  <c r="H9" i="9"/>
  <c r="E10" i="9"/>
  <c r="G10" i="9"/>
  <c r="H10" i="9"/>
  <c r="E11" i="9"/>
  <c r="G11" i="9"/>
  <c r="H11" i="9"/>
  <c r="E12" i="9"/>
  <c r="G12" i="9"/>
  <c r="H12" i="9"/>
  <c r="E13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B13" i="9"/>
  <c r="B2" i="9"/>
  <c r="P2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<sst xmlns="http://schemas.openxmlformats.org/spreadsheetml/2006/main" count="24826" uniqueCount="8405">
  <si>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</si>
  <si>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</si>
  <si>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</si>
  <si>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</si>
  <si>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</si>
  <si>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</si>
  <si>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</si>
  <si>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</si>
  <si>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</si>
  <si>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</si>
  <si>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</si>
  <si>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</si>
  <si>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</si>
  <si>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</si>
  <si>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</si>
  <si>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</si>
  <si>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</si>
  <si>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</si>
  <si>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</si>
  <si>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</si>
  <si>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</si>
  <si>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</si>
  <si>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</si>
  <si>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</si>
  <si>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</si>
  <si>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</si>
  <si>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</si>
  <si>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</si>
  <si>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</si>
  <si>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</si>
  <si>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</si>
  <si>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</si>
  <si>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</si>
  <si>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</si>
  <si>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</si>
  <si>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</si>
  <si>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</si>
  <si>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</si>
  <si>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</si>
  <si>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</si>
  <si>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</si>
  <si>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</si>
  <si>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</si>
  <si>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</si>
  <si>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</si>
  <si>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</si>
  <si>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</si>
  <si>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</si>
  <si>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</si>
  <si>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</si>
  <si>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</si>
  <si>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</si>
  <si>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</si>
  <si>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</si>
  <si>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</si>
  <si>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</si>
  <si>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</si>
  <si>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</si>
  <si>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</si>
  <si>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</si>
  <si>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</si>
  <si>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</si>
  <si>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</si>
  <si>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</si>
  <si>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</si>
  <si>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</si>
  <si>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</si>
  <si>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</si>
  <si>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</si>
  <si>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</si>
  <si>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</si>
  <si>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</si>
  <si>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</si>
  <si>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</si>
  <si>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</si>
  <si>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</si>
  <si>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</si>
  <si>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</si>
  <si>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</si>
  <si>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</si>
  <si>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</si>
  <si>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</si>
  <si>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</si>
  <si>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</si>
  <si>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</si>
  <si>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</si>
  <si>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</si>
  <si>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</si>
  <si>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</si>
  <si>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</si>
  <si>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</si>
  <si>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</si>
  <si>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</si>
  <si>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</si>
  <si>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</si>
  <si>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</si>
  <si>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</si>
  <si>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</si>
  <si>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</si>
  <si>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</si>
  <si>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</si>
  <si>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</si>
  <si>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</si>
  <si>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</si>
  <si>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</si>
  <si>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</si>
  <si>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</si>
  <si>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</si>
  <si>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</si>
  <si>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</si>
  <si>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</si>
  <si>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</si>
  <si>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</si>
  <si>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</si>
  <si>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</si>
  <si>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</si>
  <si>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</si>
  <si>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</si>
  <si>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</si>
  <si>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</si>
  <si>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</si>
  <si>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</si>
  <si>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</si>
  <si>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</si>
  <si>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</si>
  <si>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</si>
  <si>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</si>
  <si>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</si>
  <si>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</si>
  <si>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</si>
  <si>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</si>
  <si>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</si>
  <si>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</si>
  <si>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</si>
  <si>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</si>
  <si>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</si>
  <si>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</si>
  <si>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</si>
  <si>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</si>
  <si>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</si>
  <si>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</si>
  <si>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</si>
  <si>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</si>
  <si>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</si>
  <si>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</si>
  <si>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</si>
  <si>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</si>
  <si>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</si>
  <si>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</si>
  <si>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</si>
  <si>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</si>
  <si>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</si>
  <si>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</si>
  <si>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</si>
  <si>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</si>
  <si>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</si>
  <si>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</si>
  <si>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</si>
  <si>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</si>
  <si>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</si>
  <si>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</si>
  <si>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</si>
  <si>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</si>
  <si>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</si>
  <si>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</si>
  <si>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</si>
  <si>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</si>
  <si>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</si>
  <si>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</si>
  <si>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</si>
  <si>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</si>
  <si>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</si>
  <si>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</si>
  <si>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</si>
  <si>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</si>
  <si>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</si>
  <si>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</si>
  <si>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</si>
  <si>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</si>
  <si>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</si>
  <si>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</si>
  <si>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</si>
  <si>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</si>
  <si>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</si>
  <si>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</si>
  <si>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</si>
  <si>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</si>
  <si>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</si>
  <si>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</si>
  <si>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</si>
  <si>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</si>
  <si>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</si>
  <si>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</si>
  <si>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</si>
  <si>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</si>
  <si>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</si>
  <si>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</si>
  <si>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</si>
  <si>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</si>
  <si>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</si>
  <si>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</si>
  <si>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</si>
  <si>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</si>
  <si>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</si>
  <si>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</si>
  <si>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</si>
  <si>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</si>
  <si>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</si>
  <si>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</si>
  <si>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</si>
  <si>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</si>
  <si>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</si>
  <si>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</si>
  <si>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</si>
  <si>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</si>
  <si>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</si>
  <si>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</si>
  <si>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</si>
  <si>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</si>
  <si>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</si>
  <si>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</si>
  <si>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</si>
  <si>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</si>
  <si>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</si>
  <si>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</si>
  <si>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</si>
  <si>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</si>
  <si>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</si>
  <si>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</si>
  <si>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</si>
  <si>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</si>
  <si>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</si>
  <si>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</si>
  <si>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</si>
  <si>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</si>
  <si>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</si>
  <si>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</si>
  <si>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</si>
  <si>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</si>
  <si>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</si>
  <si>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</si>
  <si>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</si>
  <si>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</si>
  <si>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</si>
  <si>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</si>
  <si>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</si>
  <si>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</si>
  <si>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</si>
  <si>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</si>
  <si>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</si>
  <si>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</si>
  <si>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</si>
  <si>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</si>
  <si>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</si>
  <si>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</si>
  <si>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</si>
  <si>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</si>
  <si>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</si>
  <si>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</si>
  <si>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</si>
  <si>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</si>
  <si>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</si>
  <si>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</si>
  <si>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</si>
  <si>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</si>
  <si>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</si>
  <si>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</si>
  <si>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</si>
  <si>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</si>
  <si>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</si>
  <si>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</si>
  <si>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</si>
  <si>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</si>
  <si>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</si>
  <si>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</si>
  <si>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</si>
  <si>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</si>
  <si>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</si>
  <si>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</si>
  <si>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</si>
  <si>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</si>
  <si>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</si>
  <si>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</si>
  <si>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</si>
  <si>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</si>
  <si>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</si>
  <si>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</si>
  <si>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</si>
  <si>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</si>
  <si>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</si>
  <si>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</si>
  <si>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</si>
  <si>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</si>
  <si>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</si>
  <si>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</si>
  <si>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</si>
  <si>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</si>
  <si>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</si>
  <si>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</si>
  <si>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</si>
  <si>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</si>
  <si>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</si>
  <si>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</si>
  <si>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</si>
  <si>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</si>
  <si>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</si>
  <si>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</si>
  <si>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</si>
  <si>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</si>
  <si>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</si>
  <si>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</si>
  <si>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</si>
  <si>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</si>
  <si>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</si>
  <si>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</si>
  <si>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</si>
  <si>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</si>
  <si>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</si>
  <si>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</si>
  <si>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</si>
  <si>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</si>
  <si>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</si>
  <si>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</si>
  <si>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</si>
  <si>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</si>
  <si>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</si>
  <si>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</si>
  <si>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</si>
  <si>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</si>
  <si>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</si>
  <si>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</si>
  <si>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</si>
  <si>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</si>
  <si>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</si>
  <si>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</si>
  <si>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</si>
  <si>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</si>
  <si>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</si>
  <si>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</si>
  <si>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</si>
  <si>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</si>
  <si>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</si>
  <si>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</si>
  <si>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</si>
  <si>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</si>
  <si>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</si>
  <si>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</si>
  <si>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</si>
  <si>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</si>
  <si>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</si>
  <si>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</si>
  <si>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</si>
  <si>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</si>
  <si>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</si>
  <si>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</si>
  <si>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</si>
  <si>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</si>
  <si>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</si>
  <si>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</si>
  <si>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</si>
  <si>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</si>
  <si>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</si>
  <si>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</si>
  <si>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</si>
  <si>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</si>
  <si>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</si>
  <si>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</si>
  <si>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</si>
  <si>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</si>
  <si>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</si>
  <si>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</si>
  <si>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</si>
  <si>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</si>
  <si>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</si>
  <si>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</si>
  <si>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</si>
  <si>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</si>
  <si>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</si>
  <si>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</si>
  <si>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</si>
  <si>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</si>
  <si>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</si>
  <si>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</si>
  <si>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</si>
  <si>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</si>
  <si>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</si>
  <si>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</si>
  <si>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</si>
  <si>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</si>
  <si>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</si>
  <si>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</si>
  <si>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</si>
  <si>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</si>
  <si>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</si>
  <si>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</si>
  <si>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</si>
  <si>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</si>
  <si>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</si>
  <si>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</si>
  <si>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</si>
  <si>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</si>
  <si>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</si>
  <si>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</si>
  <si>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</si>
  <si>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</si>
  <si>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</si>
  <si>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</si>
  <si>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</si>
  <si>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</si>
  <si>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</si>
  <si>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</si>
  <si>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</si>
  <si>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</si>
  <si>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</si>
  <si>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</si>
  <si>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</si>
  <si>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</si>
  <si>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</si>
  <si>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</si>
  <si>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</si>
  <si>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</si>
  <si>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</si>
  <si>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</si>
  <si>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</si>
  <si>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</si>
  <si>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</si>
  <si>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</si>
  <si>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</si>
  <si>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</si>
  <si>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</si>
  <si>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</si>
  <si>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</si>
  <si>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</si>
  <si>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</si>
  <si>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</si>
  <si>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</si>
  <si>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</si>
  <si>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</si>
  <si>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</si>
  <si>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</si>
  <si>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</si>
  <si>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</si>
  <si>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</si>
  <si>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</si>
  <si>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</si>
  <si>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</si>
  <si>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</si>
  <si>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</si>
  <si>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</si>
  <si>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</si>
  <si>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</si>
  <si>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</si>
  <si>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</si>
  <si>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</si>
  <si>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</si>
  <si>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</si>
  <si>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</si>
  <si>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</si>
  <si>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</si>
  <si>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</si>
  <si>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</si>
  <si>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</si>
  <si>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</si>
  <si>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</si>
  <si>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</si>
  <si>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</si>
  <si>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</si>
  <si>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</si>
  <si>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</si>
  <si>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</si>
  <si>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</si>
  <si>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</si>
  <si>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</si>
  <si>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</si>
  <si>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</si>
  <si>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</si>
  <si>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</si>
  <si>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</si>
  <si>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</si>
  <si>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</si>
  <si>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</si>
  <si>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</si>
  <si>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</si>
  <si>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</si>
  <si>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</si>
  <si>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</si>
  <si>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</si>
  <si>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</si>
  <si>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</si>
  <si>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</si>
  <si>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</si>
  <si>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</si>
  <si>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</si>
  <si>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</si>
  <si>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</si>
  <si>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</si>
  <si>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</si>
  <si>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</si>
  <si>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</si>
  <si>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</si>
  <si>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</si>
  <si>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</si>
  <si>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</si>
  <si>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</si>
  <si>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</si>
  <si>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</si>
  <si>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</si>
  <si>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</si>
  <si>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</si>
  <si>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</si>
  <si>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</si>
  <si>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</si>
  <si>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</si>
  <si>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</si>
  <si>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</si>
  <si>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</si>
  <si>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</si>
  <si>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</si>
  <si>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</si>
  <si>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</si>
  <si>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</si>
  <si>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</si>
  <si>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</si>
  <si>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</si>
  <si>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</si>
  <si>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</si>
  <si>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</si>
  <si>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</si>
  <si>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</si>
  <si>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</si>
  <si>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</si>
  <si>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</si>
  <si>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</si>
  <si>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</si>
  <si>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</si>
  <si>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</si>
  <si>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</si>
  <si>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</si>
  <si>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</si>
  <si>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</si>
  <si>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</si>
  <si>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</si>
  <si>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</si>
  <si>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</si>
  <si>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</si>
  <si>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</si>
  <si>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</si>
  <si>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</si>
  <si>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</si>
  <si>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</si>
  <si>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</si>
  <si>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</si>
  <si>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</si>
  <si>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</si>
  <si>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</si>
  <si>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</si>
  <si>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</si>
  <si>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</si>
  <si>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</si>
  <si>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</si>
  <si>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</si>
  <si>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</si>
  <si>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</si>
  <si>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</si>
  <si>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</si>
  <si>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</si>
  <si>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</si>
  <si>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</si>
  <si>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</si>
  <si>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</si>
  <si>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</si>
  <si>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</si>
  <si>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</si>
  <si>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</si>
  <si>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</si>
  <si>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</si>
  <si>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</si>
  <si>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</si>
  <si>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</si>
  <si>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</si>
  <si>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</si>
  <si>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</si>
  <si>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</si>
  <si>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</si>
  <si>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</si>
  <si>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</si>
  <si>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</si>
  <si>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</si>
  <si>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</si>
  <si>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</si>
  <si>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</si>
  <si>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</si>
  <si>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</si>
  <si>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</si>
  <si>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</si>
  <si>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</si>
  <si>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</si>
  <si>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</si>
  <si>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</si>
  <si>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</si>
  <si>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</si>
  <si>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</si>
  <si>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</si>
  <si>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</si>
  <si>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</si>
  <si>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</si>
  <si>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</si>
  <si>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</si>
  <si>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</si>
  <si>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</si>
  <si>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</si>
  <si>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</si>
  <si>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</si>
  <si>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</si>
  <si>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</si>
  <si>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</si>
  <si>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</si>
  <si>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</si>
  <si>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</si>
  <si>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</si>
  <si>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</si>
  <si>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</si>
  <si>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</si>
  <si>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</si>
  <si>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</si>
  <si>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</si>
  <si>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</si>
  <si>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</si>
  <si>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</si>
  <si>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</si>
  <si>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</si>
  <si>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</si>
  <si>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</si>
  <si>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</si>
  <si>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</si>
  <si>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</si>
  <si>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</si>
  <si>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</si>
  <si>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</si>
  <si>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</si>
  <si>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</si>
  <si>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</si>
  <si>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</si>
  <si>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</si>
  <si>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</si>
  <si>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</si>
  <si>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</si>
  <si>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</si>
  <si>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</si>
  <si>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</si>
  <si>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</si>
  <si>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</si>
  <si>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</si>
  <si>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</si>
  <si>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</si>
  <si>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</si>
  <si>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</si>
  <si>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</si>
  <si>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</si>
  <si>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</si>
  <si>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</si>
  <si>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</si>
  <si>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</si>
  <si>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</si>
  <si>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</si>
  <si>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</si>
  <si>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</si>
  <si>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</si>
  <si>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</si>
  <si>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</si>
  <si>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</si>
  <si>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</si>
  <si>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</si>
  <si>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</si>
  <si>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</si>
  <si>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</si>
  <si>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</si>
  <si>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</si>
  <si>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</si>
  <si>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</si>
  <si>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</si>
  <si>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</si>
  <si>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</si>
  <si>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</si>
  <si>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</si>
  <si>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</si>
  <si>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</si>
  <si>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</si>
  <si>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</si>
  <si>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</si>
  <si>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</si>
  <si>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</si>
  <si>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</si>
  <si>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</si>
  <si>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</si>
  <si>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</si>
  <si>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</si>
  <si>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</si>
  <si>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</si>
  <si>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</si>
  <si>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</si>
  <si>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</si>
  <si>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</si>
  <si>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</si>
  <si>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</si>
  <si>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</si>
  <si>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</si>
  <si>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</si>
  <si>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</si>
  <si>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</si>
  <si>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</si>
  <si>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</si>
  <si>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</si>
  <si>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</si>
  <si>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</si>
  <si>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</si>
  <si>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</si>
  <si>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</si>
  <si>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</si>
  <si>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</si>
  <si>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</si>
  <si>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</si>
  <si>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</si>
  <si>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</si>
  <si>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</si>
  <si>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</si>
  <si>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</si>
  <si>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</si>
  <si>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</si>
  <si>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</si>
  <si>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</si>
  <si>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</si>
  <si>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</si>
  <si>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</si>
  <si>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</si>
  <si>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</si>
  <si>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</si>
  <si>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</si>
  <si>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</si>
  <si>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</si>
  <si>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</si>
  <si>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</si>
  <si>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</si>
  <si>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</si>
  <si>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</si>
  <si>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</si>
  <si>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</si>
  <si>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</si>
  <si>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</si>
  <si>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</si>
  <si>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</si>
  <si>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</si>
  <si>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</si>
  <si>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</si>
  <si>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</si>
  <si>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</si>
  <si>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</si>
  <si>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</si>
  <si>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</si>
  <si>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</si>
  <si>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</si>
  <si>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</si>
  <si>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</si>
  <si>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</si>
  <si>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</si>
  <si>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</si>
  <si>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</si>
  <si>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</si>
  <si>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</si>
  <si>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</si>
  <si>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</si>
  <si>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</si>
  <si>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</si>
  <si>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</si>
  <si>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</si>
  <si>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</si>
  <si>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</si>
  <si>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</si>
  <si>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</si>
  <si>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</si>
  <si>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</si>
  <si>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</si>
  <si>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</si>
  <si>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</si>
  <si>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</si>
  <si>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</si>
  <si>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</si>
  <si>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</si>
  <si>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</si>
  <si>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</si>
  <si>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</si>
  <si>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</si>
  <si>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</si>
  <si>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</si>
  <si>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</si>
  <si>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</si>
  <si>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</si>
  <si>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</si>
  <si>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</si>
  <si>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</si>
  <si>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</si>
  <si>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</si>
  <si>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</si>
  <si>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</si>
  <si>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</si>
  <si>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</si>
  <si>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</si>
  <si>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</si>
  <si>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</si>
  <si>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</si>
  <si>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</si>
  <si>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</si>
  <si>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</si>
  <si>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</si>
  <si>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</si>
  <si>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</si>
  <si>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</si>
  <si>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</si>
  <si>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</si>
  <si>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</si>
  <si>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</si>
  <si>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</si>
  <si>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</si>
  <si>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</si>
  <si>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</si>
  <si>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</si>
  <si>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</si>
  <si>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</si>
  <si>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</si>
  <si>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</si>
  <si>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</si>
  <si>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</si>
  <si>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</si>
  <si>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</si>
  <si>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</si>
  <si>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</si>
  <si>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</si>
  <si>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</si>
  <si>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</si>
  <si>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</si>
  <si>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</si>
  <si>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</si>
  <si>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</si>
  <si>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</si>
  <si>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</si>
  <si>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</si>
  <si>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</si>
  <si>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</si>
  <si>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</si>
  <si>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</si>
  <si>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</si>
  <si>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</si>
  <si>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</si>
  <si>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</si>
  <si>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</si>
  <si>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</si>
  <si>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</si>
  <si>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</si>
  <si>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</si>
  <si>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</si>
  <si>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</si>
  <si>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</si>
  <si>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</si>
  <si>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</si>
  <si>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</si>
  <si>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</si>
  <si>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</si>
  <si>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</si>
  <si>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</si>
  <si>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</si>
  <si>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</si>
  <si>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</si>
  <si>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</si>
  <si>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</si>
  <si>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</si>
  <si>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</si>
  <si>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</si>
  <si>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</si>
  <si>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</si>
  <si>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</si>
  <si>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</si>
  <si>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</si>
  <si>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</si>
  <si>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</si>
  <si>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</si>
  <si>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</si>
  <si>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</si>
  <si>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</si>
  <si>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</si>
  <si>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</si>
  <si>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</si>
  <si>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</si>
  <si>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</si>
  <si>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</si>
  <si>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</si>
  <si>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</si>
  <si>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</si>
  <si>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</si>
  <si>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</si>
  <si>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</si>
  <si>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</si>
  <si>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</si>
  <si>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</si>
  <si>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</si>
  <si>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</si>
  <si>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</si>
  <si>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</si>
  <si>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</si>
  <si>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</si>
  <si>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</si>
  <si>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</si>
  <si>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</si>
  <si>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</si>
  <si>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</si>
  <si>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</si>
  <si>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</si>
  <si>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</si>
  <si>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</si>
  <si>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</si>
  <si>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</si>
  <si>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</si>
  <si>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</si>
  <si>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</si>
  <si>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</si>
  <si>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</si>
  <si>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</si>
  <si>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</si>
  <si>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</si>
  <si>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</si>
  <si>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</si>
  <si>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</si>
  <si>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</si>
  <si>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</si>
  <si>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</si>
  <si>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</si>
  <si>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</si>
  <si>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</si>
  <si>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</si>
  <si>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</si>
  <si>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</si>
  <si>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</si>
  <si>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</si>
  <si>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</si>
  <si>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</si>
  <si>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</si>
  <si>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</si>
  <si>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</si>
  <si>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</si>
  <si>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</si>
  <si>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</si>
  <si>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</si>
  <si>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</si>
  <si>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</si>
  <si>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</si>
  <si>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</si>
  <si>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</si>
  <si>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</si>
  <si>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</si>
  <si>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</si>
  <si>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</si>
  <si>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</si>
  <si>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</si>
  <si>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</si>
  <si>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</si>
  <si>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</si>
  <si>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</si>
  <si>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</si>
  <si>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</si>
  <si>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</si>
  <si>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</si>
  <si>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</si>
  <si>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</si>
  <si>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</si>
  <si>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</si>
  <si>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</si>
  <si>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</si>
  <si>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</si>
  <si>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</si>
  <si>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</si>
  <si>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</si>
  <si>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</si>
  <si>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</si>
  <si>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</si>
  <si>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</si>
  <si>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</si>
  <si>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</si>
  <si>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</si>
  <si>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</si>
  <si>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</si>
  <si>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</si>
  <si>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</si>
  <si>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</si>
  <si>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</si>
  <si>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</si>
  <si>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</si>
  <si>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</si>
  <si>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</si>
  <si>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</si>
  <si>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</si>
  <si>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</si>
  <si>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</si>
  <si>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</si>
  <si>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</si>
  <si>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</si>
  <si>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</si>
  <si>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</si>
  <si>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</si>
  <si>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</si>
  <si>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</si>
  <si>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</si>
  <si>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</si>
  <si>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</si>
  <si>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</si>
  <si>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</si>
  <si>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</si>
  <si>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</si>
  <si>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</si>
  <si>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</si>
  <si>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</si>
  <si>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</si>
  <si>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</si>
  <si>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</si>
  <si>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</si>
  <si>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</si>
  <si>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</si>
  <si>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</si>
  <si>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</si>
  <si>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</si>
  <si>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</si>
  <si>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</si>
  <si>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</si>
  <si>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</si>
  <si>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</si>
  <si>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</si>
  <si>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</si>
  <si>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</si>
  <si>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</si>
  <si>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</si>
  <si>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</si>
  <si>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</si>
  <si>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</si>
  <si>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</si>
  <si>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</si>
  <si>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</si>
  <si>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</si>
  <si>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</si>
  <si>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</si>
  <si>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</si>
  <si>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</si>
  <si>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</si>
  <si>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</si>
  <si>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</si>
  <si>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</si>
  <si>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</si>
  <si>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</si>
  <si>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</si>
  <si>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</si>
  <si>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</si>
  <si>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</si>
  <si>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</si>
  <si>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</si>
  <si>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</si>
  <si>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</si>
  <si>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</si>
  <si>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</si>
  <si>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</si>
  <si>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</si>
  <si>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</si>
  <si>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</si>
  <si>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</si>
  <si>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</si>
  <si>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</si>
  <si>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</si>
  <si>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</si>
  <si>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</si>
  <si>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</si>
  <si>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</si>
  <si>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</si>
  <si>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</si>
  <si>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</si>
  <si>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</si>
  <si>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</si>
  <si>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</si>
  <si>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</si>
  <si>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</si>
  <si>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</si>
  <si>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</si>
  <si>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</si>
  <si>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</si>
  <si>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</si>
  <si>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</si>
  <si>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</si>
  <si>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</si>
  <si>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</si>
  <si>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</si>
  <si>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</si>
  <si>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</si>
  <si>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</si>
  <si>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</si>
  <si>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</si>
  <si>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</si>
  <si>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</si>
  <si>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</si>
  <si>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</si>
  <si>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</si>
  <si>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</si>
  <si>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</si>
  <si>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</si>
  <si>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</si>
  <si>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</si>
  <si>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</si>
  <si>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</si>
  <si>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</si>
  <si>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</si>
  <si>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</si>
  <si>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</si>
  <si>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</si>
  <si>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</si>
  <si>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</si>
  <si>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</si>
  <si>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</si>
  <si>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</si>
  <si>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</si>
  <si>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</si>
  <si>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</si>
  <si>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</si>
  <si>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</si>
  <si>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</si>
  <si>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</si>
  <si>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</si>
  <si>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</si>
  <si>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</si>
  <si>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</si>
  <si>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</si>
  <si>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</si>
  <si>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</si>
  <si>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</si>
  <si>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</si>
  <si>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</si>
  <si>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</si>
  <si>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</si>
  <si>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</si>
  <si>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</si>
  <si>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</si>
  <si>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</si>
  <si>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</si>
  <si>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</si>
  <si>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</si>
  <si>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</si>
  <si>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</si>
  <si>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</si>
  <si>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</si>
  <si>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</si>
  <si>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</si>
  <si>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</si>
  <si>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</si>
  <si>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</si>
  <si>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</si>
  <si>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</si>
  <si>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</si>
  <si>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</si>
  <si>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</si>
  <si>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</si>
  <si>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</si>
  <si>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</si>
  <si>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</si>
  <si>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</si>
  <si>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</si>
  <si>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</si>
  <si>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</si>
  <si>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</si>
  <si>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</si>
  <si>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</si>
  <si>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</si>
  <si>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</si>
  <si>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</si>
  <si>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</si>
  <si>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</si>
  <si>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</si>
  <si>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</si>
  <si>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</si>
  <si>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</si>
  <si>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</si>
  <si>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</si>
  <si>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</si>
  <si>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</si>
  <si>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</si>
  <si>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</si>
  <si>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</si>
  <si>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</si>
  <si>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</si>
  <si>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</si>
  <si>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</si>
  <si>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</si>
  <si>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</si>
  <si>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</si>
  <si>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</si>
  <si>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</si>
  <si>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</si>
  <si>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</si>
  <si>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</si>
  <si>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</si>
  <si>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</si>
  <si>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</si>
  <si>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</si>
  <si>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</si>
  <si>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</si>
  <si>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</si>
  <si>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</si>
  <si>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</si>
  <si>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</si>
  <si>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</si>
  <si>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</si>
  <si>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</si>
  <si>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</si>
  <si>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</si>
  <si>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</si>
  <si>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</si>
  <si>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</si>
  <si>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</si>
  <si>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</si>
  <si>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</si>
  <si>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</si>
  <si>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</si>
  <si>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</si>
  <si>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</si>
  <si>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</si>
  <si>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</si>
  <si>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</si>
  <si>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</si>
  <si>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</si>
  <si>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</si>
  <si>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</si>
  <si>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</si>
  <si>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</si>
  <si>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</si>
  <si>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</si>
  <si>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</si>
  <si>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</si>
  <si>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</si>
  <si>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</si>
  <si>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</si>
  <si>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</si>
  <si>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</si>
  <si>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</si>
  <si>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</si>
  <si>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</si>
  <si>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</si>
  <si>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</si>
  <si>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</si>
  <si>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</si>
  <si>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</si>
  <si>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</si>
  <si>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</si>
  <si>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</si>
  <si>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</si>
  <si>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</si>
  <si>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</si>
  <si>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</si>
  <si>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</si>
  <si>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</si>
  <si>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</si>
  <si>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</si>
  <si>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</si>
  <si>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</si>
  <si>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</si>
  <si>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</si>
  <si>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</si>
  <si>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</si>
  <si>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</si>
  <si>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</si>
  <si>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</si>
  <si>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</si>
  <si>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</si>
  <si>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</si>
  <si>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</si>
  <si>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</si>
  <si>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</si>
  <si>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</si>
  <si>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</si>
  <si>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</si>
  <si>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</si>
  <si>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</si>
  <si>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</si>
  <si>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</si>
  <si>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</si>
  <si>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</si>
  <si>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</si>
  <si>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</si>
  <si>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</si>
  <si>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</si>
  <si>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</si>
  <si>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</si>
  <si>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</si>
  <si>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</si>
  <si>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</si>
  <si>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</si>
  <si>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</si>
  <si>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</si>
  <si>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</si>
  <si>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</si>
  <si>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</si>
  <si>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</si>
  <si>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</si>
  <si>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</si>
  <si>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</si>
  <si>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</si>
  <si>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</si>
  <si>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</si>
  <si>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</si>
  <si>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</si>
  <si>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</si>
  <si>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</si>
  <si>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</si>
  <si>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</si>
  <si>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</si>
  <si>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</si>
  <si>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</si>
  <si>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</si>
  <si>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</si>
  <si>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</si>
  <si>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</si>
  <si>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</si>
  <si>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</si>
  <si>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</si>
  <si>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</si>
  <si>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</si>
  <si>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</si>
  <si>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</si>
  <si>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</si>
  <si>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</si>
  <si>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</si>
  <si>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</si>
  <si>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</si>
  <si>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</si>
  <si>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</si>
  <si>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</si>
  <si>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</si>
  <si>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</si>
  <si>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</si>
  <si>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</si>
  <si>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</si>
  <si>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</si>
  <si>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</si>
  <si>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</si>
  <si>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</si>
  <si>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</si>
  <si>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</si>
  <si>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</si>
  <si>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</si>
  <si>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</si>
  <si>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</si>
  <si>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</si>
  <si>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</si>
  <si>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</si>
  <si>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</si>
  <si>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</si>
  <si>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</si>
  <si>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</si>
  <si>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</si>
  <si>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</si>
  <si>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</si>
  <si>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</si>
  <si>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</si>
  <si>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</si>
  <si>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</si>
  <si>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</si>
  <si>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</si>
  <si>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</si>
  <si>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</si>
  <si>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</si>
  <si>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</si>
  <si>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</si>
  <si>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</si>
  <si>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</si>
  <si>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</si>
  <si>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</si>
  <si>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</si>
  <si>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</si>
  <si>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</si>
  <si>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</si>
  <si>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</si>
  <si>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</si>
  <si>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</si>
  <si>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</si>
  <si>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</si>
  <si>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</si>
  <si>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</si>
  <si>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</si>
  <si>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</si>
  <si>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</si>
  <si>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</si>
  <si>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</si>
  <si>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</si>
  <si>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</si>
  <si>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</si>
  <si>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</si>
  <si>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</si>
  <si>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</si>
  <si>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</si>
  <si>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</si>
  <si>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</si>
  <si>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</si>
  <si>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</si>
  <si>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</si>
  <si>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</si>
  <si>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</si>
  <si>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</si>
  <si>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</si>
  <si>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</si>
  <si>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</si>
  <si>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</si>
  <si>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</si>
  <si>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</si>
  <si>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</si>
  <si>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</si>
  <si>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</si>
  <si>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</si>
  <si>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</si>
  <si>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</si>
  <si>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</si>
  <si>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</si>
  <si>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</si>
  <si>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</si>
  <si>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</si>
  <si>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</si>
  <si>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</si>
  <si>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</si>
  <si>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</si>
  <si>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</si>
  <si>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</si>
  <si>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</si>
  <si>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</si>
  <si>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</si>
  <si>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</si>
  <si>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</si>
  <si>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</si>
  <si>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</si>
  <si>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</si>
  <si>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</si>
  <si>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</si>
  <si>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</si>
  <si>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</si>
  <si>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</si>
  <si>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</si>
  <si>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</si>
  <si>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</si>
  <si>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</si>
  <si>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</si>
  <si>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</si>
  <si>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</si>
  <si>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</si>
  <si>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</si>
  <si>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</si>
  <si>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</si>
  <si>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</si>
  <si>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</si>
  <si>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</si>
  <si>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</si>
  <si>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</si>
  <si>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</si>
  <si>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</si>
  <si>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</si>
  <si>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</si>
  <si>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</si>
  <si>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</si>
  <si>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</si>
  <si>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</si>
  <si>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</si>
  <si>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</si>
  <si>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</si>
  <si>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</si>
  <si>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</si>
  <si>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</si>
  <si>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</si>
  <si>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</si>
  <si>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</si>
  <si>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</si>
  <si>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</si>
  <si>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</si>
  <si>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</si>
  <si>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</si>
  <si>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</si>
  <si>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</si>
  <si>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</si>
  <si>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</si>
  <si>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</si>
  <si>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</si>
  <si>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</si>
  <si>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</si>
  <si>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</si>
  <si>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</si>
  <si>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</si>
  <si>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</si>
  <si>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</si>
  <si>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</si>
  <si>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</si>
  <si>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</si>
  <si>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</si>
  <si>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</si>
  <si>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</si>
  <si>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</si>
  <si>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</si>
  <si>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</si>
  <si>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</si>
  <si>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</si>
  <si>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</si>
  <si>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</si>
  <si>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</si>
  <si>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</si>
  <si>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</si>
  <si>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</si>
  <si>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</si>
  <si>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</si>
  <si>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</si>
  <si>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</si>
  <si>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</si>
  <si>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</si>
  <si>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</si>
  <si>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</si>
  <si>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</si>
  <si>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</si>
  <si>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</si>
  <si>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</si>
  <si>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</si>
  <si>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</si>
  <si>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</si>
  <si>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</si>
  <si>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</si>
  <si>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</si>
  <si>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</si>
  <si>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</si>
  <si>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</si>
  <si>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</si>
  <si>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</si>
  <si>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</si>
  <si>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</si>
  <si>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</si>
  <si>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</si>
  <si>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</si>
  <si>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</si>
  <si>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</si>
  <si>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</si>
  <si>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</si>
  <si>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</si>
  <si>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</si>
  <si>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</si>
  <si>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</si>
  <si>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</si>
  <si>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</si>
  <si>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</si>
  <si>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</si>
  <si>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</si>
  <si>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</si>
  <si>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</si>
  <si>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</si>
  <si>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</si>
  <si>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</si>
  <si>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</si>
  <si>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</si>
  <si>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</si>
  <si>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</si>
  <si>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</si>
  <si>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</si>
  <si>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</si>
  <si>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</si>
  <si>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</si>
  <si>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</si>
  <si>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</si>
  <si>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</si>
  <si>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</si>
  <si>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</si>
  <si>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</si>
  <si>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</si>
  <si>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</si>
  <si>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</si>
  <si>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</si>
  <si>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</si>
  <si>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</si>
  <si>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</si>
  <si>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</si>
  <si>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</si>
  <si>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</si>
  <si>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</si>
  <si>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</si>
  <si>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</si>
  <si>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</si>
  <si>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</si>
  <si>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</si>
  <si>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</si>
  <si>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</si>
  <si>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</si>
  <si>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</si>
  <si>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</si>
  <si>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</si>
  <si>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</si>
  <si>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</si>
  <si>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</si>
  <si>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</si>
  <si>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</si>
  <si>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</si>
  <si>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</si>
  <si>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</si>
  <si>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</si>
  <si>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</si>
  <si>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</si>
  <si>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</si>
  <si>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</si>
  <si>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</si>
  <si>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</si>
  <si>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</si>
  <si>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</si>
  <si>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</si>
  <si>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</si>
  <si>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</si>
  <si>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</si>
  <si>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</si>
  <si>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</si>
  <si>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</si>
  <si>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</si>
  <si>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</si>
  <si>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</si>
  <si>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</si>
  <si>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</si>
  <si>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</si>
  <si>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</si>
  <si>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</si>
  <si>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</si>
  <si>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</si>
  <si>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</si>
  <si>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</si>
  <si>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</si>
  <si>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</si>
  <si>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</si>
  <si>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</si>
  <si>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</si>
  <si>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</si>
  <si>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</si>
  <si>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</si>
  <si>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</si>
  <si>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</si>
  <si>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</si>
  <si>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</si>
  <si>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</si>
  <si>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</si>
  <si>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</si>
  <si>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</si>
  <si>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</si>
  <si>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</si>
  <si>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</si>
  <si>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</si>
  <si>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</si>
  <si>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</si>
  <si>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</si>
  <si>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</si>
  <si>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</si>
  <si>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</si>
  <si>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</si>
  <si>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</si>
  <si>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</si>
  <si>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</si>
  <si>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</si>
  <si>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</si>
  <si>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</si>
  <si>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</si>
  <si>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</si>
  <si>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</si>
  <si>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</si>
  <si>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</si>
  <si>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</si>
  <si>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</si>
  <si>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</si>
  <si>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</si>
  <si>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</si>
  <si>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</si>
  <si>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</si>
  <si>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</si>
  <si>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</si>
  <si>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</si>
  <si>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</si>
  <si>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</si>
  <si>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</si>
  <si>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</si>
  <si>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</si>
  <si>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</si>
  <si>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</si>
  <si>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</si>
  <si>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</si>
  <si>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</si>
  <si>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</si>
  <si>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</si>
  <si>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</si>
  <si>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</si>
  <si>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</si>
  <si>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</si>
  <si>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</si>
  <si>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</si>
  <si>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</si>
  <si>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</si>
  <si>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</si>
  <si>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</si>
  <si>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</si>
  <si>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</si>
  <si>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</si>
  <si>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</si>
  <si>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</si>
  <si>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</si>
  <si>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</si>
  <si>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</si>
  <si>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</si>
  <si>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</si>
  <si>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</si>
  <si>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</si>
  <si>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</si>
  <si>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</si>
  <si>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</si>
  <si>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</si>
  <si>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</si>
  <si>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</si>
  <si>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</si>
  <si>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</si>
  <si>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</si>
  <si>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</si>
  <si>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</si>
  <si>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</si>
  <si>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</si>
  <si>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</si>
  <si>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</si>
  <si>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</si>
  <si>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</si>
  <si>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</si>
  <si>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</si>
  <si>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</si>
  <si>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</si>
  <si>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</si>
  <si>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</si>
  <si>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</si>
  <si>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</si>
  <si>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</si>
  <si>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</si>
  <si>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</si>
  <si>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</si>
  <si>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</si>
  <si>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</si>
  <si>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</si>
  <si>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</si>
  <si>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</si>
  <si>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</si>
  <si>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</si>
  <si>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</si>
  <si>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</si>
  <si>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</si>
  <si>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</si>
  <si>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</si>
  <si>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</si>
  <si>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</si>
  <si>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</si>
  <si>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</si>
  <si>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</si>
  <si>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</si>
  <si>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</si>
  <si>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</si>
  <si>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</si>
  <si>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</si>
  <si>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</si>
  <si>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</si>
  <si>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</si>
  <si>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</si>
  <si>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</si>
  <si>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</si>
  <si>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</si>
  <si>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</si>
  <si>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</si>
  <si>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</si>
  <si>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</si>
  <si>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</si>
  <si>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</si>
  <si>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</si>
  <si>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</si>
  <si>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</si>
  <si>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</si>
  <si>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</si>
  <si>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</si>
  <si>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</si>
  <si>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</si>
  <si>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</si>
  <si>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</si>
  <si>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</si>
  <si>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</si>
  <si>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</si>
  <si>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</si>
  <si>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</si>
  <si>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</si>
  <si>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</si>
  <si>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</si>
  <si>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</si>
  <si>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</si>
  <si>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</si>
  <si>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</si>
  <si>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</si>
  <si>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</si>
  <si>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</si>
  <si>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</si>
  <si>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</si>
  <si>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</si>
  <si>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</si>
  <si>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</si>
  <si>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</si>
  <si>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</si>
  <si>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</si>
  <si>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</si>
  <si>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</si>
  <si>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</si>
  <si>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</si>
  <si>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</si>
  <si>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</si>
  <si>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</si>
  <si>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</si>
  <si>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</si>
  <si>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</si>
  <si>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</si>
  <si>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</si>
  <si>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</si>
  <si>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</si>
  <si>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</si>
  <si>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</si>
  <si>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</si>
  <si>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</si>
  <si>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</si>
  <si>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</si>
  <si>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</si>
  <si>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</si>
  <si>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</si>
  <si>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</si>
  <si>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</si>
  <si>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</si>
  <si>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</si>
  <si>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</si>
  <si>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</si>
  <si>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</si>
  <si>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</si>
  <si>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</si>
  <si>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</si>
  <si>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</si>
  <si>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</si>
  <si>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</si>
  <si>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</si>
  <si>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</si>
  <si>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</si>
  <si>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</si>
  <si>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</si>
  <si>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</si>
  <si>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</si>
  <si>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</si>
  <si>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</si>
  <si>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</si>
  <si>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</si>
  <si>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</si>
  <si>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</si>
  <si>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</si>
  <si>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</si>
  <si>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</si>
  <si>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</si>
  <si>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</si>
  <si>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</si>
  <si>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</si>
  <si>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</si>
  <si>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</si>
  <si>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</si>
  <si>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</si>
  <si>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</si>
  <si>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</si>
  <si>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</si>
  <si>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</si>
  <si>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</si>
  <si>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</si>
  <si>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</si>
  <si>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</si>
  <si>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</si>
  <si>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</si>
  <si>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</si>
  <si>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</si>
  <si>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</si>
  <si>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</si>
  <si>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</si>
  <si>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</si>
  <si>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</si>
  <si>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</si>
  <si>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</si>
  <si>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</si>
  <si>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</si>
  <si>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</si>
  <si>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</si>
  <si>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</si>
  <si>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</si>
  <si>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</si>
  <si>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</si>
  <si>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</si>
  <si>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</si>
  <si>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</si>
  <si>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</si>
  <si>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</si>
  <si>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</si>
  <si>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</si>
  <si>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</si>
  <si>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</si>
  <si>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</si>
  <si>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</si>
  <si>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</si>
  <si>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</si>
  <si>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</si>
  <si>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</si>
  <si>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</si>
  <si>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</si>
  <si>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</si>
  <si>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</si>
  <si>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</si>
  <si>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</si>
  <si>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</si>
  <si>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</si>
  <si>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</si>
  <si>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</si>
  <si>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</si>
  <si>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</si>
  <si>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</si>
  <si>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</si>
  <si>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</si>
  <si>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</si>
  <si>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</si>
  <si>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</si>
  <si>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</si>
  <si>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</si>
  <si>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</si>
  <si>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</si>
  <si>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</si>
  <si>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</si>
  <si>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</si>
  <si>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</si>
  <si>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</si>
  <si>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</si>
  <si>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</si>
  <si>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</si>
  <si>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</si>
  <si>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</si>
  <si>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</si>
  <si>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</si>
  <si>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</si>
  <si>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</si>
  <si>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</si>
  <si>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</si>
  <si>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</si>
  <si>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</si>
  <si>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</si>
  <si>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</si>
  <si>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</si>
  <si>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</si>
  <si>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</si>
  <si>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</si>
  <si>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</si>
  <si>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</si>
  <si>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</si>
  <si>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</si>
  <si>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</si>
  <si>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</si>
  <si>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</si>
  <si>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</si>
  <si>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</si>
  <si>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</si>
  <si>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</si>
  <si>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</si>
  <si>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</si>
  <si>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</si>
  <si>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</si>
  <si>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</si>
  <si>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</si>
  <si>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</si>
  <si>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</si>
  <si>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</si>
  <si>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</si>
  <si>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</si>
  <si>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</si>
  <si>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</si>
  <si>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</si>
  <si>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</si>
  <si>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</si>
  <si>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</si>
  <si>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</si>
  <si>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</si>
  <si>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</si>
  <si>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</si>
  <si>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</si>
  <si>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</si>
  <si>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</si>
  <si>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</si>
  <si>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</si>
  <si>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</si>
  <si>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</si>
  <si>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</si>
  <si>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</si>
  <si>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</si>
  <si>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</si>
  <si>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</si>
  <si>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</si>
  <si>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</si>
  <si>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</si>
  <si>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</si>
  <si>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</si>
  <si>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</si>
  <si>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</si>
  <si>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</si>
  <si>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</si>
  <si>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</si>
  <si>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</si>
  <si>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</si>
  <si>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</si>
  <si>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</si>
  <si>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</si>
  <si>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</si>
  <si>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</si>
  <si>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</si>
  <si>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</si>
  <si>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</si>
  <si>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</si>
  <si>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</si>
  <si>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</si>
  <si>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</si>
  <si>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</si>
  <si>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</si>
  <si>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</si>
  <si>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</si>
  <si>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</si>
  <si>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</si>
  <si>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</si>
  <si>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</si>
  <si>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</si>
  <si>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</si>
  <si>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</si>
  <si>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</si>
  <si>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</si>
  <si>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</si>
  <si>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</si>
  <si>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</si>
  <si>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</si>
  <si>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</si>
  <si>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</si>
  <si>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</si>
  <si>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</si>
  <si>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</si>
  <si>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</si>
  <si>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</si>
  <si>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</si>
  <si>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</si>
  <si>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</si>
  <si>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</si>
  <si>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</si>
  <si>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</si>
  <si>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</si>
  <si>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</si>
  <si>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</si>
  <si>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</si>
  <si>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</si>
  <si>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</si>
  <si>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</si>
  <si>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</si>
  <si>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</si>
  <si>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</si>
  <si>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</si>
  <si>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</si>
  <si>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</si>
  <si>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</si>
  <si>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</si>
  <si>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</si>
  <si>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</si>
  <si>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</si>
  <si>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</si>
  <si>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</si>
  <si>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</si>
  <si>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</si>
  <si>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</si>
  <si>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</si>
  <si>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</si>
  <si>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</si>
  <si>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</si>
  <si>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</si>
  <si>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</si>
  <si>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</si>
  <si>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</si>
  <si>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</si>
  <si>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</si>
  <si>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</si>
  <si>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</si>
  <si>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</si>
  <si>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</si>
  <si>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</si>
  <si>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</si>
  <si>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</si>
  <si>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</si>
  <si>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</si>
  <si>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</si>
  <si>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</si>
  <si>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</si>
  <si>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</si>
  <si>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</si>
  <si>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</si>
  <si>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</si>
  <si>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</si>
  <si>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</si>
  <si>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</si>
  <si>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</si>
  <si>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</si>
  <si>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</si>
  <si>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</si>
  <si>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</si>
  <si>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</si>
  <si>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</si>
  <si>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</si>
  <si>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</si>
  <si>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</si>
  <si>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</si>
  <si>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</si>
  <si>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</si>
  <si>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</si>
  <si>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</si>
  <si>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</si>
  <si>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</si>
  <si>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</si>
  <si>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</si>
  <si>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</si>
  <si>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</si>
  <si>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</si>
  <si>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</si>
  <si>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</si>
  <si>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</si>
  <si>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</si>
  <si>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</si>
  <si>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</si>
  <si>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</si>
  <si>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</si>
  <si>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</si>
  <si>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</si>
  <si>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</si>
  <si>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</si>
  <si>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</si>
  <si>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</si>
  <si>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</si>
  <si>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</si>
  <si>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</si>
  <si>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</si>
  <si>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</si>
  <si>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</si>
  <si>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</si>
  <si>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</si>
  <si>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</si>
  <si>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</si>
  <si>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</si>
  <si>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</si>
  <si>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</si>
  <si>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</si>
  <si>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</si>
  <si>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</si>
  <si>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</si>
  <si>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</si>
  <si>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</si>
  <si>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</si>
  <si>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</si>
  <si>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</si>
  <si>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</si>
  <si>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</si>
  <si>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</si>
  <si>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</si>
  <si>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</si>
  <si>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</si>
  <si>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</si>
  <si>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</si>
  <si>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</si>
  <si>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</si>
  <si>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</si>
  <si>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</si>
  <si>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</si>
  <si>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</si>
  <si>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</si>
  <si>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</si>
  <si>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</si>
  <si>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</si>
  <si>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</si>
  <si>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</si>
  <si>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</si>
  <si>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</si>
  <si>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</si>
  <si>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</si>
  <si>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</si>
  <si>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</si>
  <si>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</si>
  <si>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</si>
  <si>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</si>
  <si>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</si>
  <si>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</si>
  <si>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</si>
  <si>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</si>
  <si>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</si>
  <si>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</si>
  <si>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</si>
  <si>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</si>
  <si>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</si>
  <si>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</si>
  <si>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</si>
  <si>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</si>
  <si>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</si>
  <si>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</si>
  <si>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</si>
  <si>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</si>
  <si>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</si>
  <si>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</si>
  <si>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</si>
  <si>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</si>
  <si>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</si>
  <si>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</si>
  <si>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</si>
  <si>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</si>
  <si>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</si>
  <si>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</si>
  <si>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</si>
  <si>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</si>
  <si>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</si>
  <si>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</si>
  <si>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</si>
  <si>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</si>
  <si>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</si>
  <si>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</si>
  <si>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</si>
  <si>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</si>
  <si>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</si>
  <si>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</si>
  <si>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</si>
  <si>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</si>
  <si>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</si>
  <si>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</si>
  <si>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</si>
  <si>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</si>
  <si>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</si>
  <si>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</si>
  <si>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</si>
  <si>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</si>
  <si>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</si>
  <si>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</si>
  <si>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</si>
  <si>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</si>
  <si>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</si>
  <si>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</si>
  <si>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</si>
  <si>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</si>
  <si>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</si>
  <si>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</si>
  <si>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</si>
  <si>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</si>
  <si>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</si>
  <si>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</si>
  <si>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</si>
  <si>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</si>
  <si>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</si>
  <si>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</si>
  <si>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</si>
  <si>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</si>
  <si>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</si>
  <si>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</si>
  <si>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</si>
  <si>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</si>
  <si>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</si>
  <si>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</si>
  <si>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</si>
  <si>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</si>
  <si>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</si>
  <si>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</si>
  <si>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</si>
  <si>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</si>
  <si>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</si>
  <si>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</si>
  <si>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</si>
  <si>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</si>
  <si>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</si>
  <si>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</si>
  <si>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</si>
  <si>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</si>
  <si>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</si>
  <si>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</si>
  <si>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</si>
  <si>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</si>
  <si>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</si>
  <si>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</si>
  <si>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</si>
  <si>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</si>
  <si>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</si>
  <si>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</si>
  <si>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</si>
  <si>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</si>
  <si>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</si>
  <si>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</si>
  <si>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</si>
  <si>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</si>
  <si>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</si>
  <si>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</si>
  <si>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</si>
  <si>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</si>
  <si>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</si>
  <si>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</si>
  <si>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</si>
  <si>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</si>
  <si>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</si>
  <si>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</si>
  <si>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</si>
  <si>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</si>
  <si>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</si>
  <si>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</si>
  <si>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</si>
  <si>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</si>
  <si>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</si>
  <si>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</si>
  <si>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</si>
  <si>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</si>
  <si>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</si>
  <si>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</si>
  <si>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</si>
  <si>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</si>
  <si>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</si>
  <si>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</si>
  <si>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</si>
  <si>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</si>
  <si>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</si>
  <si>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</si>
  <si>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</si>
  <si>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</si>
  <si>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</si>
  <si>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</si>
  <si>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</si>
  <si>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</si>
  <si>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</si>
  <si>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</si>
  <si>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</si>
  <si>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</si>
  <si>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</si>
  <si>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</si>
  <si>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</si>
  <si>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</si>
  <si>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</si>
  <si>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</si>
  <si>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</si>
  <si>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</si>
  <si>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</si>
  <si>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</si>
  <si>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</si>
  <si>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</si>
  <si>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</si>
  <si>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</si>
  <si>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</si>
  <si>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</si>
  <si>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</si>
  <si>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</si>
  <si>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</si>
  <si>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</si>
  <si>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</si>
  <si>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</si>
  <si>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</si>
  <si>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</si>
  <si>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</si>
  <si>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</si>
  <si>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</si>
  <si>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</si>
  <si>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</si>
  <si>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</si>
  <si>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</si>
  <si>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</si>
  <si>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</si>
  <si>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</si>
  <si>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</si>
  <si>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</si>
  <si>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</si>
  <si>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</si>
  <si>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</si>
  <si>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</si>
  <si>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</si>
  <si>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</si>
  <si>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</si>
  <si>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</si>
  <si>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</si>
  <si>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</si>
  <si>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</si>
  <si>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</si>
  <si>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</si>
  <si>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</si>
  <si>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</si>
  <si>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</si>
  <si>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</si>
  <si>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</si>
  <si>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</si>
  <si>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</si>
  <si>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</si>
  <si>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</si>
  <si>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</si>
  <si>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</si>
  <si>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</si>
  <si>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</si>
  <si>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</si>
  <si>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</si>
  <si>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</si>
  <si>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</si>
  <si>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</si>
  <si>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</si>
  <si>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</si>
  <si>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</si>
  <si>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</si>
  <si>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</si>
  <si>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</si>
  <si>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</si>
  <si>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</si>
  <si>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</si>
  <si>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</si>
  <si>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</si>
  <si>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</si>
  <si>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</si>
  <si>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</si>
  <si>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</si>
  <si>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</si>
  <si>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</si>
  <si>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</si>
  <si>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</si>
  <si>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</si>
  <si>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</si>
  <si>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</si>
  <si>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</si>
  <si>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</si>
  <si>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</si>
  <si>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</si>
  <si>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</si>
  <si>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</si>
  <si>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</si>
  <si>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</si>
  <si>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</si>
  <si>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</si>
  <si>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</si>
  <si>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</si>
  <si>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</si>
  <si>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</si>
  <si>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</si>
  <si>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</si>
  <si>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</si>
  <si>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</si>
  <si>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</si>
  <si>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</si>
  <si>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</si>
  <si>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</si>
  <si>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</si>
  <si>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</si>
  <si>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</si>
  <si>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</si>
  <si>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</si>
  <si>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</si>
  <si>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</si>
  <si>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</si>
  <si>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</si>
  <si>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</si>
  <si>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</si>
  <si>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</si>
  <si>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</si>
  <si>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</si>
  <si>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</si>
  <si>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</si>
  <si>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</si>
  <si>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</si>
  <si>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</si>
  <si>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</si>
  <si>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</si>
  <si>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</si>
  <si>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</si>
  <si>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</si>
  <si>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</si>
  <si>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</si>
  <si>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</si>
  <si>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</si>
  <si>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</si>
  <si>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</si>
  <si>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</si>
  <si>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</si>
  <si>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</si>
  <si>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</si>
  <si>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</si>
  <si>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</si>
  <si>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</si>
  <si>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</si>
  <si>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</si>
  <si>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</si>
  <si>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</si>
  <si>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</si>
  <si>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</si>
  <si>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</si>
  <si>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</si>
  <si>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</si>
  <si>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</si>
  <si>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</si>
  <si>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</si>
  <si>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</si>
  <si>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</si>
  <si>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</si>
  <si>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</si>
  <si>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</si>
  <si>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</si>
  <si>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</si>
  <si>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</si>
  <si>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</si>
  <si>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</si>
  <si>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</si>
  <si>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</si>
  <si>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</si>
  <si>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</si>
  <si>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</si>
  <si>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</si>
  <si>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</si>
  <si>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</si>
  <si>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</si>
  <si>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</si>
  <si>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</si>
  <si>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</si>
  <si>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</si>
  <si>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</si>
  <si>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</si>
  <si>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</si>
  <si>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</si>
  <si>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</si>
  <si>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</si>
  <si>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</si>
  <si>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</si>
  <si>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</si>
  <si>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</si>
  <si>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</si>
  <si>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</si>
  <si>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</si>
  <si>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</si>
  <si>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</si>
  <si>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</si>
  <si>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</si>
  <si>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</si>
  <si>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</si>
  <si>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</si>
  <si>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</si>
  <si>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</si>
  <si>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</si>
  <si>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</si>
  <si>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</si>
  <si>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</si>
  <si>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</si>
  <si>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</si>
  <si>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</si>
  <si>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</si>
  <si>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</si>
  <si>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</si>
  <si>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</si>
  <si>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</si>
  <si>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</si>
  <si>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</si>
  <si>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</si>
  <si>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</si>
  <si>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</si>
  <si>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</si>
  <si>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</si>
  <si>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</si>
  <si>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</si>
  <si>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</si>
  <si>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</si>
  <si>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</si>
  <si>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</si>
  <si>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</si>
  <si>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</si>
  <si>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</si>
  <si>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</si>
  <si>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</si>
  <si>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</si>
  <si>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</si>
  <si>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</si>
  <si>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</si>
  <si>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</si>
  <si>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</si>
  <si>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</si>
  <si>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</si>
  <si>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</si>
  <si>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</si>
  <si>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</si>
  <si>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</si>
  <si>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</si>
  <si>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</si>
  <si>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</si>
  <si>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</si>
  <si>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</si>
  <si>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</si>
  <si>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</si>
  <si>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</si>
  <si>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</si>
  <si>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</si>
  <si>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</si>
  <si>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</si>
  <si>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</si>
  <si>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</si>
  <si>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</si>
  <si>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</si>
  <si>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</si>
  <si>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</si>
  <si>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</si>
  <si>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</si>
  <si>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</si>
  <si>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</si>
  <si>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</si>
  <si>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</si>
  <si>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</si>
  <si>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</si>
  <si>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</si>
  <si>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</si>
  <si>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</si>
  <si>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</si>
  <si>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</si>
  <si>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</si>
  <si>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</si>
  <si>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</si>
  <si>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</si>
  <si>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</si>
  <si>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</si>
  <si>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</si>
  <si>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</si>
  <si>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</si>
  <si>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</si>
  <si>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</si>
  <si>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</si>
  <si>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</si>
  <si>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</si>
  <si>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</si>
  <si>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</si>
  <si>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</si>
  <si>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</si>
  <si>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</si>
  <si>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</si>
  <si>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</si>
  <si>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</si>
  <si>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</si>
  <si>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</si>
  <si>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</si>
  <si>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</si>
  <si>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</si>
  <si>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</si>
  <si>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</si>
  <si>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</si>
  <si>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</si>
  <si>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</si>
  <si>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</si>
  <si>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</si>
  <si>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</si>
  <si>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</si>
  <si>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</si>
  <si>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</si>
  <si>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</si>
  <si>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</si>
  <si>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</si>
  <si>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</si>
  <si>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</si>
  <si>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</si>
  <si>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</si>
  <si>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</si>
  <si>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</si>
  <si>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</si>
  <si>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</si>
  <si>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</si>
  <si>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</si>
  <si>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</si>
  <si>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</si>
  <si>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</si>
  <si>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</si>
  <si>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</si>
  <si>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</si>
  <si>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</si>
  <si>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</si>
  <si>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</si>
  <si>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</si>
  <si>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</si>
  <si>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</si>
  <si>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</si>
  <si>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</si>
  <si>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</si>
  <si>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</si>
  <si>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</si>
  <si>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</si>
  <si>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</si>
  <si>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</si>
  <si>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</si>
  <si>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</si>
  <si>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</si>
  <si>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</si>
  <si>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</si>
  <si>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</si>
  <si>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</si>
  <si>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</si>
  <si>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</si>
  <si>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</si>
  <si>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</si>
  <si>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</si>
  <si>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</si>
  <si>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</si>
  <si>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</si>
  <si>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</si>
  <si>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</si>
  <si>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</si>
  <si>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</si>
  <si>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</si>
  <si>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</si>
  <si>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</si>
  <si>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</si>
  <si>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</si>
  <si>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</si>
  <si>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</si>
  <si>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</si>
  <si>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</si>
  <si>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</si>
  <si>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</si>
  <si>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</si>
  <si>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</si>
  <si>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</si>
  <si>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</si>
  <si>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</si>
  <si>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</si>
  <si>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</si>
  <si>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</si>
  <si>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</si>
  <si>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</si>
  <si>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</si>
  <si>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</si>
  <si>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</si>
  <si>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</si>
  <si>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</si>
  <si>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</si>
  <si>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</si>
  <si>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</si>
  <si>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</si>
  <si>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</si>
  <si>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</si>
  <si>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</si>
  <si>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</si>
  <si>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</si>
  <si>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</si>
  <si>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</si>
  <si>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</si>
  <si>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</si>
  <si>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</si>
  <si>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</si>
  <si>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</si>
  <si>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</si>
  <si>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</si>
  <si>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</si>
  <si>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</si>
  <si>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</si>
  <si>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</si>
  <si>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</si>
  <si>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</si>
  <si>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</si>
  <si>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</si>
  <si>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</si>
  <si>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</si>
  <si>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</si>
  <si>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</si>
  <si>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</si>
  <si>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</si>
  <si>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</si>
  <si>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</si>
  <si>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</si>
  <si>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</si>
  <si>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</si>
  <si>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</si>
  <si>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</si>
  <si>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</si>
  <si>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</si>
  <si>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</si>
  <si>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</si>
  <si>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</si>
  <si>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</si>
  <si>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</si>
  <si>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</si>
  <si>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</si>
  <si>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</si>
  <si>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</si>
  <si>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</si>
  <si>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</si>
  <si>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</si>
  <si>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</si>
  <si>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</si>
  <si>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</si>
  <si>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</si>
  <si>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</si>
  <si>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</si>
  <si>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</si>
  <si>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</si>
  <si>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</si>
  <si>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</si>
  <si>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</si>
  <si>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</si>
  <si>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</si>
  <si>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</si>
  <si>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</si>
  <si>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</si>
  <si>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</si>
  <si>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</si>
  <si>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</si>
  <si>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</si>
  <si>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</si>
  <si>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</si>
  <si>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</si>
  <si>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</si>
  <si>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</si>
  <si>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</si>
  <si>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</si>
  <si>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</si>
  <si>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</si>
  <si>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</si>
  <si>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</si>
  <si>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</si>
  <si>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</si>
  <si>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</si>
  <si>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</si>
  <si>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</si>
  <si>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</si>
  <si>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</si>
  <si>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</si>
  <si>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</si>
  <si>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</si>
  <si>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</si>
  <si>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</si>
  <si>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</si>
  <si>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</si>
  <si>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</si>
  <si>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</si>
  <si>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</si>
  <si>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</si>
  <si>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</si>
  <si>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</si>
  <si>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</si>
  <si>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</si>
  <si>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</si>
  <si>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</si>
  <si>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</si>
  <si>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</si>
  <si>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</si>
  <si>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</si>
  <si>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</si>
  <si>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</si>
  <si>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</si>
  <si>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</si>
  <si>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</si>
  <si>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</si>
  <si>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</si>
  <si>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</si>
  <si>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</si>
  <si>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</si>
  <si>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</si>
  <si>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</si>
  <si>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</si>
  <si>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</si>
  <si>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</si>
  <si>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</si>
  <si>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</si>
  <si>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</si>
  <si>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</si>
  <si>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</si>
  <si>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</si>
  <si>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</si>
  <si>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</si>
  <si>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</si>
  <si>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</si>
  <si>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</si>
  <si>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</si>
  <si>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</si>
  <si>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</si>
  <si>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</si>
  <si>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</si>
  <si>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</si>
  <si>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</si>
  <si>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</si>
  <si>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</si>
  <si>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</si>
  <si>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</si>
  <si>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</si>
  <si>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</si>
  <si>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</si>
  <si>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</si>
  <si>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</si>
  <si>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</si>
  <si>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</si>
  <si>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</si>
  <si>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</si>
  <si>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</si>
  <si>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</si>
  <si>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</si>
  <si>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</si>
  <si>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</si>
  <si>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</si>
  <si>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</si>
  <si>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</si>
  <si>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</si>
  <si>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</si>
  <si>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</si>
  <si>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</si>
  <si>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</si>
  <si>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</si>
  <si>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</si>
  <si>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</si>
  <si>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</si>
  <si>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</si>
  <si>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</si>
  <si>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</si>
  <si>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</si>
  <si>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</si>
  <si>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</si>
  <si>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</si>
  <si>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</si>
  <si>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</si>
  <si>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</si>
  <si>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</si>
  <si>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</si>
  <si>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</si>
  <si>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</si>
  <si>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</si>
  <si>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</si>
  <si>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</si>
  <si>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</si>
  <si>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</si>
  <si>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</si>
  <si>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</si>
  <si>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</si>
  <si>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</si>
  <si>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</si>
  <si>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</si>
  <si>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</si>
  <si>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</si>
  <si>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</si>
  <si>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</si>
  <si>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</si>
  <si>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</si>
  <si>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</si>
  <si>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</si>
  <si>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</si>
  <si>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</si>
  <si>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</si>
  <si>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</si>
  <si>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</si>
  <si>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</si>
  <si>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</si>
  <si>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</si>
  <si>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</si>
  <si>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</si>
  <si>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</si>
  <si>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</si>
  <si>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</si>
  <si>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</si>
  <si>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</si>
  <si>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</si>
  <si>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</si>
  <si>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</si>
  <si>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</si>
  <si>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</si>
  <si>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</si>
  <si>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</si>
  <si>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</si>
  <si>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</si>
  <si>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</si>
  <si>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</si>
  <si>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</si>
  <si>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</si>
  <si>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</si>
  <si>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</si>
  <si>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</si>
  <si>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</si>
  <si>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</si>
  <si>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</si>
  <si>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</si>
  <si>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</si>
  <si>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</si>
  <si>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</si>
  <si>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</si>
  <si>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</si>
  <si>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</si>
  <si>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</si>
  <si>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</si>
  <si>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</si>
  <si>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</si>
  <si>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</si>
  <si>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</si>
  <si>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</si>
  <si>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</si>
  <si>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</si>
  <si>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</si>
  <si>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</si>
  <si>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</si>
  <si>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</si>
  <si>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</si>
  <si>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</si>
  <si>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</si>
  <si>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</si>
  <si>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</si>
  <si>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</si>
  <si>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</si>
  <si>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</si>
  <si>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</si>
  <si>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</si>
  <si>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</si>
  <si>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</si>
  <si>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</si>
  <si>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</si>
  <si>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</si>
  <si>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</si>
  <si>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</si>
  <si>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</si>
  <si>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</si>
  <si>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</si>
  <si>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</si>
  <si>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</si>
  <si>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</si>
  <si>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</si>
  <si>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</si>
  <si>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</si>
  <si>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</si>
  <si>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</si>
  <si>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</si>
  <si>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</si>
  <si>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</si>
  <si>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</si>
  <si>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</si>
  <si>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</si>
  <si>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</si>
  <si>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</si>
  <si>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</si>
  <si>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</si>
  <si>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</si>
  <si>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</si>
  <si>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</si>
  <si>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</si>
  <si>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</si>
  <si>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</si>
  <si>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</si>
  <si>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</si>
  <si>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</si>
  <si>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</si>
  <si>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</si>
  <si>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</si>
  <si>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</si>
  <si>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</si>
  <si>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</si>
  <si>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</si>
  <si>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</si>
  <si>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</si>
  <si>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</si>
  <si>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</si>
  <si>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</si>
  <si>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</si>
  <si>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</si>
  <si>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</si>
  <si>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</si>
  <si>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</si>
  <si>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</si>
  <si>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</si>
  <si>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</si>
  <si>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</si>
  <si>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</si>
  <si>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</si>
  <si>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</si>
  <si>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</si>
  <si>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</si>
  <si>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</si>
  <si>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</si>
  <si>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</si>
  <si>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</si>
  <si>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</si>
  <si>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</si>
  <si>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</si>
  <si>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</si>
  <si>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</si>
  <si>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</si>
  <si>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</si>
  <si>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</si>
  <si>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</si>
  <si>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</si>
  <si>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</si>
  <si>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</si>
  <si>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</si>
  <si>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</si>
  <si>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</si>
  <si>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</si>
  <si>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</si>
  <si>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</si>
  <si>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</si>
  <si>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</si>
  <si>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</si>
  <si>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</si>
  <si>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</si>
  <si>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</si>
  <si>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</si>
  <si>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</si>
  <si>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</si>
  <si>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</si>
  <si>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</si>
  <si>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</si>
  <si>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</si>
  <si>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</si>
  <si>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</si>
  <si>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</si>
  <si>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</si>
  <si>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</si>
  <si>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</si>
  <si>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</si>
  <si>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</si>
  <si>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</si>
  <si>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</si>
  <si>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</si>
  <si>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</si>
  <si>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</si>
  <si>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</si>
  <si>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</si>
  <si>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</si>
  <si>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</si>
  <si>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</si>
  <si>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</si>
  <si>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</si>
  <si>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</si>
  <si>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</si>
  <si>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</si>
  <si>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</si>
  <si>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</si>
  <si>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</si>
  <si>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</si>
  <si>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</si>
  <si>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</si>
  <si>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</si>
  <si>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</si>
  <si>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</si>
  <si>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</si>
  <si>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</si>
  <si>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</si>
  <si>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</si>
  <si>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</si>
  <si>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</si>
  <si>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</si>
  <si>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</si>
  <si>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</si>
  <si>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</si>
  <si>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</si>
  <si>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</si>
  <si>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</si>
  <si>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</si>
  <si>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</si>
  <si>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</si>
  <si>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</si>
  <si>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</si>
  <si>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</si>
  <si>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</si>
  <si>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</si>
  <si>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</si>
  <si>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</si>
  <si>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</si>
  <si>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</si>
  <si>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</si>
  <si>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</si>
  <si>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</si>
  <si>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</si>
  <si>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</si>
  <si>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</si>
  <si>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</si>
  <si>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</si>
  <si>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</si>
  <si>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</si>
  <si>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</si>
  <si>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</si>
  <si>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</si>
  <si>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</si>
  <si>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</si>
  <si>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</si>
  <si>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</si>
  <si>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</si>
  <si>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</si>
  <si>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</si>
  <si>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</si>
  <si>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</si>
  <si>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</si>
  <si>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</si>
  <si>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</si>
  <si>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</si>
  <si>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</si>
  <si>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</si>
  <si>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</si>
  <si>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</si>
  <si>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</si>
  <si>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</si>
  <si>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</si>
  <si>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</si>
  <si>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</si>
  <si>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</si>
  <si>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</si>
  <si>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</si>
  <si>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</si>
  <si>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</si>
  <si>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</si>
  <si>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</si>
  <si>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</si>
  <si>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</si>
  <si>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</si>
  <si>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</si>
  <si>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</si>
  <si>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</si>
  <si>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</si>
  <si>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</si>
  <si>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</si>
  <si>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</si>
  <si>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</si>
  <si>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</si>
  <si>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</si>
  <si>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</si>
  <si>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</si>
  <si>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</si>
  <si>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</si>
  <si>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</si>
  <si>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</si>
  <si>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</si>
  <si>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</si>
  <si>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</si>
  <si>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</si>
  <si>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</si>
  <si>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</si>
  <si>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</si>
  <si>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</si>
  <si>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</si>
  <si>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</si>
  <si>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</si>
  <si>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</si>
  <si>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</si>
  <si>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</si>
  <si>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</si>
  <si>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</si>
  <si>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</si>
  <si>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</si>
  <si>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</si>
  <si>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</si>
  <si>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</si>
  <si>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</si>
  <si>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</si>
  <si>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</si>
  <si>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</si>
  <si>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</si>
  <si>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</si>
  <si>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</si>
  <si>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</si>
  <si>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</si>
  <si>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</si>
  <si>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</si>
  <si>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</si>
  <si>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</si>
  <si>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</si>
  <si>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</si>
  <si>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</si>
  <si>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</si>
  <si>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</si>
  <si>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</si>
  <si>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</si>
  <si>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</si>
  <si>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</si>
  <si>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</si>
  <si>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</si>
  <si>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</si>
  <si>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</si>
  <si>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</si>
  <si>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</si>
  <si>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</si>
  <si>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</si>
  <si>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</si>
  <si>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</si>
  <si>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</si>
  <si>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</si>
  <si>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</si>
  <si>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</si>
  <si>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</si>
  <si>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</si>
  <si>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</si>
  <si>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</si>
  <si>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</si>
  <si>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</si>
  <si>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</si>
  <si>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</si>
  <si>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</si>
  <si>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</si>
  <si>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</si>
  <si>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</si>
  <si>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</si>
  <si>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</si>
  <si>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</si>
  <si>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</si>
  <si>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</si>
  <si>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</si>
  <si>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</si>
  <si>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</si>
  <si>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</si>
  <si>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</si>
  <si>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</si>
  <si>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</si>
  <si>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</si>
  <si>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</si>
  <si>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</si>
  <si>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</si>
  <si>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</si>
  <si>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</si>
  <si>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</si>
  <si>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</si>
  <si>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</si>
  <si>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</si>
  <si>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</si>
  <si>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</si>
  <si>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</si>
  <si>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</si>
  <si>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</si>
  <si>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</si>
  <si>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</si>
  <si>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</si>
  <si>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</si>
  <si>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</si>
  <si>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</si>
  <si>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</si>
  <si>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</si>
  <si>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</si>
  <si>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</si>
  <si>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</si>
  <si>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</si>
  <si>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</si>
  <si>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</si>
  <si>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</si>
  <si>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</si>
  <si>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</si>
  <si>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</si>
  <si>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</si>
  <si>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</si>
  <si>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</si>
  <si>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</si>
  <si>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</si>
  <si>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</si>
  <si>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</si>
  <si>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</si>
  <si>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</si>
  <si>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</si>
  <si>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</si>
  <si>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</si>
  <si>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</si>
  <si>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</si>
  <si>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</si>
  <si>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</si>
  <si>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</si>
  <si>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</si>
  <si>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</si>
  <si>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</si>
  <si>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</si>
  <si>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</si>
  <si>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</si>
  <si>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</si>
  <si>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</si>
  <si>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</si>
  <si>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</si>
  <si>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</si>
  <si>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</si>
  <si>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</si>
  <si>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</si>
  <si>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</si>
  <si>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</si>
  <si>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</si>
  <si>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</si>
  <si>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</si>
  <si>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</si>
  <si>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</si>
  <si>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</si>
  <si>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</si>
  <si>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</si>
  <si>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</si>
  <si>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</si>
  <si>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</si>
  <si>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</si>
  <si>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</si>
  <si>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</si>
  <si>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</si>
  <si>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</si>
  <si>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</si>
  <si>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</si>
  <si>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</si>
  <si>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</si>
  <si>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</si>
  <si>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</si>
  <si>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</si>
  <si>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</si>
  <si>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</si>
  <si>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</si>
  <si>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</si>
  <si>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</si>
  <si>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</si>
  <si>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</si>
  <si>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</si>
  <si>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</si>
  <si>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</si>
  <si>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</si>
  <si>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</si>
  <si>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</si>
  <si>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</si>
  <si>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</si>
  <si>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</si>
  <si>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</si>
  <si>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</si>
  <si>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</si>
  <si>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</si>
  <si>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</si>
  <si>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</si>
  <si>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</si>
  <si>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</si>
  <si>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</si>
  <si>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</si>
  <si>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</si>
  <si>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</si>
  <si>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</si>
  <si>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</si>
  <si>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</si>
  <si>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</si>
  <si>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</si>
  <si>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</si>
  <si>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</si>
  <si>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</si>
  <si>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</si>
  <si>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</si>
  <si>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</si>
  <si>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</si>
  <si>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</si>
  <si>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</si>
  <si>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</si>
  <si>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</si>
  <si>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</si>
  <si>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</si>
  <si>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</si>
  <si>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</si>
  <si>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</si>
  <si>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</si>
  <si>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</si>
  <si>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</si>
  <si>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</si>
  <si>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</si>
  <si>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</si>
  <si>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</si>
  <si>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</si>
  <si>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</si>
  <si>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</si>
  <si>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</si>
  <si>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</si>
  <si>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</si>
  <si>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</si>
  <si>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</si>
  <si>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</si>
  <si>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</si>
  <si>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</si>
  <si>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</si>
  <si>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</si>
  <si>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</si>
  <si>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</si>
  <si>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</si>
  <si>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</si>
  <si>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</si>
  <si>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</si>
  <si>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</si>
  <si>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</si>
  <si>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</si>
  <si>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</si>
  <si>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</si>
  <si>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</si>
  <si>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</si>
  <si>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</si>
  <si>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</si>
  <si>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</si>
  <si>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</si>
  <si>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</si>
  <si>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</si>
  <si>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</si>
  <si>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</si>
  <si>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</si>
  <si>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</si>
  <si>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</si>
  <si>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</si>
  <si>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</si>
  <si>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</si>
  <si>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</si>
  <si>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</si>
  <si>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</si>
  <si>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</si>
  <si>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</si>
  <si>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</si>
  <si>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</si>
  <si>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</si>
  <si>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</si>
  <si>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</si>
  <si>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</si>
  <si>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</si>
  <si>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</si>
  <si>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</si>
  <si>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</si>
  <si>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</si>
  <si>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</si>
  <si>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</si>
  <si>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</si>
  <si>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</si>
  <si>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</si>
  <si>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</si>
  <si>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</si>
  <si>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</si>
  <si>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</si>
  <si>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</si>
  <si>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</si>
  <si>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</si>
  <si>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</si>
  <si>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</si>
  <si>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</si>
  <si>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</si>
  <si>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</si>
  <si>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</si>
  <si>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</si>
  <si>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</si>
  <si>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</si>
  <si>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</si>
  <si>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</si>
  <si>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</si>
  <si>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</si>
  <si>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</si>
  <si>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</si>
  <si>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</si>
  <si>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</si>
  <si>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</si>
  <si>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</si>
  <si>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</si>
  <si>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</si>
  <si>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</si>
  <si>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</si>
  <si>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</si>
  <si>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</si>
  <si>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</si>
  <si>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</si>
  <si>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</si>
  <si>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</si>
  <si>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</si>
  <si>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</si>
  <si>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</si>
  <si>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</si>
  <si>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</si>
  <si>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</si>
  <si>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</si>
  <si>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</si>
  <si>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</si>
  <si>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</si>
  <si>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</si>
  <si>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</si>
  <si>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</si>
  <si>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</si>
  <si>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</si>
  <si>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</si>
  <si>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</si>
  <si>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</si>
  <si>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</si>
  <si>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</si>
  <si>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</si>
  <si>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</si>
  <si>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</si>
  <si>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</si>
  <si>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</si>
  <si>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</si>
  <si>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</si>
  <si>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</si>
  <si>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</si>
  <si>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</si>
  <si>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</si>
  <si>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</si>
  <si>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</si>
  <si>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</si>
  <si>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</si>
  <si>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</si>
  <si>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</si>
  <si>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</si>
  <si>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</si>
  <si>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</si>
  <si>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</si>
  <si>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</si>
  <si>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</si>
  <si>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</si>
  <si>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</si>
  <si>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</si>
  <si>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</si>
  <si>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</si>
  <si>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</si>
  <si>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</si>
  <si>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</si>
  <si>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</si>
  <si>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</si>
  <si>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</si>
  <si>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</si>
  <si>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</si>
  <si>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</si>
  <si>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</si>
  <si>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</si>
  <si>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</si>
  <si>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</si>
  <si>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</si>
  <si>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</si>
  <si>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</si>
  <si>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</si>
  <si>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</si>
  <si>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</si>
  <si>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</si>
  <si>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</si>
  <si>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</si>
  <si>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</si>
  <si>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</si>
  <si>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</si>
  <si>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</si>
  <si>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</si>
  <si>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</si>
  <si>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</si>
  <si>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</si>
  <si>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</si>
  <si>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</si>
  <si>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</si>
  <si>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</si>
  <si>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</si>
  <si>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</si>
  <si>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</si>
  <si>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</si>
  <si>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</si>
  <si>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</si>
  <si>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</si>
  <si>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</si>
  <si>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</si>
  <si>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</si>
  <si>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</si>
  <si>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</si>
  <si>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</si>
  <si>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</si>
  <si>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</si>
  <si>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</si>
  <si>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</si>
  <si>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</si>
  <si>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</si>
  <si>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</si>
  <si>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</si>
  <si>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</si>
  <si>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</si>
  <si>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</si>
  <si>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</si>
  <si>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</si>
  <si>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</si>
  <si>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</si>
  <si>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</si>
  <si>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</si>
  <si>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</si>
  <si>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</si>
  <si>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</si>
  <si>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</si>
  <si>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</si>
  <si>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</si>
  <si>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</si>
  <si>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</si>
  <si>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</si>
  <si>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</si>
  <si>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</si>
  <si>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</si>
  <si>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</si>
  <si>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</si>
  <si>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</si>
  <si>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</si>
  <si>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</si>
  <si>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</si>
  <si>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</si>
  <si>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</si>
  <si>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</si>
  <si>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</si>
  <si>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</si>
  <si>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</si>
  <si>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</si>
  <si>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</si>
  <si>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</si>
  <si>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</si>
  <si>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</si>
  <si>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</si>
  <si>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</si>
  <si>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</si>
  <si>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</si>
  <si>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</si>
  <si>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</si>
  <si>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</si>
  <si>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</si>
  <si>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</si>
  <si>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</si>
  <si>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</si>
  <si>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</si>
  <si>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</si>
  <si>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</si>
  <si>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</si>
  <si>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</si>
  <si>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</si>
  <si>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</si>
  <si>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</si>
  <si>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</si>
  <si>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</si>
  <si>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</si>
  <si>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</si>
  <si>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</si>
  <si>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</si>
  <si>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</si>
  <si>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</si>
  <si>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</si>
  <si>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</si>
  <si>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</si>
  <si>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</si>
  <si>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</si>
  <si>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</si>
  <si>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</si>
  <si>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</si>
  <si>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</si>
  <si>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</si>
  <si>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</si>
  <si>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</si>
  <si>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</si>
  <si>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</si>
  <si>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</si>
  <si>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</si>
  <si>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</si>
  <si>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</si>
  <si>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</si>
  <si>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</si>
  <si>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</si>
  <si>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</si>
  <si>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</si>
  <si>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</si>
  <si>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</si>
  <si>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</si>
  <si>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</si>
  <si>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</si>
  <si>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</si>
  <si>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</si>
  <si>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</si>
  <si>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</si>
  <si>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</si>
  <si>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</si>
  <si>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</si>
  <si>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</si>
  <si>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</si>
  <si>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</si>
  <si>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</si>
  <si>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</si>
  <si>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</si>
  <si>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</si>
  <si>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</si>
  <si>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</si>
  <si>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</si>
  <si>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</si>
  <si>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</si>
  <si>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</si>
  <si>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</si>
  <si>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</si>
  <si>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</si>
  <si>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</si>
  <si>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</si>
  <si>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</si>
  <si>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</si>
  <si>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</si>
  <si>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</si>
  <si>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</si>
  <si>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</si>
  <si>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</si>
  <si>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</si>
  <si>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</si>
  <si>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</si>
  <si>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</si>
  <si>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</si>
  <si>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</si>
  <si>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</si>
  <si>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</si>
  <si>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</si>
  <si>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</si>
  <si>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</si>
  <si>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</si>
  <si>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</si>
  <si>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</si>
  <si>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</si>
  <si>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</si>
  <si>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</si>
  <si>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</si>
  <si>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</si>
  <si>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</si>
  <si>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</si>
  <si>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</si>
  <si>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</si>
  <si>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</si>
  <si>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</si>
  <si>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</si>
  <si>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</si>
  <si>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</si>
  <si>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</si>
  <si>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</si>
  <si>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</si>
  <si>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</si>
  <si>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</si>
  <si>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</si>
  <si>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</si>
  <si>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</si>
  <si>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</si>
  <si>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</si>
  <si>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</si>
  <si>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</si>
  <si>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</si>
  <si>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</si>
  <si>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</si>
  <si>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</si>
  <si>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</si>
  <si>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</si>
  <si>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</si>
  <si>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</si>
  <si>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</si>
  <si>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</si>
  <si>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</si>
  <si>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</si>
  <si>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</si>
  <si>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</si>
  <si>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</si>
  <si>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</si>
  <si>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</si>
  <si>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</si>
  <si>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</si>
  <si>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</si>
  <si>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</si>
  <si>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</si>
  <si>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</si>
  <si>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</si>
  <si>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</si>
  <si>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</si>
  <si>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</si>
  <si>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</si>
  <si>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</si>
  <si>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</si>
  <si>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</si>
  <si>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</si>
  <si>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</si>
  <si>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</si>
  <si>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</si>
  <si>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</si>
  <si>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</si>
  <si>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</si>
  <si>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</si>
  <si>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</si>
  <si>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</si>
  <si>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</si>
  <si>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</si>
  <si>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</si>
  <si>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</si>
  <si>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</si>
  <si>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</si>
  <si>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</si>
  <si>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</si>
  <si>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</si>
  <si>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</si>
  <si>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</si>
  <si>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</si>
  <si>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</si>
  <si>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</si>
  <si>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</si>
  <si>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</si>
  <si>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</si>
  <si>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</si>
  <si>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</si>
  <si>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</si>
  <si>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</si>
  <si>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</si>
  <si>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</si>
  <si>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</si>
  <si>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</si>
  <si>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</si>
  <si>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</si>
  <si>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</si>
  <si>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</si>
  <si>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</si>
  <si>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</si>
  <si>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</si>
  <si>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</si>
  <si>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</si>
  <si>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</si>
  <si>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</si>
  <si>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</si>
  <si>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</si>
  <si>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</si>
  <si>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</si>
  <si>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</si>
  <si>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</si>
  <si>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</si>
  <si>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</si>
  <si>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</si>
  <si>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</si>
  <si>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</si>
  <si>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</si>
  <si>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</si>
  <si>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</si>
  <si>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</si>
  <si>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</si>
  <si>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</si>
  <si>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</si>
  <si>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</si>
  <si>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</si>
  <si>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</si>
  <si>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</si>
  <si>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</si>
  <si>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</si>
  <si>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</si>
  <si>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</si>
  <si>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</si>
  <si>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</si>
  <si>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</si>
  <si>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</si>
  <si>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</si>
  <si>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</si>
  <si>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</si>
  <si>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</si>
  <si>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</si>
  <si>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</si>
  <si>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</si>
  <si>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</si>
  <si>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</si>
  <si>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</si>
  <si>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</si>
  <si>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</si>
  <si>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</si>
  <si>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</si>
  <si>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</si>
  <si>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</si>
  <si>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</si>
  <si>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</si>
  <si>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</si>
  <si>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</si>
  <si>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</si>
  <si>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</si>
  <si>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</si>
  <si>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</si>
  <si>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</si>
  <si>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</si>
  <si>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</si>
  <si>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</si>
  <si>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</si>
  <si>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</si>
  <si>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</si>
  <si>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</si>
  <si>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</si>
  <si>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</si>
  <si>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</si>
  <si>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</si>
  <si>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</si>
  <si>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</si>
  <si>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</si>
  <si>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</si>
  <si>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</si>
  <si>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</si>
  <si>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</si>
  <si>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</si>
  <si>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</si>
  <si>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</si>
  <si>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</si>
  <si>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</si>
  <si>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</si>
  <si>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</si>
  <si>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</si>
  <si>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</si>
  <si>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</si>
  <si>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</si>
  <si>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</si>
  <si>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</si>
  <si>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</si>
  <si>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</si>
  <si>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</si>
  <si>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</si>
  <si>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</si>
  <si>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</si>
  <si>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</si>
  <si>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</si>
  <si>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</si>
  <si>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</si>
  <si>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</si>
  <si>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</si>
  <si>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</si>
  <si>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</si>
  <si>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</si>
  <si>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</si>
  <si>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</si>
  <si>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</si>
  <si>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</si>
  <si>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</si>
  <si>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</si>
  <si>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</si>
  <si>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</si>
  <si>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</si>
  <si>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</si>
  <si>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</si>
  <si>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</si>
  <si>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</si>
  <si>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</si>
  <si>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</si>
  <si>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</si>
  <si>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</si>
  <si>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</si>
  <si>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</si>
  <si>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</si>
  <si>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</si>
  <si>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</si>
  <si>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</si>
  <si>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</si>
  <si>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</si>
  <si>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</si>
  <si>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</si>
  <si>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</si>
  <si>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</si>
  <si>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</si>
  <si>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</si>
  <si>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</si>
  <si>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</si>
  <si>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</si>
  <si>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</si>
  <si>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</si>
  <si>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</si>
  <si>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</si>
  <si>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</si>
  <si>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</si>
  <si>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</si>
  <si>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</si>
  <si>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</si>
  <si>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</si>
  <si>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</si>
  <si>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</si>
  <si>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</si>
  <si>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</si>
  <si>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</si>
  <si>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</si>
  <si>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</si>
  <si>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</si>
  <si>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</si>
  <si>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</si>
  <si>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</si>
  <si>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</si>
  <si>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</si>
  <si>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</si>
  <si>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</si>
  <si>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</si>
  <si>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</si>
  <si>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</si>
  <si>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</si>
  <si>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</si>
  <si>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</si>
  <si>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</si>
  <si>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</si>
  <si>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</si>
  <si>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</si>
  <si>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</si>
  <si>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</si>
  <si>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</si>
  <si>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</si>
  <si>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</si>
  <si>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</si>
  <si>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</si>
  <si>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</si>
  <si>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</si>
  <si>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</si>
  <si>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</si>
  <si>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</si>
  <si>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</si>
  <si>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</si>
  <si>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</si>
  <si>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</si>
  <si>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</si>
  <si>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</si>
  <si>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</si>
  <si>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</si>
  <si>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</si>
  <si>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</si>
  <si>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</si>
  <si>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</si>
  <si>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</si>
  <si>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</si>
  <si>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</si>
  <si>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</si>
  <si>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</si>
  <si>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</si>
  <si>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</si>
  <si>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</si>
  <si>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</si>
  <si>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</si>
  <si>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</si>
  <si>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</si>
  <si>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</si>
  <si>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</si>
  <si>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</si>
  <si>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</si>
  <si>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</si>
  <si>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</si>
  <si>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</si>
  <si>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</si>
  <si>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</si>
  <si>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</si>
  <si>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</si>
  <si>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</si>
  <si>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</si>
  <si>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</si>
  <si>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</si>
  <si>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</si>
  <si>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</si>
  <si>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</si>
  <si>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</si>
  <si>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</si>
  <si>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</si>
  <si>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</si>
  <si>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</si>
  <si>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</si>
  <si>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</si>
  <si>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</si>
  <si>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</si>
  <si>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</si>
  <si>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</si>
  <si>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</si>
  <si>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</si>
  <si>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</si>
  <si>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</si>
  <si>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</si>
  <si>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</si>
  <si>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</si>
  <si>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</si>
  <si>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</si>
  <si>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</si>
  <si>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</si>
  <si>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</si>
  <si>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</si>
  <si>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</si>
  <si>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</si>
  <si>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</si>
  <si>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</si>
  <si>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</si>
  <si>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</si>
  <si>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</si>
  <si>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</si>
  <si>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</si>
  <si>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</si>
  <si>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</si>
  <si>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</si>
  <si>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</si>
  <si>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</si>
  <si>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</si>
  <si>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</si>
  <si>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</si>
  <si>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</si>
  <si>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</si>
  <si>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</si>
  <si>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</si>
  <si>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</si>
  <si>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</si>
  <si>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</si>
  <si>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</si>
  <si>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</si>
  <si>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</si>
  <si>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</si>
  <si>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</si>
  <si>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</si>
  <si>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</si>
  <si>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</si>
  <si>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</si>
  <si>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</si>
  <si>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</si>
  <si>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</si>
  <si>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</si>
  <si>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</si>
  <si>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</si>
  <si>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</si>
  <si>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</si>
  <si>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</si>
  <si>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</si>
  <si>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</si>
  <si>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</si>
  <si>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</si>
  <si>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</si>
  <si>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</si>
  <si>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</si>
  <si>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</si>
  <si>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</si>
  <si>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</si>
  <si>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</si>
  <si>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</si>
  <si>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</si>
  <si>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</si>
  <si>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</si>
  <si>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</si>
  <si>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</si>
  <si>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</si>
  <si>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</si>
  <si>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</si>
  <si>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</si>
  <si>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</si>
  <si>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</si>
  <si>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</si>
  <si>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</si>
  <si>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</si>
  <si>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</si>
  <si>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</si>
  <si>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</si>
  <si>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</si>
  <si>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</si>
  <si>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</si>
  <si>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</si>
  <si>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</si>
  <si>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</si>
  <si>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</si>
  <si>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</si>
  <si>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</si>
  <si>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</si>
  <si>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</si>
  <si>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</si>
  <si>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</si>
  <si>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</si>
  <si>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</si>
  <si>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</si>
  <si>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</si>
  <si>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</si>
  <si>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</si>
  <si>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</si>
  <si>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</si>
  <si>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</si>
  <si>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</si>
  <si>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</si>
  <si>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</si>
  <si>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</si>
  <si>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</si>
  <si>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</si>
  <si>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</si>
  <si>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</si>
  <si>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</si>
  <si>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</si>
  <si>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</si>
  <si>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</si>
  <si>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</si>
  <si>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</si>
  <si>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</si>
  <si>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</si>
  <si>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</si>
  <si>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</si>
  <si>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</si>
  <si>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</si>
  <si>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</si>
  <si>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</si>
  <si>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</si>
  <si>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</si>
  <si>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</si>
  <si>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</si>
  <si>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</si>
  <si>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</si>
  <si>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</si>
  <si>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</si>
  <si>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</si>
  <si>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</si>
  <si>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</si>
  <si>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</si>
  <si>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</si>
  <si>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</si>
  <si>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</si>
  <si>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</si>
  <si>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</si>
  <si>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</si>
  <si>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</si>
  <si>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</si>
  <si>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</si>
  <si>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</si>
  <si>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</si>
  <si>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</si>
  <si>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</si>
  <si>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</si>
  <si>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</si>
  <si>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</si>
  <si>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</si>
  <si>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</si>
  <si>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</si>
  <si>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</si>
  <si>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</si>
  <si>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</si>
  <si>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</si>
  <si>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</si>
  <si>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</si>
  <si>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</si>
  <si>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</si>
  <si>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</si>
  <si>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</si>
  <si>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</si>
  <si>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</si>
  <si>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</si>
  <si>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</si>
  <si>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</si>
  <si>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</si>
  <si>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</si>
  <si>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</si>
  <si>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</si>
  <si>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</si>
  <si>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</si>
  <si>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</si>
  <si>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</si>
  <si>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</si>
  <si>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</si>
  <si>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</si>
  <si>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</si>
  <si>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</si>
  <si>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</si>
  <si>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</si>
  <si>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</si>
  <si>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</si>
  <si>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</si>
  <si>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</si>
  <si>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</si>
  <si>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</si>
  <si>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</si>
  <si>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</si>
  <si>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</si>
  <si>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</si>
  <si>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</si>
  <si>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</si>
  <si>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</si>
  <si>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</si>
  <si>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</si>
  <si>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</si>
  <si>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</si>
  <si>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</si>
  <si>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</si>
  <si>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</si>
  <si>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</si>
  <si>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</si>
  <si>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</si>
  <si>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</si>
  <si>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</si>
  <si>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</si>
  <si>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</si>
  <si>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</si>
  <si>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</si>
  <si>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</si>
  <si>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</si>
  <si>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</si>
  <si>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</si>
  <si>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</si>
  <si>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</si>
  <si>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</si>
  <si>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</si>
  <si>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</si>
  <si>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</si>
  <si>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</si>
  <si>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</si>
  <si>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</si>
  <si>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</si>
  <si>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</si>
  <si>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</si>
  <si>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</si>
  <si>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</si>
  <si>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</si>
  <si>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</si>
  <si>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</si>
  <si>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</si>
  <si>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</si>
  <si>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</si>
  <si>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</si>
  <si>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</si>
  <si>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</si>
  <si>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</si>
  <si>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</si>
  <si>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</si>
  <si>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</si>
  <si>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</si>
  <si>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</si>
  <si>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</si>
  <si>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</si>
  <si>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</si>
  <si>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</si>
  <si>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</si>
  <si>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</si>
  <si>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</si>
  <si>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</si>
  <si>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</si>
  <si>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</si>
  <si>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</si>
  <si>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</si>
  <si>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</si>
  <si>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</si>
  <si>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</si>
  <si>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</si>
  <si>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</si>
  <si>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</si>
  <si>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</si>
  <si>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</si>
  <si>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</si>
  <si>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</si>
  <si>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</si>
  <si>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</si>
  <si>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</si>
  <si>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</si>
  <si>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</si>
  <si>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</si>
  <si>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</si>
  <si>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</si>
  <si>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</si>
  <si>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</si>
  <si>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</si>
  <si>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</si>
  <si>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</si>
  <si>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</si>
  <si>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</si>
  <si>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</si>
  <si>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</si>
  <si>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</si>
  <si>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</si>
  <si>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</si>
  <si>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</si>
  <si>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</si>
  <si>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</si>
  <si>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</si>
  <si>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</si>
  <si>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</si>
  <si>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</si>
  <si>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</si>
  <si>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</si>
  <si>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</si>
  <si>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</si>
  <si>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</si>
  <si>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</si>
  <si>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</si>
  <si>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</si>
  <si>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</si>
  <si>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</si>
  <si>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</si>
  <si>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</si>
  <si>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</si>
  <si>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</si>
  <si>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</si>
  <si>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</si>
  <si>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</si>
  <si>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</si>
  <si>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</si>
  <si>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</si>
  <si>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</si>
  <si>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</si>
  <si>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</si>
  <si>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</si>
  <si>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</si>
  <si>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</si>
  <si>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</si>
  <si>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</si>
  <si>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</si>
  <si>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</si>
  <si>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</si>
  <si>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</si>
  <si>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</si>
  <si>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</si>
  <si>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</si>
  <si>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</si>
  <si>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</si>
  <si>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</si>
  <si>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</si>
  <si>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</si>
  <si>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</si>
  <si>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</si>
  <si>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</si>
  <si>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</si>
  <si>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</si>
  <si>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</si>
  <si>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</si>
  <si>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</si>
  <si>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</si>
  <si>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</si>
  <si>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</si>
  <si>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</si>
  <si>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</si>
  <si>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</si>
  <si>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</si>
  <si>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</si>
  <si>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</si>
  <si>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</si>
  <si>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</si>
  <si>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</si>
  <si>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</si>
  <si>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</si>
  <si>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</si>
  <si>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</si>
  <si>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</si>
  <si>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</si>
  <si>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</si>
  <si>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</si>
  <si>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</si>
  <si>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</si>
  <si>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</si>
  <si>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</si>
  <si>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</si>
  <si>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</si>
  <si>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</si>
  <si>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</si>
  <si>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</si>
  <si>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</si>
  <si>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</si>
  <si>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</si>
  <si>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</si>
  <si>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</si>
  <si>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</si>
  <si>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</si>
  <si>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</si>
  <si>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</si>
  <si>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</si>
  <si>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</si>
  <si>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</si>
  <si>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</si>
  <si>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</si>
  <si>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</si>
  <si>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</si>
  <si>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</si>
  <si>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</si>
  <si>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</si>
  <si>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</si>
  <si>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</si>
  <si>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</si>
  <si>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</si>
  <si>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</si>
  <si>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</si>
  <si>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</si>
  <si>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</si>
  <si>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</si>
  <si>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</si>
  <si>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</si>
  <si>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</si>
  <si>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</si>
  <si>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</si>
  <si>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</si>
  <si>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</si>
  <si>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</si>
  <si>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</si>
  <si>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</si>
  <si>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</si>
  <si>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</si>
  <si>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</si>
  <si>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</si>
  <si>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</si>
  <si>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</si>
  <si>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</si>
  <si>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</si>
  <si>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</si>
  <si>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</si>
  <si>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</si>
  <si>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</si>
  <si>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</si>
  <si>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</si>
  <si>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</si>
  <si>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</si>
  <si>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</si>
  <si>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</si>
  <si>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</si>
  <si>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</si>
  <si>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</si>
  <si>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</si>
  <si>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</si>
  <si>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</si>
  <si>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</si>
  <si>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</si>
  <si>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</si>
  <si>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</si>
  <si>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</si>
  <si>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</si>
  <si>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</si>
  <si>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</si>
  <si>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</si>
  <si>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</si>
  <si>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</si>
  <si>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</si>
  <si>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</si>
  <si>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</si>
  <si>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</si>
  <si>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</si>
  <si>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</si>
  <si>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</si>
  <si>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</si>
  <si>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</si>
  <si>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</si>
  <si>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</si>
  <si>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</si>
  <si>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</si>
  <si>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</si>
  <si>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</si>
  <si>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</si>
  <si>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</si>
  <si>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</si>
  <si>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</si>
  <si>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</si>
  <si>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</si>
  <si>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</si>
  <si>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</si>
  <si>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</si>
  <si>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</si>
  <si>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</si>
  <si>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</si>
  <si>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</si>
  <si>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</si>
  <si>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</si>
  <si>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</si>
  <si>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</si>
  <si>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</si>
  <si>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</si>
  <si>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</si>
  <si>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</si>
  <si>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</si>
  <si>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</si>
  <si>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</si>
  <si>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</si>
  <si>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</si>
  <si>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</si>
  <si>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</si>
  <si>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</si>
  <si>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</si>
  <si>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</si>
  <si>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</si>
  <si>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</si>
  <si>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</si>
  <si>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</si>
  <si>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</si>
  <si>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</si>
  <si>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</si>
  <si>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</si>
  <si>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</si>
  <si>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</si>
  <si>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</si>
  <si>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</si>
  <si>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</si>
  <si>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</si>
  <si>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</si>
  <si>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</si>
  <si>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</si>
  <si>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</si>
  <si>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</si>
  <si>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</si>
  <si>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</si>
  <si>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</si>
  <si>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</si>
  <si>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</si>
  <si>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</si>
  <si>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</si>
  <si>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</si>
  <si>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</si>
  <si>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</si>
  <si>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</si>
  <si>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</si>
  <si>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</si>
  <si>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</si>
  <si>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</si>
  <si>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</si>
  <si>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</si>
  <si>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</si>
  <si>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</si>
  <si>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</si>
  <si>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</si>
  <si>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</si>
  <si>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</si>
  <si>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</si>
  <si>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</si>
  <si>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</si>
  <si>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</si>
  <si>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</si>
  <si>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</si>
  <si>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</si>
  <si>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</si>
  <si>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</si>
  <si>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</si>
  <si>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</si>
  <si>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</si>
  <si>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</si>
  <si>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</si>
  <si>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</si>
  <si>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</si>
  <si>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</si>
  <si>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</si>
  <si>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</si>
  <si>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</si>
  <si>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</si>
  <si>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</si>
  <si>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</si>
  <si>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</si>
  <si>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</si>
  <si>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</si>
  <si>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</si>
  <si>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</si>
  <si>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</si>
  <si>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</si>
  <si>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</si>
  <si>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</si>
  <si>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</si>
  <si>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</si>
  <si>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</si>
  <si>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</si>
  <si>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</si>
  <si>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</si>
  <si>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</si>
  <si>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</si>
  <si>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</si>
  <si>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</si>
  <si>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</si>
  <si>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</si>
  <si>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</si>
  <si>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</si>
  <si>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</si>
  <si>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</si>
  <si>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</si>
  <si>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</si>
  <si>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</si>
  <si>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</si>
  <si>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</si>
  <si>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</si>
  <si>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</si>
  <si>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</si>
  <si>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</si>
  <si>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</si>
  <si>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</si>
  <si>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</si>
  <si>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</si>
  <si>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</si>
  <si>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</si>
  <si>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</si>
  <si>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</si>
  <si>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</si>
  <si>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</si>
  <si>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</si>
  <si>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</si>
  <si>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</si>
  <si>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</si>
  <si>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</si>
  <si>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</si>
  <si>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</si>
  <si>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</si>
  <si>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</si>
  <si>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</si>
  <si>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</si>
  <si>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</si>
  <si>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</si>
  <si>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</si>
  <si>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</si>
  <si>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</si>
  <si>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</si>
  <si>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</si>
  <si>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</si>
  <si>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</si>
  <si>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</si>
  <si>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</si>
  <si>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</si>
  <si>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</si>
  <si>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</si>
  <si>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</si>
  <si>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</si>
  <si>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</si>
  <si>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</si>
  <si>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</si>
  <si>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</si>
  <si>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</si>
  <si>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</si>
  <si>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</si>
  <si>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</si>
  <si>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</si>
  <si>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</si>
  <si>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</si>
  <si>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</si>
  <si>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</si>
  <si>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</si>
  <si>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</si>
  <si>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</si>
  <si>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</si>
  <si>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</si>
  <si>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</si>
  <si>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</si>
  <si>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</si>
  <si>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</si>
  <si>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</si>
  <si>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</si>
  <si>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</si>
  <si>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</si>
  <si>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</si>
  <si>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</si>
  <si>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</si>
  <si>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</si>
  <si>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</si>
  <si>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</si>
  <si>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</si>
  <si>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</si>
  <si>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</si>
  <si>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</si>
  <si>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</si>
  <si>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</si>
  <si>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</si>
  <si>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</si>
  <si>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</si>
  <si>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</si>
  <si>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</si>
  <si>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</si>
  <si>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</si>
  <si>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</si>
  <si>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</si>
  <si>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</si>
  <si>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</si>
  <si>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</si>
  <si>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</si>
  <si>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</si>
  <si>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</si>
  <si>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</si>
  <si>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</si>
  <si>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</si>
  <si>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</si>
  <si>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</si>
  <si>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</si>
  <si>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</si>
  <si>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</si>
  <si>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</si>
  <si>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</si>
  <si>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</si>
  <si>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</si>
  <si>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</si>
  <si>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</si>
  <si>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</si>
  <si>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</si>
  <si>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</si>
  <si>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</si>
  <si>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</si>
  <si>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</si>
  <si>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</si>
  <si>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</si>
  <si>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</si>
  <si>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</si>
  <si>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</si>
  <si>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</si>
  <si>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</si>
  <si>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</si>
  <si>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</si>
  <si>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</si>
  <si>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</si>
  <si>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</si>
  <si>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</si>
  <si>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</si>
  <si>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</si>
  <si>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</si>
  <si>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</si>
  <si>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</si>
  <si>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</si>
  <si>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</si>
  <si>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</si>
  <si>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</si>
  <si>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</si>
  <si>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</si>
  <si>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</si>
  <si>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</si>
  <si>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</si>
  <si>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</si>
  <si>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</si>
  <si>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</si>
  <si>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</si>
  <si>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</si>
  <si>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</si>
  <si>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</si>
  <si>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</si>
  <si>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</si>
  <si>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</si>
  <si>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</si>
  <si>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</si>
  <si>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</si>
  <si>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</si>
  <si>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</si>
  <si>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</si>
  <si>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</si>
  <si>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</si>
  <si>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</si>
  <si>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</si>
  <si>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</si>
  <si>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</si>
  <si>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</si>
  <si>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</si>
  <si>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</si>
  <si>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</si>
  <si>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</si>
  <si>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</si>
  <si>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</si>
  <si>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</si>
  <si>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</si>
  <si>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</si>
  <si>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</si>
  <si>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</si>
  <si>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</si>
  <si>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</si>
  <si>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</si>
  <si>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</si>
  <si>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</si>
  <si>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</si>
  <si>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</si>
  <si>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</si>
  <si>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</si>
  <si>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</si>
  <si>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</si>
  <si>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</si>
  <si>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</si>
  <si>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</si>
  <si>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</si>
  <si>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</si>
  <si>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</si>
  <si>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</si>
  <si>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</si>
  <si>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</si>
  <si>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</si>
  <si>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</si>
  <si>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</si>
  <si>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</si>
  <si>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</si>
  <si>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</si>
  <si>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</si>
  <si>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</si>
  <si>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</si>
  <si>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</si>
  <si>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</si>
  <si>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</si>
  <si>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</si>
  <si>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</si>
  <si>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</si>
  <si>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</si>
  <si>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</si>
  <si>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</si>
  <si>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</si>
  <si>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</si>
  <si>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</si>
  <si>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</si>
  <si>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</si>
  <si>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</si>
  <si>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</si>
  <si>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</si>
  <si>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</si>
  <si>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</si>
  <si>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</si>
  <si>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</si>
  <si>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</si>
  <si>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</si>
  <si>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</si>
  <si>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</si>
  <si>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</si>
  <si>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</si>
  <si>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</si>
  <si>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</si>
  <si>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</si>
  <si>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</si>
  <si>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</si>
  <si>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</si>
  <si>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</si>
  <si>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</si>
  <si>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</si>
  <si>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</si>
  <si>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</si>
  <si>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</si>
  <si>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</si>
  <si>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</si>
  <si>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</si>
  <si>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</si>
  <si>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</si>
  <si>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</si>
  <si>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</si>
  <si>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</si>
  <si>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</si>
  <si>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</si>
  <si>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</si>
  <si>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</si>
  <si>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</si>
  <si>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</si>
  <si>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</si>
  <si>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</si>
  <si>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</si>
  <si>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</si>
  <si>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</si>
  <si>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</si>
  <si>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</si>
  <si>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</si>
  <si>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</si>
  <si>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</si>
  <si>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</si>
  <si>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</si>
  <si>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</si>
  <si>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</si>
  <si>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</si>
  <si>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</si>
  <si>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</si>
  <si>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</si>
  <si>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</si>
  <si>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</si>
  <si>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</si>
  <si>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</si>
  <si>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</si>
  <si>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</si>
  <si>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</si>
  <si>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</si>
  <si>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</si>
  <si>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</si>
  <si>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</si>
  <si>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</si>
  <si>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</si>
  <si>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</si>
  <si>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</si>
  <si>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</si>
  <si>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</si>
  <si>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</si>
  <si>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</si>
  <si>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</si>
  <si>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</si>
  <si>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</si>
  <si>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</si>
  <si>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</si>
  <si>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</si>
  <si>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</si>
  <si>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</si>
  <si>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</si>
  <si>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</si>
  <si>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</si>
  <si>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</si>
  <si>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</si>
  <si>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</si>
  <si>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</si>
  <si>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</si>
  <si>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</si>
  <si>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</si>
  <si>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</si>
  <si>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</si>
  <si>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</si>
  <si>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</si>
  <si>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</si>
  <si>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</si>
  <si>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</si>
  <si>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</si>
  <si>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</si>
  <si>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</si>
  <si>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</si>
  <si>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</si>
  <si>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</si>
  <si>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</si>
  <si>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</si>
  <si>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</si>
  <si>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</si>
  <si>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</si>
  <si>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</si>
  <si>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</si>
  <si>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</si>
  <si>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</si>
  <si>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</si>
  <si>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</si>
  <si>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</si>
  <si>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</si>
  <si>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</si>
  <si>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</si>
  <si>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</si>
  <si>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</si>
  <si>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</si>
  <si>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</si>
  <si>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</si>
  <si>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</si>
  <si>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</si>
  <si>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</si>
  <si>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</si>
  <si>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</si>
  <si>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</si>
  <si>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</si>
  <si>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</si>
  <si>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</si>
  <si>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</si>
  <si>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</si>
  <si>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</si>
  <si>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</si>
  <si>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</si>
  <si>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</si>
  <si>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</si>
  <si>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</si>
  <si>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</si>
  <si>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</si>
  <si>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</si>
  <si>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</si>
  <si>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</si>
  <si>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</si>
  <si>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</si>
  <si>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</si>
  <si>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</si>
  <si>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</si>
  <si>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</si>
  <si>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</si>
  <si>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</si>
  <si>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</si>
  <si>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</si>
  <si>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</si>
  <si>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</si>
  <si>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</si>
  <si>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</si>
  <si>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</si>
  <si>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</si>
  <si>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</si>
  <si>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</si>
  <si>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</si>
  <si>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</si>
  <si>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</si>
  <si>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</si>
  <si>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</si>
  <si>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</si>
  <si>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</si>
  <si>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</si>
  <si>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</si>
  <si>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</si>
  <si>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</si>
  <si>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</si>
  <si>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</si>
  <si>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</si>
  <si>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</si>
  <si>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</si>
  <si>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</si>
  <si>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</si>
  <si>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</si>
  <si>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</si>
  <si>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</si>
  <si>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</si>
  <si>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</si>
  <si>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</si>
  <si>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</si>
  <si>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</si>
  <si>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</si>
  <si>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</si>
  <si>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</si>
  <si>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</si>
  <si>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</si>
  <si>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</si>
  <si>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</si>
  <si>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</si>
  <si>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</si>
  <si>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</si>
  <si>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</si>
  <si>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</si>
  <si>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</si>
  <si>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</si>
  <si>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</si>
  <si>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</si>
  <si>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</si>
  <si>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</si>
  <si>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</si>
  <si>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</si>
  <si>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</si>
  <si>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</si>
  <si>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</si>
  <si>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</si>
  <si>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</si>
  <si>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</si>
  <si>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</si>
  <si>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</si>
  <si>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</si>
  <si>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</si>
  <si>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</si>
  <si>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</si>
  <si>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</si>
  <si>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</si>
  <si>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</si>
  <si>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</si>
  <si>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</si>
  <si>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</si>
  <si>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</si>
  <si>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</si>
  <si>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</si>
  <si>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</si>
  <si>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</si>
  <si>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</si>
  <si>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</si>
  <si>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</si>
  <si>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</si>
  <si>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</si>
  <si>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</si>
  <si>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</si>
  <si>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</si>
  <si>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</si>
  <si>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</si>
  <si>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</si>
  <si>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</si>
  <si>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</si>
  <si>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</si>
  <si>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</si>
  <si>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</si>
  <si>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</si>
  <si>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</si>
  <si>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</si>
  <si>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</si>
  <si>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</si>
  <si>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</si>
  <si>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</si>
  <si>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</si>
  <si>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</si>
  <si>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</si>
  <si>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</si>
  <si>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</si>
  <si>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</si>
  <si>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</si>
  <si>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</si>
  <si>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</si>
  <si>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</si>
  <si>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</si>
  <si>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</si>
  <si>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</si>
  <si>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</si>
  <si>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</si>
  <si>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</si>
  <si>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</si>
  <si>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</si>
  <si>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</si>
  <si>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</si>
  <si>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</si>
  <si>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</si>
  <si>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</si>
  <si>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</si>
  <si>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</si>
  <si>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</si>
  <si>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</si>
  <si>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</si>
  <si>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</si>
  <si>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</si>
  <si>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</si>
  <si>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</si>
  <si>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</si>
  <si>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</si>
  <si>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</si>
  <si>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</si>
  <si>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</si>
  <si>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</si>
  <si>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</si>
  <si>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</si>
  <si>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</si>
  <si>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</si>
  <si>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</si>
  <si>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</si>
  <si>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</si>
  <si>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</si>
  <si>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</si>
  <si>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</si>
  <si>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</si>
  <si>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</si>
  <si>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</si>
  <si>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</si>
  <si>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</si>
  <si>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</si>
  <si>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</si>
  <si>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</si>
  <si>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</si>
  <si>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</si>
  <si>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</si>
  <si>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</si>
  <si>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</si>
  <si>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</si>
  <si>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</si>
  <si>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</si>
  <si>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</si>
  <si>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</si>
  <si>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</si>
  <si>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</si>
  <si>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</si>
  <si>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</si>
  <si>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</si>
  <si>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</si>
  <si>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</si>
  <si>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</si>
  <si>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</si>
  <si>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</si>
  <si>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</si>
  <si>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</si>
  <si>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</si>
  <si>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</si>
  <si>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</si>
  <si>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</si>
  <si>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</si>
  <si>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</si>
  <si>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</si>
  <si>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</si>
  <si>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</si>
  <si>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</si>
  <si>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</si>
  <si>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</si>
  <si>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</si>
  <si>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</si>
  <si>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</si>
  <si>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</si>
  <si>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</si>
  <si>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</si>
  <si>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</si>
  <si>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</si>
  <si>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</si>
  <si>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</si>
  <si>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</si>
  <si>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</si>
  <si>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</si>
  <si>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</si>
  <si>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</si>
  <si>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</si>
  <si>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</si>
  <si>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</si>
  <si>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</si>
  <si>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</si>
  <si>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</si>
  <si>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</si>
  <si>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</si>
  <si>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</si>
  <si>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</si>
  <si>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</si>
  <si>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</si>
  <si>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</si>
  <si>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</si>
  <si>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</si>
  <si>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</si>
  <si>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</si>
  <si>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</si>
  <si>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</si>
  <si>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</si>
  <si>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</si>
  <si>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</si>
  <si>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</si>
  <si>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</si>
  <si>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</si>
  <si>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</si>
  <si>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</si>
  <si>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</si>
  <si>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</si>
  <si>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</si>
  <si>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</si>
  <si>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</si>
  <si>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</si>
  <si>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</si>
  <si>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</si>
  <si>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</si>
  <si>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</si>
  <si>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</si>
  <si>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</si>
  <si>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</si>
  <si>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</si>
  <si>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</si>
  <si>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</si>
  <si>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</si>
  <si>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</si>
  <si>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</si>
  <si>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</si>
  <si>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</si>
  <si>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</si>
  <si>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</si>
  <si>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</si>
  <si>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</si>
  <si>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</si>
  <si>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</si>
  <si>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</si>
  <si>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</si>
  <si>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</si>
  <si>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</si>
  <si>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</si>
  <si>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</si>
  <si>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</si>
  <si>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</si>
  <si>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</si>
  <si>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</si>
  <si>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</si>
  <si>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</si>
  <si>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</si>
  <si>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</si>
  <si>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</si>
  <si>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</si>
  <si>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</si>
  <si>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</si>
  <si>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</si>
  <si>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</si>
  <si>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</si>
  <si>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</si>
  <si>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</si>
  <si>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</si>
  <si>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</si>
  <si>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</si>
  <si>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</si>
  <si>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</si>
  <si>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</si>
  <si>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</si>
  <si>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</si>
  <si>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</si>
  <si>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</si>
  <si>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</si>
  <si>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</si>
  <si>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</si>
  <si>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</si>
  <si>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</si>
  <si>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</si>
  <si>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</si>
  <si>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</si>
  <si>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</si>
  <si>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</si>
  <si>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</si>
  <si>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</si>
  <si>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</si>
  <si>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</si>
  <si>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</si>
  <si>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</si>
  <si>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</si>
  <si>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</si>
  <si>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</si>
  <si>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</si>
  <si>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</si>
  <si>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</si>
  <si>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</si>
  <si>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</si>
  <si>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</si>
  <si>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</si>
  <si>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</si>
  <si>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</si>
  <si>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</si>
  <si>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</si>
  <si>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</si>
  <si>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</si>
  <si>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</si>
  <si>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</si>
  <si>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</si>
  <si>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</si>
  <si>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</si>
  <si>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</si>
  <si>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</si>
  <si>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</si>
  <si>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</si>
  <si>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</si>
  <si>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</si>
  <si>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</si>
  <si>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</si>
  <si>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</si>
  <si>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</si>
  <si>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</si>
  <si>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</si>
  <si>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</si>
  <si>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</si>
  <si>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</si>
  <si>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</si>
  <si>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</si>
  <si>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</si>
  <si>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</si>
  <si>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</si>
  <si>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</si>
  <si>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</si>
  <si>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</si>
  <si>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</si>
  <si>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</si>
  <si>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</si>
  <si>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</si>
  <si>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</si>
  <si>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</si>
  <si>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</si>
  <si>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</si>
  <si>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</si>
  <si>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</si>
  <si>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</si>
  <si>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</si>
  <si>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</si>
  <si>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</si>
  <si>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</si>
  <si>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</si>
  <si>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</si>
  <si>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</si>
  <si>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</si>
  <si>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</si>
  <si>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</si>
  <si>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</si>
  <si>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</si>
  <si>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</si>
  <si>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</si>
  <si>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</si>
  <si>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</si>
  <si>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</si>
  <si>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</si>
  <si>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</si>
  <si>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</si>
  <si>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</si>
  <si>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</si>
  <si>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</si>
  <si>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</si>
  <si>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</si>
  <si>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</si>
  <si>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</si>
  <si>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</si>
  <si>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</si>
  <si>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</si>
  <si>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</si>
  <si>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</si>
  <si>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</si>
  <si>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</si>
  <si>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</si>
  <si>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</si>
  <si>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</si>
  <si>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</si>
  <si>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</si>
  <si>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</si>
  <si>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</si>
  <si>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</si>
  <si>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</si>
  <si>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</si>
  <si>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</si>
  <si>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</si>
  <si>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</si>
  <si>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</si>
  <si>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</si>
  <si>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</si>
  <si>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</si>
  <si>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</si>
  <si>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</si>
  <si>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</si>
  <si>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</si>
  <si>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</si>
  <si>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</si>
  <si>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</si>
  <si>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</si>
  <si>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</si>
  <si>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</si>
  <si>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</si>
  <si>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</si>
  <si>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</si>
  <si>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</si>
  <si>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</si>
  <si>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</si>
  <si>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</si>
  <si>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</si>
  <si>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</si>
  <si>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</si>
  <si>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</si>
  <si>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</si>
  <si>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</si>
  <si>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</si>
  <si>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</si>
  <si>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</si>
  <si>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</si>
  <si>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</si>
  <si>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</si>
  <si>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</si>
  <si>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</si>
  <si>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</si>
  <si>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</si>
  <si>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</si>
  <si>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</si>
  <si>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</si>
  <si>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</si>
  <si>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</si>
  <si>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</si>
  <si>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</si>
  <si>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</si>
  <si>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</si>
  <si>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</si>
  <si>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</si>
  <si>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</si>
  <si>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</si>
  <si>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</si>
  <si>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</si>
  <si>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</si>
  <si>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</si>
  <si>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</si>
  <si>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</si>
  <si>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</si>
  <si>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</si>
  <si>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</si>
  <si>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</si>
  <si>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</si>
  <si>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</si>
  <si>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</si>
  <si>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</si>
  <si>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</si>
  <si>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</si>
  <si>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</si>
  <si>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</si>
  <si>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</si>
  <si>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</si>
  <si>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</si>
  <si>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</si>
  <si>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</si>
  <si>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</si>
  <si>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</si>
  <si>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</si>
  <si>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</si>
  <si>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</si>
  <si>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</si>
  <si>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</si>
  <si>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</si>
  <si>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</si>
  <si>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</si>
  <si>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</si>
  <si>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</si>
  <si>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</si>
  <si>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</si>
  <si>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</si>
  <si>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</si>
  <si>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</si>
  <si>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</si>
  <si>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</si>
  <si>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</si>
  <si>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</si>
  <si>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</si>
  <si>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</si>
  <si>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</si>
  <si>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</si>
  <si>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</si>
  <si>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</si>
  <si>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</si>
  <si>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</si>
  <si>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</si>
  <si>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</si>
  <si>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</si>
  <si>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</si>
  <si>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</si>
  <si>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</si>
  <si>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</si>
  <si>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</si>
  <si>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</si>
  <si>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</si>
  <si>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</si>
  <si>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</si>
  <si>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</si>
  <si>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</si>
  <si>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</si>
  <si>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</si>
  <si>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</si>
  <si>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</si>
  <si>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</si>
  <si>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</si>
  <si>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</si>
  <si>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</si>
  <si>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</si>
  <si>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</si>
  <si>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</si>
  <si>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</si>
  <si>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</si>
  <si>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</si>
  <si>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</si>
  <si>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</si>
  <si>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</si>
  <si>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</si>
  <si>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</si>
  <si>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</si>
  <si>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</si>
  <si>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</si>
  <si>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</si>
  <si>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</si>
  <si>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</si>
  <si>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</si>
  <si>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</si>
  <si>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</si>
  <si>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</si>
  <si>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</si>
  <si>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</si>
  <si>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</si>
  <si>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</si>
  <si>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</si>
  <si>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</si>
  <si>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</si>
  <si>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</si>
  <si>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</si>
  <si>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</si>
  <si>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</si>
  <si>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</si>
  <si>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</si>
  <si>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</si>
  <si>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</si>
  <si>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</si>
  <si>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</si>
  <si>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</si>
  <si>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</si>
  <si>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</si>
  <si>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</si>
  <si>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</si>
  <si>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</si>
  <si>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</si>
  <si>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</si>
  <si>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</si>
  <si>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</si>
  <si>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</si>
  <si>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</si>
  <si>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</si>
  <si>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</si>
  <si>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</si>
  <si>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</si>
  <si>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</si>
  <si>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</si>
  <si>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</si>
  <si>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</si>
  <si>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</si>
  <si>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</si>
  <si>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</si>
  <si>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</si>
  <si>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</si>
  <si>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</si>
  <si>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</si>
  <si>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</si>
  <si>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</si>
  <si>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</si>
  <si>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</si>
  <si>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</si>
  <si>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</si>
  <si>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</si>
  <si>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</si>
  <si>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</si>
  <si>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</si>
  <si>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</si>
  <si>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</si>
  <si>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</si>
  <si>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</si>
  <si>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</si>
  <si>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</si>
  <si>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</si>
  <si>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</si>
  <si>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</si>
  <si>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</si>
  <si>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</si>
  <si>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</si>
  <si>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</si>
  <si>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</si>
  <si>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</si>
  <si>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</si>
  <si>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</si>
  <si>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</si>
  <si>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</si>
  <si>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</si>
  <si>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</si>
  <si>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</si>
  <si>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</si>
  <si>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</si>
  <si>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</si>
  <si>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</si>
  <si>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</si>
  <si>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</si>
  <si>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</si>
  <si>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</si>
  <si>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</si>
  <si>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</si>
  <si>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</si>
  <si>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</si>
  <si>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</si>
  <si>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</si>
  <si>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</si>
  <si>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</si>
  <si>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</si>
  <si>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</si>
  <si>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</si>
  <si>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</si>
  <si>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</si>
  <si>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</si>
  <si>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</si>
  <si>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</si>
  <si>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</si>
  <si>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</si>
  <si>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</si>
  <si>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</si>
  <si>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</si>
  <si>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</si>
  <si>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</si>
  <si>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</si>
  <si>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</si>
  <si>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</si>
  <si>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</si>
  <si>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</si>
  <si>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</si>
  <si>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</si>
  <si>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</si>
  <si>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</si>
  <si>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</si>
  <si>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</si>
  <si>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</si>
  <si>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</si>
  <si>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</si>
  <si>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</si>
  <si>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</si>
  <si>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</si>
  <si>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</si>
  <si>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</si>
  <si>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</si>
  <si>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</si>
  <si>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</si>
  <si>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</si>
  <si>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</si>
  <si>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</si>
  <si>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</si>
  <si>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</si>
  <si>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</si>
  <si>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</si>
  <si>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</si>
  <si>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</si>
  <si>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</si>
  <si>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</si>
  <si>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</si>
  <si>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</si>
  <si>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</si>
  <si>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</si>
  <si>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</si>
  <si>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</si>
  <si>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</si>
  <si>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</si>
  <si>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</si>
  <si>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</si>
  <si>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</si>
  <si>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</si>
  <si>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</si>
  <si>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</si>
  <si>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</si>
  <si>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</si>
  <si>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</si>
  <si>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</si>
  <si>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</si>
  <si>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</si>
  <si>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</si>
  <si>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</si>
  <si>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</si>
  <si>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</si>
  <si>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</si>
  <si>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</si>
  <si>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</si>
  <si>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</si>
  <si>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</si>
  <si>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</si>
  <si>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</si>
  <si>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</si>
  <si>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</si>
  <si>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</si>
  <si>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</si>
  <si>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</si>
  <si>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</si>
  <si>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</si>
  <si>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</si>
  <si>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</si>
  <si>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</si>
  <si>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</si>
  <si>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</si>
  <si>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</si>
  <si>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</si>
  <si>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</si>
  <si>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</si>
  <si>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</si>
  <si>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</si>
  <si>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</si>
  <si>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</si>
  <si>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</si>
  <si>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</si>
  <si>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</si>
  <si>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</si>
  <si>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</si>
  <si>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</si>
  <si>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</si>
  <si>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</si>
  <si>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</si>
  <si>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</si>
  <si>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</si>
  <si>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</si>
  <si>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</si>
  <si>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</si>
  <si>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</si>
  <si>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</si>
  <si>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</si>
  <si>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</si>
  <si>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</si>
  <si>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</si>
  <si>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</si>
  <si>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</si>
  <si>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</si>
  <si>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</si>
  <si>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</si>
  <si>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</si>
  <si>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</si>
  <si>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</si>
  <si>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</si>
  <si>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</si>
  <si>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</si>
  <si>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</si>
  <si>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</si>
  <si>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</si>
  <si>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</si>
  <si>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</si>
  <si>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</si>
  <si>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</si>
  <si>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</si>
  <si>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</si>
  <si>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</si>
  <si>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</si>
  <si>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</si>
  <si>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</si>
  <si>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</si>
  <si>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</si>
  <si>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</si>
  <si>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</si>
  <si>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</si>
  <si>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</si>
  <si>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</si>
  <si>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</si>
  <si>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</si>
  <si>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</si>
  <si>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</si>
  <si>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</si>
  <si>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</si>
  <si>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</si>
  <si>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</si>
  <si>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</si>
  <si>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</si>
  <si>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</si>
  <si>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</si>
  <si>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</si>
  <si>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</si>
  <si>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</si>
  <si>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</si>
  <si>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</si>
  <si>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</si>
  <si>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</si>
  <si>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</si>
  <si>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</si>
  <si>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</si>
  <si>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</si>
  <si>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</si>
  <si>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</si>
  <si>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</si>
  <si>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</si>
  <si>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</si>
  <si>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</si>
  <si>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</si>
  <si>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</si>
  <si>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</si>
  <si>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</si>
  <si>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</si>
  <si>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</si>
  <si>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</si>
  <si>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</si>
  <si>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</si>
  <si>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</si>
  <si>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</si>
  <si>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</si>
  <si>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</si>
  <si>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</si>
  <si>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</si>
  <si>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</si>
  <si>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</si>
  <si>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</si>
  <si>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</si>
  <si>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</si>
  <si>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</si>
  <si>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</si>
  <si>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</si>
  <si>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</si>
  <si>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</si>
  <si>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</si>
  <si>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</si>
  <si>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</si>
  <si>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</si>
  <si>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</si>
  <si>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</si>
  <si>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</si>
  <si>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</si>
  <si>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</si>
  <si>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</si>
  <si>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</si>
  <si>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</si>
  <si>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</si>
  <si>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</si>
  <si>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</si>
  <si>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</si>
  <si>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</si>
  <si>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</si>
  <si>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</si>
  <si>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</si>
  <si>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</si>
  <si>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</si>
  <si>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</si>
  <si>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</si>
  <si>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</si>
  <si>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</si>
  <si>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</si>
  <si>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</si>
  <si>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</si>
  <si>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</si>
  <si>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</si>
  <si>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</si>
  <si>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</si>
  <si>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</si>
  <si>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</si>
  <si>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</si>
  <si>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</si>
  <si>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</si>
  <si>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</si>
  <si>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</si>
  <si>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</si>
  <si>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</si>
  <si>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</si>
  <si>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</si>
  <si>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</si>
  <si>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</si>
  <si>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</si>
  <si>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</si>
  <si>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</si>
  <si>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</si>
  <si>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</si>
  <si>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</si>
  <si>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</si>
  <si>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</si>
  <si>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</si>
  <si>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</si>
  <si>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</si>
  <si>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</si>
  <si>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</si>
  <si>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</si>
  <si>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</si>
  <si>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</si>
  <si>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</si>
  <si>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</si>
  <si>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</si>
  <si>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</si>
  <si>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</si>
  <si>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</si>
  <si>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</si>
  <si>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</si>
  <si>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</si>
  <si>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</si>
  <si>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</si>
  <si>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</si>
  <si>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</si>
  <si>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</si>
  <si>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</si>
  <si>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</si>
  <si>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</si>
  <si>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</si>
  <si>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</si>
  <si>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</si>
  <si>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</si>
  <si>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</si>
  <si>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</si>
  <si>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</si>
  <si>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</si>
  <si>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</si>
  <si>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</si>
  <si>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</si>
  <si>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</si>
  <si>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</si>
  <si>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</si>
  <si>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</si>
  <si>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</si>
  <si>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</si>
  <si>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</si>
  <si>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</si>
  <si>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</si>
  <si>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</si>
  <si>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</si>
  <si>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</si>
  <si>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</si>
  <si>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</si>
  <si>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</si>
  <si>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</si>
  <si>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</si>
  <si>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</si>
  <si>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</si>
  <si>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</si>
  <si>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</si>
  <si>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</si>
  <si>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</si>
  <si>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</si>
  <si>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</si>
  <si>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</si>
  <si>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</si>
  <si>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</si>
  <si>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</si>
  <si>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</si>
  <si>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</si>
  <si>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</si>
  <si>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</si>
  <si>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</si>
  <si>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</si>
  <si>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</si>
  <si>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</si>
  <si>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</si>
  <si>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</si>
  <si>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</si>
  <si>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</si>
  <si>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</si>
  <si>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</si>
  <si>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</si>
  <si>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</si>
  <si>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</si>
  <si>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</si>
  <si>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</si>
  <si>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</si>
  <si>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</si>
  <si>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</si>
  <si>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</si>
  <si>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</si>
  <si>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</si>
  <si>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</si>
  <si>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</si>
  <si>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</si>
  <si>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</si>
  <si>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</si>
  <si>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</si>
  <si>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</si>
  <si>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</si>
  <si>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</si>
  <si>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</si>
  <si>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</si>
  <si>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</si>
  <si>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</si>
  <si>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</si>
  <si>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</si>
  <si>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</si>
  <si>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</si>
  <si>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</si>
  <si>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</si>
  <si>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</si>
  <si>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</si>
  <si>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</si>
  <si>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</si>
  <si>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</si>
  <si>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</si>
  <si>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</si>
  <si>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</si>
  <si>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</si>
  <si>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</si>
  <si>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</si>
  <si>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</si>
  <si>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</si>
  <si>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</si>
  <si>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</si>
  <si>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</si>
  <si>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</si>
  <si>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</si>
  <si>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</si>
  <si>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</si>
  <si>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</si>
  <si>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</si>
  <si>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</si>
  <si>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</si>
  <si>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</si>
  <si>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</si>
  <si>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</si>
  <si>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</si>
  <si>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</si>
  <si>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</si>
  <si>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</si>
  <si>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</si>
  <si>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</si>
  <si>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</si>
  <si>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</si>
  <si>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</si>
  <si>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</si>
  <si>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</si>
  <si>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</si>
  <si>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</si>
  <si>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</si>
  <si>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</si>
  <si>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</si>
  <si>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</si>
  <si>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</si>
  <si>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</si>
  <si>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</si>
  <si>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</si>
  <si>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</si>
  <si>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</si>
  <si>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</si>
  <si>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</si>
  <si>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</si>
  <si>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</si>
  <si>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</si>
  <si>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</si>
  <si>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</si>
  <si>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</si>
  <si>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</si>
  <si>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</si>
  <si>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</si>
  <si>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</si>
  <si>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</si>
  <si>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</si>
  <si>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</si>
  <si>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</si>
  <si>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</si>
  <si>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</si>
  <si>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</si>
  <si>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</si>
  <si>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</si>
  <si>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</si>
  <si>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</si>
  <si>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</si>
  <si>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</si>
  <si>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</si>
  <si>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</si>
  <si>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</si>
  <si>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</si>
  <si>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</si>
  <si>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</si>
  <si>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</si>
  <si>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</si>
  <si>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</si>
  <si>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</si>
  <si>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</si>
  <si>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</si>
  <si>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</si>
  <si>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</si>
  <si>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</si>
  <si>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</si>
  <si>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</si>
  <si>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</si>
  <si>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</si>
  <si>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</si>
  <si>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</si>
  <si>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</si>
  <si>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</si>
  <si>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</si>
  <si>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</si>
  <si>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</si>
  <si>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</si>
  <si>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</si>
  <si>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</si>
  <si>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</si>
  <si>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</si>
  <si>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</si>
  <si>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</si>
  <si>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</si>
  <si>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</si>
  <si>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</si>
  <si>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</si>
  <si>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</si>
  <si>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</si>
  <si>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</si>
  <si>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</si>
  <si>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</si>
  <si>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</si>
  <si>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</si>
  <si>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</si>
  <si>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</si>
  <si>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</si>
  <si>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</si>
  <si>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</si>
  <si>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</si>
  <si>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</si>
  <si>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</si>
  <si>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</si>
  <si>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</si>
  <si>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</si>
  <si>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</si>
  <si>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</si>
  <si>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</si>
  <si>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</si>
  <si>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</si>
  <si>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</si>
  <si>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</si>
  <si>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</si>
  <si>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</si>
  <si>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</si>
  <si>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</si>
  <si>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</si>
  <si>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</si>
  <si>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</si>
  <si>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</si>
  <si>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</si>
  <si>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</si>
  <si>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</si>
  <si>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</si>
  <si>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</si>
  <si>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</si>
  <si>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</si>
  <si>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</si>
  <si>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</si>
  <si>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</si>
  <si>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</si>
  <si>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</si>
  <si>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</si>
  <si>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</si>
  <si>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</si>
  <si>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</si>
  <si>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</si>
  <si>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</si>
  <si>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</si>
  <si>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</si>
  <si>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</si>
  <si>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</si>
  <si>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</si>
  <si>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</si>
  <si>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</si>
  <si>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</si>
  <si>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</si>
  <si>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</si>
  <si>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</si>
  <si>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</si>
  <si>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</si>
  <si>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</si>
  <si>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</si>
  <si>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</si>
  <si>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</si>
  <si>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</si>
  <si>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</si>
  <si>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</si>
  <si>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</si>
  <si>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</si>
  <si>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</si>
  <si>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</si>
  <si>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</si>
  <si>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</si>
  <si>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</si>
  <si>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</si>
  <si>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</si>
  <si>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</si>
  <si>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</si>
  <si>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</si>
  <si>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</si>
  <si>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</si>
  <si>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</si>
  <si>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</si>
  <si>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</si>
  <si>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</si>
  <si>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</si>
  <si>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</si>
  <si>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</si>
  <si>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</si>
  <si>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</si>
  <si>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</si>
  <si>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</si>
  <si>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</si>
  <si>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</si>
  <si>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</si>
  <si>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</si>
  <si>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</si>
  <si>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</si>
  <si>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</si>
  <si>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</si>
  <si>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</si>
  <si>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</si>
  <si>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</si>
  <si>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</si>
  <si>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</si>
  <si>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</si>
  <si>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</si>
  <si>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</si>
  <si>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</si>
  <si>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</si>
  <si>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</si>
  <si>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</si>
  <si>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</si>
  <si>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</si>
  <si>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</si>
  <si>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</si>
  <si>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</si>
  <si>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</si>
  <si>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</si>
  <si>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</si>
  <si>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</si>
  <si>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</si>
  <si>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</si>
  <si>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</si>
  <si>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</si>
  <si>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</si>
  <si>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</si>
  <si>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</si>
  <si>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</si>
  <si>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</si>
  <si>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</si>
  <si>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</si>
  <si>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</si>
  <si>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</si>
  <si>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</si>
  <si>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</si>
  <si>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</si>
  <si>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</si>
  <si>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</si>
  <si>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</si>
  <si>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</si>
  <si>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</si>
  <si>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</si>
  <si>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</si>
  <si>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</si>
  <si>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</si>
  <si>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</si>
  <si>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</si>
  <si>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</si>
  <si>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</si>
  <si>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</si>
  <si>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</si>
  <si>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</si>
  <si>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</si>
  <si>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</si>
  <si>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</si>
  <si>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</si>
  <si>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</si>
  <si>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</si>
  <si>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</si>
  <si>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</si>
  <si>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</si>
  <si>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</si>
  <si>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</si>
  <si>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</si>
  <si>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</si>
  <si>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</si>
  <si>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</si>
  <si>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</si>
  <si>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</si>
  <si>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</si>
  <si>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</si>
  <si>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</si>
  <si>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</si>
  <si>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</si>
  <si>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</si>
  <si>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</si>
  <si>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</si>
  <si>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</si>
  <si>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</si>
  <si>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</si>
  <si>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</si>
  <si>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</si>
  <si>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</si>
  <si>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</si>
  <si>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</si>
  <si>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</si>
  <si>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</si>
  <si>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</si>
  <si>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</si>
  <si>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</si>
  <si>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</si>
  <si>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</si>
  <si>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</si>
  <si>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</si>
  <si>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</si>
  <si>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</si>
  <si>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</si>
  <si>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</si>
  <si>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</si>
  <si>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</si>
  <si>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</si>
  <si>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</si>
  <si>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</si>
  <si>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</si>
  <si>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</si>
  <si>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</si>
  <si>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</si>
  <si>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</si>
  <si>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</si>
  <si>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</si>
  <si>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</si>
  <si>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</si>
  <si>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</si>
  <si>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</si>
  <si>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</si>
  <si>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</si>
  <si>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</si>
  <si>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</si>
  <si>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</si>
  <si>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</si>
  <si>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</si>
  <si>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</si>
  <si>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</si>
  <si>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</si>
  <si>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</si>
  <si>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</si>
  <si>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</si>
  <si>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</si>
  <si>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</si>
  <si>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</si>
  <si>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</si>
  <si>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</si>
  <si>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</si>
  <si>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</si>
  <si>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</si>
  <si>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</si>
  <si>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</si>
  <si>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</si>
  <si>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</si>
  <si>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</si>
  <si>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</si>
  <si>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</si>
  <si>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</si>
  <si>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</si>
  <si>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</si>
  <si>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</si>
  <si>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</si>
  <si>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</si>
  <si>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</si>
  <si>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</si>
  <si>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</si>
  <si>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</si>
  <si>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</si>
  <si>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</si>
  <si>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</si>
  <si>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</si>
  <si>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</si>
  <si>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</si>
  <si>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</si>
  <si>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</si>
  <si>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</si>
  <si>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</si>
  <si>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</si>
  <si>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</si>
  <si>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</si>
  <si>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</si>
  <si>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</si>
  <si>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</si>
  <si>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</si>
  <si>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</si>
  <si>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</si>
  <si>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</si>
  <si>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</si>
  <si>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</si>
  <si>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</si>
  <si>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</si>
  <si>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</si>
  <si>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</si>
  <si>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</si>
  <si>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</si>
  <si>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</si>
  <si>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</si>
  <si>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</si>
  <si>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</si>
  <si>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</si>
  <si>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</si>
  <si>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</si>
  <si>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</si>
  <si>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</si>
  <si>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</si>
  <si>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</si>
  <si>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</si>
  <si>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</si>
  <si>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</si>
  <si>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</si>
  <si>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</si>
  <si>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</si>
  <si>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</si>
  <si>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</si>
  <si>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</si>
  <si>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</si>
  <si>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</si>
  <si>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</si>
  <si>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</si>
  <si>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</si>
  <si>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</si>
  <si>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</si>
  <si>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</si>
  <si>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</si>
  <si>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</si>
  <si>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</si>
  <si>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</si>
  <si>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</si>
  <si>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</si>
  <si>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</si>
  <si>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</si>
  <si>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</si>
  <si>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</si>
  <si>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</si>
  <si>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</si>
  <si>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</si>
  <si>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</si>
  <si>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</si>
  <si>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</si>
  <si>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</si>
  <si>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</si>
  <si>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</si>
  <si>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</si>
  <si>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</si>
  <si>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</si>
  <si>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</si>
  <si>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</si>
  <si>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</si>
  <si>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</si>
  <si>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</si>
  <si>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</si>
  <si>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</si>
  <si>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</si>
  <si>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</si>
  <si>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</si>
  <si>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</si>
  <si>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</si>
  <si>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</si>
  <si>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</si>
  <si>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</si>
  <si>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</si>
  <si>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</si>
  <si>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</si>
  <si>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</si>
  <si>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</si>
  <si>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</si>
  <si>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</si>
  <si>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</si>
  <si>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</si>
  <si>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</si>
  <si>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</si>
  <si>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</si>
  <si>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</si>
  <si>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</si>
  <si>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</si>
  <si>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</si>
  <si>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</si>
  <si>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</si>
  <si>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</si>
  <si>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</si>
  <si>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</si>
  <si>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</si>
  <si>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</si>
  <si>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</si>
  <si>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</si>
  <si>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</si>
  <si>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</si>
  <si>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</si>
  <si>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</si>
  <si>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</si>
  <si>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</si>
  <si>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</si>
  <si>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</si>
  <si>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</si>
  <si>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</si>
  <si>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</si>
  <si>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</si>
  <si>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</si>
  <si>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</si>
  <si>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</si>
  <si>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</si>
  <si>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</si>
  <si>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</si>
  <si>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</si>
  <si>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</si>
  <si>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</si>
  <si>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</si>
  <si>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</si>
  <si>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</si>
  <si>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</si>
  <si>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</si>
  <si>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</si>
  <si>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</si>
  <si>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</si>
  <si>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</si>
  <si>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</si>
  <si>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</si>
  <si>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</si>
  <si>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</si>
  <si>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</si>
  <si>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</si>
  <si>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</si>
  <si>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</si>
  <si>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</si>
  <si>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</si>
  <si>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</si>
  <si>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</si>
  <si>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</si>
  <si>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</si>
  <si>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</si>
  <si>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</si>
  <si>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</si>
  <si>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</si>
  <si>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</si>
  <si>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</si>
  <si>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</si>
  <si>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</si>
  <si>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</si>
  <si>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</si>
  <si>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</si>
  <si>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</si>
  <si>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</si>
  <si>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</si>
  <si>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</si>
  <si>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</si>
  <si>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</si>
  <si>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</si>
  <si>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</si>
  <si>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</si>
  <si>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</si>
  <si>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</si>
  <si>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</si>
  <si>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</si>
  <si>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</si>
  <si>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</si>
  <si>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</si>
  <si>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</si>
  <si>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</si>
  <si>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</si>
  <si>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</si>
  <si>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</si>
  <si>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</si>
  <si>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</si>
  <si>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</si>
  <si>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</si>
  <si>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</si>
  <si>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</si>
  <si>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</si>
  <si>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</si>
  <si>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</si>
  <si>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</si>
  <si>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</si>
  <si>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</si>
  <si>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</si>
  <si>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</si>
  <si>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</si>
  <si>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</si>
  <si>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</si>
  <si>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</si>
  <si>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</si>
  <si>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</si>
  <si>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</si>
  <si>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</si>
  <si>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</si>
  <si>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</si>
  <si>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</si>
  <si>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</si>
  <si>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</si>
  <si>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</si>
  <si>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</si>
  <si>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</si>
  <si>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</si>
  <si>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</si>
  <si>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</si>
  <si>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</si>
  <si>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</si>
  <si>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</si>
  <si>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</si>
  <si>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</si>
  <si>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</si>
  <si>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</si>
  <si>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</si>
  <si>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</si>
  <si>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</si>
  <si>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</si>
  <si>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</si>
  <si>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</si>
  <si>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</si>
  <si>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</si>
  <si>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</si>
  <si>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</si>
  <si>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</si>
  <si>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</si>
  <si>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</si>
  <si>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</si>
  <si>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</si>
  <si>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</si>
  <si>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</si>
  <si>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</si>
  <si>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</si>
  <si>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</si>
  <si>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</si>
  <si>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</si>
  <si>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</si>
  <si>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</si>
  <si>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</si>
  <si>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</si>
  <si>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</si>
  <si>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</si>
  <si>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</si>
  <si>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</si>
  <si>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</si>
  <si>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</si>
  <si>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</si>
  <si>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</si>
  <si>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</si>
  <si>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</si>
  <si>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</si>
  <si>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</si>
  <si>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</si>
  <si>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</si>
  <si>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</si>
  <si>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</si>
  <si>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</si>
  <si>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</si>
  <si>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</si>
  <si>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</si>
  <si>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</si>
  <si>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</si>
  <si>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</si>
  <si>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</si>
  <si>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</si>
  <si>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</si>
  <si>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</si>
  <si>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</si>
  <si>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</si>
  <si>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</si>
  <si>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</si>
  <si>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</si>
  <si>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</si>
  <si>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</si>
  <si>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</si>
  <si>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</si>
  <si>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</si>
  <si>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</si>
  <si>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</si>
  <si>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</si>
  <si>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</si>
  <si>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</si>
  <si>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</si>
  <si>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</si>
  <si>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</si>
  <si>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</si>
  <si>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</si>
  <si>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</si>
  <si>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</si>
  <si>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</si>
  <si>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</si>
  <si>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</si>
  <si>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</si>
  <si>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</si>
  <si>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</si>
  <si>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</si>
  <si>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</si>
  <si>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</si>
  <si>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</si>
  <si>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</si>
  <si>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</si>
  <si>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</si>
  <si>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</si>
  <si>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</si>
  <si>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</si>
  <si>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</si>
  <si>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</si>
  <si>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</si>
  <si>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</si>
  <si>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</si>
  <si>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</si>
  <si>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</si>
  <si>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</si>
  <si>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</si>
  <si>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</si>
  <si>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</si>
  <si>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</si>
  <si>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</si>
  <si>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</si>
  <si>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</si>
  <si>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</si>
  <si>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</si>
  <si>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</si>
  <si>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</si>
  <si>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</si>
  <si>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</si>
  <si>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</si>
  <si>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</si>
  <si>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</si>
  <si>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</si>
  <si>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</si>
  <si>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</si>
  <si>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</si>
  <si>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</si>
  <si>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</si>
  <si>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</si>
  <si>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</si>
  <si>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</si>
  <si>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</si>
  <si>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</si>
  <si>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</si>
  <si>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</si>
  <si>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</si>
  <si>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</si>
  <si>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</si>
  <si>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</si>
  <si>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</si>
  <si>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</si>
  <si>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</si>
  <si>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</si>
  <si>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</si>
  <si>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</si>
  <si>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</si>
  <si>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</si>
  <si>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</si>
  <si>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</si>
  <si>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</si>
  <si>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</si>
  <si>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</si>
  <si>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</si>
  <si>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</si>
  <si>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</si>
  <si>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</si>
  <si>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</si>
  <si>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</si>
  <si>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</si>
  <si>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</si>
  <si>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</si>
  <si>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</si>
  <si>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</si>
  <si>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</si>
  <si>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</si>
  <si>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</si>
  <si>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</si>
  <si>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</si>
  <si>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</si>
  <si>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</si>
  <si>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</si>
  <si>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</si>
  <si>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</si>
  <si>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</si>
  <si>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</si>
  <si>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</si>
  <si>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</si>
  <si>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</si>
  <si>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</si>
  <si>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</si>
  <si>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</si>
  <si>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</si>
  <si>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</si>
  <si>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</si>
  <si>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</si>
  <si>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</si>
  <si>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</si>
  <si>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</si>
  <si>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</si>
  <si>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</si>
  <si>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</si>
  <si>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</si>
  <si>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</si>
  <si>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</si>
  <si>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</si>
  <si>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</si>
  <si>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</si>
  <si>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</si>
  <si>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</si>
  <si>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</si>
  <si>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</si>
  <si>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</si>
  <si>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</si>
  <si>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</si>
  <si>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</si>
  <si>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</si>
  <si>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</si>
  <si>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</si>
  <si>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</si>
  <si>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</si>
  <si>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</si>
  <si>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</si>
  <si>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</si>
  <si>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</si>
  <si>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</si>
  <si>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</si>
  <si>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</si>
  <si>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</si>
  <si>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</si>
  <si>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</si>
  <si>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</si>
  <si>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</si>
  <si>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</si>
  <si>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</si>
  <si>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</si>
  <si>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</si>
  <si>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</si>
  <si>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</si>
  <si>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</si>
  <si>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</si>
  <si>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</si>
  <si>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</si>
  <si>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</si>
  <si>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</si>
  <si>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</si>
  <si>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</si>
  <si>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</si>
  <si>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</si>
  <si>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</si>
  <si>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</si>
  <si>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</si>
  <si>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</si>
  <si>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</si>
  <si>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</si>
  <si>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</si>
  <si>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</si>
  <si>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</si>
  <si>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</si>
  <si>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</si>
  <si>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</si>
  <si>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</si>
  <si>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</si>
  <si>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</si>
  <si>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</si>
  <si>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</si>
  <si>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</si>
  <si>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</si>
  <si>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</si>
  <si>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</si>
  <si>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</si>
  <si>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</si>
  <si>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</si>
  <si>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</si>
  <si>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</si>
  <si>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</si>
  <si>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</si>
  <si>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</si>
  <si>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</si>
  <si>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</si>
  <si>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</si>
  <si>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</si>
  <si>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</si>
  <si>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</si>
  <si>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</si>
  <si>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</si>
  <si>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</si>
  <si>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</si>
  <si>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</si>
  <si>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</si>
  <si>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</si>
  <si>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</si>
  <si>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</si>
  <si>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</si>
  <si>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</si>
  <si>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</si>
  <si>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</si>
  <si>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</si>
  <si>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</si>
  <si>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</si>
  <si>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</si>
  <si>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</si>
  <si>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</si>
  <si>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</si>
  <si>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</si>
  <si>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</si>
  <si>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</si>
  <si>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</si>
  <si>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</si>
  <si>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</si>
  <si>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</si>
  <si>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</si>
  <si>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</si>
  <si>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</si>
  <si>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</si>
  <si>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</si>
  <si>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</si>
  <si>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</si>
  <si>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</si>
  <si>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</si>
  <si>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</si>
  <si>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</si>
  <si>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</si>
  <si>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</si>
  <si>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</si>
  <si>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</si>
  <si>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</si>
  <si>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</si>
  <si>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</si>
  <si>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</si>
  <si>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</si>
  <si>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</si>
  <si>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</si>
  <si>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</si>
  <si>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</si>
  <si>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</si>
  <si>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</si>
  <si>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</si>
  <si>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</si>
  <si>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</si>
  <si>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</si>
  <si>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</si>
  <si>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</si>
  <si>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</si>
  <si>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</si>
  <si>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</si>
  <si>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</si>
  <si>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</si>
  <si>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</si>
  <si>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</si>
  <si>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</si>
  <si>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</si>
  <si>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</si>
  <si>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</si>
  <si>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</si>
  <si>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</si>
  <si>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</si>
  <si>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</si>
  <si>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</si>
  <si>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</si>
  <si>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</si>
  <si>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</si>
  <si>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</si>
  <si>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</si>
  <si>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</si>
  <si>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</si>
  <si>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</si>
  <si>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</si>
  <si>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</si>
  <si>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</si>
  <si>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</si>
  <si>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</si>
  <si>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</si>
  <si>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</si>
  <si>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</si>
  <si>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</si>
  <si>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</si>
  <si>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</si>
  <si>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</si>
  <si>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</si>
  <si>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</si>
  <si>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</si>
  <si>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</si>
  <si>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</si>
  <si>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</si>
  <si>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</si>
  <si>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</si>
  <si>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</si>
  <si>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</si>
  <si>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</si>
  <si>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</si>
  <si>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</si>
  <si>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</si>
  <si>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</si>
  <si>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</si>
  <si>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</si>
  <si>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</si>
  <si>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</si>
  <si>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</si>
  <si>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</si>
  <si>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</si>
  <si>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</si>
  <si>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</si>
  <si>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</si>
  <si>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</si>
  <si>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</si>
  <si>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</si>
  <si>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</si>
  <si>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</si>
  <si>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</si>
  <si>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</si>
  <si>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</si>
  <si>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</si>
  <si>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</si>
  <si>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</si>
  <si>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</si>
  <si>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</si>
  <si>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</si>
  <si>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</si>
  <si>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</si>
  <si>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</si>
  <si>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</si>
  <si>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</si>
  <si>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</si>
  <si>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</si>
  <si>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</si>
  <si>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</si>
  <si>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</si>
  <si>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</si>
  <si>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</si>
  <si>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</si>
  <si>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</si>
  <si>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</si>
  <si>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</si>
  <si>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</si>
  <si>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</si>
  <si>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</si>
  <si>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</si>
  <si>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</si>
  <si>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</si>
  <si>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</si>
  <si>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</si>
  <si>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</si>
  <si>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</si>
  <si>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</si>
  <si>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</si>
  <si>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</si>
  <si>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</si>
  <si>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</si>
  <si>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</si>
  <si>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</si>
  <si>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</si>
  <si>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</si>
  <si>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</si>
  <si>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</si>
  <si>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</si>
  <si>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</si>
  <si>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</si>
  <si>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</si>
  <si>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</si>
  <si>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</si>
  <si>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</si>
  <si>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</si>
  <si>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</si>
  <si>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</si>
  <si>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</si>
  <si>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</si>
  <si>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</si>
  <si>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</si>
  <si>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</si>
  <si>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</si>
  <si>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</si>
  <si>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</si>
  <si>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</si>
  <si>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</si>
  <si>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</si>
  <si>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</si>
  <si>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</si>
  <si>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</si>
  <si>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</si>
  <si>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</si>
  <si>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</si>
  <si>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</si>
  <si>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</si>
  <si>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</si>
  <si>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</si>
  <si>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</si>
  <si>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</si>
  <si>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</si>
  <si>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</si>
  <si>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</si>
  <si>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</si>
  <si>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</si>
  <si>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</si>
  <si>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</si>
  <si>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</si>
  <si>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</si>
  <si>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</si>
  <si>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</si>
  <si>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</si>
  <si>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</si>
  <si>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</si>
  <si>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</si>
  <si>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</si>
  <si>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</si>
  <si>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</si>
  <si>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</si>
  <si>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</si>
  <si>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</si>
  <si>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</si>
  <si>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</si>
  <si>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</si>
  <si>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</si>
  <si>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</si>
  <si>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</si>
  <si>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</si>
  <si>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</si>
  <si>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</si>
  <si>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</si>
  <si>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</si>
  <si>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</si>
  <si>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</si>
  <si>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</si>
  <si>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</si>
  <si>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</si>
  <si>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</si>
  <si>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</si>
  <si>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</si>
  <si>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</si>
  <si>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</si>
  <si>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</si>
  <si>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</si>
  <si>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</si>
  <si>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</si>
  <si>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</si>
  <si>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</si>
  <si>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</si>
  <si>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</si>
  <si>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</si>
  <si>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</si>
  <si>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</si>
  <si>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</si>
  <si>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</si>
  <si>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</si>
  <si>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</si>
  <si>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</si>
  <si>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</si>
  <si>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</si>
  <si>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</si>
  <si>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</si>
  <si>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</si>
  <si>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</si>
  <si>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</si>
  <si>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</si>
  <si>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</si>
  <si>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</si>
  <si>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</si>
  <si>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</si>
  <si>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</si>
  <si>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</si>
  <si>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</si>
  <si>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</si>
  <si>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</si>
  <si>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</si>
  <si>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</si>
  <si>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</si>
  <si>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</si>
  <si>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</si>
  <si>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</si>
  <si>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</si>
  <si>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</si>
  <si>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</si>
  <si>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</si>
  <si>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</si>
  <si>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</si>
  <si>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</si>
  <si>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</si>
  <si>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</si>
  <si>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</si>
  <si>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</si>
  <si>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</si>
  <si>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</si>
  <si>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</si>
  <si>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</si>
  <si>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</si>
  <si>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</si>
  <si>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</si>
  <si>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</si>
  <si>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</si>
  <si>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</si>
  <si>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</si>
  <si>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</si>
  <si>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</si>
  <si>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</si>
  <si>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</si>
  <si>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</si>
  <si>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</si>
  <si>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</si>
  <si>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</si>
  <si>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</si>
  <si>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</si>
  <si>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</si>
  <si>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</si>
  <si>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</si>
  <si>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</si>
  <si>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</si>
  <si>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</si>
  <si>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</si>
  <si>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</si>
  <si>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</si>
  <si>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</si>
  <si>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</si>
  <si>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</si>
  <si>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</si>
  <si>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</si>
  <si>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</si>
  <si>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</si>
  <si>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</si>
  <si>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</si>
  <si>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</si>
  <si>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</si>
  <si>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</si>
  <si>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</si>
  <si>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</si>
  <si>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</si>
  <si>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</si>
  <si>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</si>
  <si>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</si>
  <si>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</si>
  <si>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</si>
  <si>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</si>
  <si>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</si>
  <si>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</si>
  <si>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</si>
  <si>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</si>
  <si>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</si>
  <si>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</si>
  <si>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</si>
  <si>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</si>
  <si>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</si>
  <si>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</si>
  <si>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</si>
  <si>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</si>
  <si>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</si>
  <si>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</si>
  <si>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</si>
  <si>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</si>
  <si>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</si>
  <si>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</si>
  <si>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</si>
  <si>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</si>
  <si>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</si>
  <si>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</si>
  <si>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</si>
  <si>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</si>
  <si>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</si>
  <si>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</si>
  <si>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</si>
  <si>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</si>
  <si>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</si>
  <si>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</si>
  <si>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</si>
  <si>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</si>
  <si>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</si>
  <si>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</si>
  <si>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</si>
  <si>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</si>
  <si>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</si>
  <si>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</si>
  <si>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</si>
  <si>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</si>
  <si>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</si>
  <si>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</si>
  <si>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</si>
  <si>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</si>
  <si>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</si>
  <si>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</si>
  <si>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</si>
  <si>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</si>
  <si>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</si>
  <si>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</si>
  <si>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</si>
  <si>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</si>
  <si>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</si>
  <si>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</si>
  <si>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</si>
  <si>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</si>
  <si>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</si>
  <si>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</si>
  <si>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</si>
  <si>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</si>
  <si>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</si>
  <si>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</si>
  <si>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</si>
  <si>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</si>
  <si>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</si>
  <si>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</si>
  <si>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</si>
  <si>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</si>
  <si>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</si>
  <si>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</si>
  <si>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</si>
  <si>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</si>
  <si>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</si>
  <si>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</si>
  <si>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</si>
  <si>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</si>
  <si>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</si>
  <si>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</si>
  <si>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</si>
  <si>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</si>
  <si>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</si>
  <si>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</si>
  <si>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</si>
  <si>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</si>
  <si>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</si>
  <si>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</si>
  <si>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</si>
  <si>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</si>
  <si>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</si>
  <si>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</si>
  <si>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</si>
  <si>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</si>
  <si>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</si>
  <si>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</si>
  <si>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</si>
  <si>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</si>
  <si>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</si>
  <si>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</si>
  <si>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</si>
  <si>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</si>
  <si>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</si>
  <si>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</si>
  <si>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</si>
  <si>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</si>
  <si>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</si>
  <si>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</si>
  <si>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</si>
  <si>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</si>
  <si>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</si>
  <si>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</si>
  <si>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</si>
  <si>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</si>
  <si>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</si>
  <si>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</si>
  <si>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</si>
  <si>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</si>
  <si>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</si>
  <si>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</si>
  <si>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</si>
  <si>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</si>
  <si>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</si>
  <si>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</si>
  <si>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</si>
  <si>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</si>
  <si>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</si>
  <si>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</si>
  <si>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</si>
  <si>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</si>
  <si>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</si>
  <si>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</si>
  <si>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</si>
  <si>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</si>
  <si>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</si>
  <si>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</si>
  <si>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</si>
  <si>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</si>
  <si>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</si>
  <si>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</si>
  <si>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</si>
  <si>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</si>
  <si>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</si>
  <si>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</si>
  <si>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</si>
  <si>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</si>
  <si>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</si>
  <si>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</si>
  <si>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</si>
  <si>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</si>
  <si>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</si>
  <si>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</si>
  <si>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</si>
  <si>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</si>
  <si>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</si>
  <si>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</si>
  <si>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</si>
  <si>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</si>
  <si>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</si>
  <si>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</si>
  <si>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</si>
  <si>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</si>
  <si>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</si>
  <si>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</si>
  <si>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</si>
  <si>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</si>
  <si>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</si>
  <si>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</si>
  <si>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</si>
  <si>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</si>
  <si>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</si>
  <si>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</si>
  <si>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</si>
  <si>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</si>
  <si>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</si>
  <si>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</si>
  <si>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</si>
  <si>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</si>
  <si>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</si>
  <si>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</si>
  <si>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</si>
  <si>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</si>
  <si>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</si>
  <si>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</si>
  <si>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</si>
  <si>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</si>
  <si>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</si>
  <si>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</si>
  <si>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</si>
  <si>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</si>
  <si>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</si>
  <si>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</si>
  <si>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</si>
  <si>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</si>
  <si>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</si>
  <si>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</si>
  <si>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</si>
  <si>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</si>
  <si>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</si>
  <si>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</si>
  <si>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</si>
  <si>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</si>
  <si>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</si>
  <si>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</si>
  <si>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</si>
  <si>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</si>
  <si>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</si>
  <si>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</si>
  <si>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</si>
  <si>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</si>
  <si>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</si>
  <si>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</si>
  <si>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</si>
  <si>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</si>
  <si>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</si>
  <si>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</si>
  <si>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</si>
  <si>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</si>
  <si>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</si>
  <si>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</si>
  <si>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</si>
  <si>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</si>
  <si>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</si>
  <si>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</si>
  <si>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</si>
  <si>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</si>
  <si>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</si>
  <si>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</si>
  <si>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</si>
  <si>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</si>
  <si>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</si>
  <si>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</si>
  <si>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</si>
  <si>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</si>
  <si>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</si>
  <si>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</si>
  <si>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</si>
  <si>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</si>
  <si>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</si>
  <si>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</si>
  <si>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</si>
  <si>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</si>
  <si>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</si>
  <si>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</si>
  <si>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</si>
  <si>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</si>
  <si>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</si>
  <si>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</si>
  <si>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</si>
  <si>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</si>
  <si>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</si>
  <si>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</si>
  <si>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</si>
  <si>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</si>
  <si>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</si>
  <si>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</si>
  <si>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</si>
  <si>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</si>
  <si>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</si>
  <si>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</si>
  <si>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</si>
  <si>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</si>
  <si>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</si>
  <si>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</si>
  <si>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</si>
  <si>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</si>
  <si>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</si>
  <si>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</si>
  <si>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</si>
  <si>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</si>
  <si>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</si>
  <si>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</si>
  <si>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</si>
  <si>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</si>
  <si>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</si>
  <si>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</si>
  <si>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</si>
  <si>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</si>
  <si>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</si>
  <si>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</si>
  <si>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</si>
  <si>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</si>
  <si>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</si>
  <si>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</si>
  <si>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</si>
  <si>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</si>
  <si>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</si>
  <si>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</si>
  <si>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</si>
  <si>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</si>
  <si>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</si>
  <si>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</si>
  <si>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</si>
  <si>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</si>
  <si>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</si>
  <si>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</si>
  <si>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</si>
  <si>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</si>
  <si>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</si>
  <si>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</si>
  <si>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</si>
  <si>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</si>
  <si>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</si>
  <si>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</si>
  <si>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</si>
  <si>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</si>
  <si>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</si>
  <si>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</si>
  <si>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</si>
  <si>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</si>
  <si>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</si>
  <si>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</si>
  <si>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</si>
  <si>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</si>
  <si>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</si>
  <si>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</si>
  <si>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</si>
  <si>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</si>
  <si>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</si>
  <si>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</si>
  <si>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</si>
  <si>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</si>
  <si>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</si>
  <si>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</si>
  <si>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</si>
  <si>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</si>
  <si>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</si>
  <si>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</si>
  <si>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</si>
  <si>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</si>
  <si>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</si>
  <si>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</si>
  <si>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</si>
  <si>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</si>
  <si>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</si>
  <si>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</si>
  <si>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</si>
  <si>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</si>
  <si>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</si>
  <si>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</si>
  <si>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</si>
  <si>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</si>
  <si>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</si>
  <si>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</si>
  <si>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</si>
  <si>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</si>
  <si>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</si>
  <si>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</si>
  <si>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</si>
  <si>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</si>
  <si>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</si>
  <si>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</si>
  <si>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</si>
  <si>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</si>
  <si>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</si>
  <si>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</si>
  <si>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</si>
  <si>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</si>
  <si>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</si>
  <si>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</si>
  <si>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</si>
  <si>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</si>
  <si>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</si>
  <si>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</si>
  <si>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</si>
  <si>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</si>
  <si>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</si>
  <si>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</si>
  <si>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</si>
  <si>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</si>
  <si>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</si>
  <si>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</si>
  <si>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</si>
  <si>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</si>
  <si>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</si>
  <si>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</si>
  <si>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</si>
  <si>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</si>
  <si>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</si>
  <si>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</si>
  <si>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</si>
  <si>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</si>
  <si>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</si>
  <si>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</si>
  <si>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</si>
  <si>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</si>
  <si>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</si>
  <si>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</si>
  <si>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</si>
  <si>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</si>
  <si>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</si>
  <si>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</si>
  <si>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</si>
  <si>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</si>
  <si>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</si>
  <si>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</si>
  <si>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</si>
  <si>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</si>
  <si>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</si>
  <si>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</si>
  <si>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</si>
  <si>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</si>
  <si>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</si>
  <si>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</si>
  <si>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</si>
  <si>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</si>
  <si>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</si>
  <si>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</si>
  <si>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</si>
  <si>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</si>
  <si>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</si>
  <si>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</si>
  <si>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</si>
  <si>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</si>
  <si>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</si>
  <si>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</si>
  <si>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</si>
  <si>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</si>
  <si>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</si>
  <si>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</si>
  <si>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</si>
  <si>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</si>
  <si>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</si>
  <si>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</si>
  <si>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</si>
  <si>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</si>
  <si>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</si>
  <si>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</si>
  <si>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</si>
  <si>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</si>
  <si>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</si>
  <si>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</si>
  <si>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</si>
  <si>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</si>
  <si>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</si>
  <si>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</si>
  <si>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</si>
  <si>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</si>
  <si>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</si>
  <si>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</si>
  <si>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</si>
  <si>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</si>
  <si>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</si>
  <si>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</si>
  <si>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</si>
  <si>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</si>
  <si>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</si>
  <si>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</si>
  <si>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</si>
  <si>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</si>
  <si>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</si>
  <si>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</si>
  <si>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</si>
  <si>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</si>
  <si>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</si>
  <si>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</si>
  <si>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</si>
  <si>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</si>
  <si>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</si>
  <si>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</si>
  <si>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</si>
  <si>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</si>
  <si>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</si>
  <si>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</si>
  <si>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</si>
  <si>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</si>
  <si>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</si>
  <si>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</si>
  <si>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</si>
  <si>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</si>
  <si>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</si>
  <si>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</si>
  <si>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</si>
  <si>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</si>
  <si>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</si>
  <si>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</si>
  <si>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</si>
  <si>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</si>
  <si>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</si>
  <si>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</si>
  <si>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</si>
  <si>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</si>
  <si>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</si>
  <si>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</si>
  <si>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</si>
  <si>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</si>
  <si>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</si>
  <si>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</si>
  <si>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</si>
  <si>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</si>
  <si>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</si>
  <si>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</si>
  <si>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</si>
  <si>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</si>
  <si>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</si>
  <si>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</si>
  <si>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</si>
  <si>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</si>
  <si>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</si>
  <si>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</si>
  <si>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</si>
  <si>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</si>
  <si>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</si>
  <si>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</si>
  <si>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</si>
  <si>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</si>
  <si>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</si>
  <si>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</si>
  <si>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</si>
  <si>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</si>
  <si>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</si>
  <si>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</si>
  <si>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</si>
  <si>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</si>
  <si>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</si>
  <si>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</si>
  <si>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</si>
  <si>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</si>
  <si>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</si>
  <si>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</si>
  <si>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</si>
  <si>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</si>
  <si>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</si>
  <si>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</si>
  <si>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</si>
  <si>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</si>
  <si>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</si>
  <si>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</si>
  <si>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</si>
  <si>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</si>
  <si>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</si>
  <si>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</si>
  <si>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</si>
  <si>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</si>
  <si>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</si>
  <si>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</si>
  <si>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</si>
  <si>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</si>
  <si>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</si>
  <si>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</si>
  <si>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</si>
  <si>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</si>
  <si>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</si>
  <si>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</si>
  <si>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</si>
  <si>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</si>
  <si>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</si>
  <si>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</si>
  <si>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</si>
  <si>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</si>
  <si>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</si>
  <si>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</si>
  <si>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</si>
  <si>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</si>
  <si>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</si>
  <si>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</si>
  <si>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</si>
  <si>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</si>
  <si>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</si>
  <si>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</si>
  <si>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</si>
  <si>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</si>
  <si>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</si>
  <si>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</si>
  <si>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</si>
  <si>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</si>
  <si>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</si>
  <si>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</si>
  <si>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</si>
  <si>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</si>
  <si>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</si>
  <si>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</si>
  <si>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</si>
  <si>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</si>
  <si>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</si>
  <si>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</si>
  <si>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</si>
  <si>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</si>
  <si>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</si>
  <si>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</si>
  <si>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</si>
  <si>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</si>
  <si>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</si>
  <si>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</si>
  <si>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</si>
  <si>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</si>
  <si>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</si>
  <si>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</si>
  <si>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</si>
  <si>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</si>
  <si>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</si>
  <si>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</si>
  <si>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</si>
  <si>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</si>
  <si>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</si>
  <si>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</si>
  <si>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</si>
  <si>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</si>
  <si>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</si>
  <si>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</si>
  <si>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</si>
  <si>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</si>
  <si>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</si>
  <si>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</si>
  <si>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</si>
  <si>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</si>
  <si>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</si>
  <si>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</si>
  <si>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</si>
  <si>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</si>
  <si>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</si>
  <si>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</si>
  <si>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</si>
  <si>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</si>
  <si>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</si>
  <si>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</si>
  <si>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</si>
  <si>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</si>
  <si>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</si>
  <si>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</si>
  <si>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</si>
  <si>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</si>
  <si>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</si>
  <si>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</si>
  <si>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</si>
  <si>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</si>
  <si>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</si>
  <si>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</si>
  <si>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</si>
  <si>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</si>
  <si>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</si>
  <si>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</si>
  <si>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</si>
  <si>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</si>
  <si>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</si>
  <si>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</si>
  <si>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</si>
  <si>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</si>
  <si>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</si>
  <si>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</si>
  <si>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</si>
  <si>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</si>
  <si>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</si>
  <si>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</si>
  <si>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</si>
  <si>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</si>
  <si>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</si>
  <si>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</si>
  <si>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</si>
  <si>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</si>
  <si>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</si>
  <si>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</si>
  <si>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</si>
  <si>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</si>
  <si>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</si>
  <si>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</si>
  <si>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</si>
  <si>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</si>
  <si>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</si>
  <si>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</si>
  <si>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</si>
  <si>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</si>
  <si>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</si>
  <si>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</si>
  <si>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</si>
  <si>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</si>
  <si>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</si>
  <si>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</si>
  <si>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</si>
  <si>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</si>
  <si>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</si>
  <si>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</si>
  <si>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</si>
  <si>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</si>
  <si>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</si>
  <si>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</si>
  <si>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</si>
  <si>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</si>
  <si>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</si>
  <si>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</si>
  <si>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</si>
  <si>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</si>
  <si>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</si>
  <si>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</si>
  <si>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</si>
  <si>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</si>
  <si>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</si>
  <si>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</si>
  <si>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</si>
  <si>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</si>
  <si>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</si>
  <si>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</si>
  <si>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</si>
  <si>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</si>
  <si>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</si>
  <si>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</si>
  <si>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</si>
  <si>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</si>
  <si>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</si>
  <si>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</si>
  <si>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</si>
  <si>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</si>
  <si>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</si>
  <si>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</si>
  <si>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</si>
  <si>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</si>
  <si>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</si>
  <si>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</si>
  <si>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</si>
  <si>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</si>
  <si>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</si>
  <si>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</si>
  <si>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</si>
  <si>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</si>
  <si>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</si>
  <si>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</si>
  <si>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</si>
  <si>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</si>
  <si>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</si>
  <si>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</si>
  <si>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</si>
  <si>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</si>
  <si>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</si>
  <si>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</si>
  <si>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</si>
  <si>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</si>
  <si>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</si>
  <si>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</si>
  <si>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</si>
  <si>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</si>
  <si>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</si>
  <si>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</si>
  <si>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</si>
  <si>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</si>
  <si>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</si>
  <si>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</si>
  <si>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</si>
  <si>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</si>
  <si>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</si>
  <si>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</si>
  <si>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</si>
  <si>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</si>
  <si>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</si>
  <si>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</si>
  <si>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</si>
  <si>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</si>
  <si>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</si>
  <si>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</si>
  <si>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</si>
  <si>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</si>
  <si>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</si>
  <si>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</si>
  <si>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</si>
  <si>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</si>
  <si>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</si>
  <si>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</si>
  <si>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</si>
  <si>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</si>
  <si>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</si>
  <si>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</si>
  <si>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</si>
  <si>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</si>
  <si>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</si>
  <si>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</si>
  <si>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</si>
  <si>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</si>
  <si>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</si>
  <si>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</si>
  <si>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</si>
  <si>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</si>
  <si>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</si>
  <si>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</si>
  <si>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</si>
  <si>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</si>
  <si>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</si>
  <si>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</si>
  <si>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</si>
  <si>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</si>
  <si>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</si>
  <si>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</si>
  <si>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</si>
  <si>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</si>
  <si>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</si>
  <si>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</si>
  <si>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</si>
  <si>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</si>
  <si>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</si>
  <si>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</si>
  <si>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</si>
  <si>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</si>
  <si>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</si>
  <si>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</si>
  <si>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</si>
  <si>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</si>
  <si>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</si>
  <si>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</si>
  <si>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</si>
  <si>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</si>
  <si>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</si>
  <si>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</si>
  <si>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</si>
  <si>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</si>
  <si>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</si>
  <si>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</si>
  <si>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</si>
  <si>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</si>
  <si>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</si>
  <si>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</si>
  <si>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</si>
  <si>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</si>
  <si>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</si>
  <si>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</si>
  <si>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</si>
  <si>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</si>
  <si>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</si>
  <si>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</si>
  <si>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</si>
  <si>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</si>
  <si>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</si>
  <si>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</si>
  <si>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</si>
  <si>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</si>
  <si>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</si>
  <si>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</si>
  <si>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</si>
  <si>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</si>
  <si>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</si>
  <si>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</si>
  <si>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</si>
  <si>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</si>
  <si>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</si>
  <si>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</si>
  <si>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</si>
  <si>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</si>
  <si>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</si>
  <si>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</si>
  <si>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</si>
  <si>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</si>
  <si>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</si>
  <si>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</si>
  <si>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</si>
  <si>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</si>
  <si>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</si>
  <si>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</si>
  <si>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</si>
  <si>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</si>
  <si>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</si>
  <si>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</si>
  <si>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</si>
  <si>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</si>
  <si>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</si>
  <si>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</si>
  <si>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</si>
  <si>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</si>
  <si>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</si>
  <si>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</si>
  <si>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</si>
  <si>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</si>
  <si>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</si>
  <si>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</si>
  <si>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</si>
  <si>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</si>
  <si>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</si>
  <si>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</si>
  <si>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</si>
  <si>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</si>
  <si>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</si>
  <si>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</si>
  <si>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</si>
  <si>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</si>
  <si>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</si>
  <si>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</si>
  <si>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</si>
  <si>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</si>
  <si>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</si>
  <si>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</si>
  <si>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</si>
  <si>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</si>
  <si>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</si>
  <si>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</si>
  <si>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</si>
  <si>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</si>
  <si>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</si>
  <si>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</si>
  <si>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</si>
  <si>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</si>
  <si>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</si>
  <si>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</si>
  <si>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</si>
  <si>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</si>
  <si>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</si>
  <si>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</si>
  <si>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</si>
  <si>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</si>
  <si>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</si>
  <si>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</si>
  <si>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</si>
  <si>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</si>
  <si>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</si>
  <si>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</si>
  <si>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</si>
  <si>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</si>
  <si>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</si>
  <si>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</si>
  <si>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</si>
  <si>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</si>
  <si>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</si>
  <si>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</si>
  <si>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</si>
  <si>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</si>
  <si>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</si>
  <si>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</si>
  <si>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</si>
  <si>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</si>
  <si>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</si>
  <si>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</si>
  <si>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</si>
  <si>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</si>
  <si>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</si>
  <si>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</si>
  <si>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</si>
  <si>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</si>
  <si>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</si>
  <si>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</si>
  <si>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</si>
  <si>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</si>
  <si>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</si>
  <si>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</si>
  <si>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</si>
  <si>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</si>
  <si>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</si>
  <si>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</si>
  <si>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</si>
  <si>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</si>
  <si>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</si>
  <si>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</si>
  <si>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</si>
  <si>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</si>
  <si>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</si>
  <si>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</si>
  <si>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</si>
  <si>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</si>
  <si>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</si>
  <si>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</si>
  <si>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</si>
  <si>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</si>
  <si>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</si>
  <si>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</si>
  <si>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</si>
  <si>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</si>
  <si>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</si>
  <si>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</si>
  <si>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</si>
  <si>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</si>
  <si>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</si>
  <si>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</si>
  <si>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</si>
  <si>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</si>
  <si>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</si>
  <si>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</si>
  <si>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</si>
  <si>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</si>
  <si>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</si>
  <si>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</si>
  <si>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</si>
  <si>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</si>
  <si>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</si>
  <si>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</si>
  <si>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</si>
  <si>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</si>
  <si>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</si>
  <si>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</si>
  <si>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</si>
  <si>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</si>
  <si>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</si>
  <si>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</si>
  <si>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</si>
  <si>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</si>
  <si>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</si>
  <si>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</si>
  <si>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</si>
  <si>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</si>
  <si>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</si>
  <si>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</si>
  <si>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</si>
  <si>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</si>
  <si>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</si>
  <si>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</si>
  <si>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</si>
  <si>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</si>
  <si>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</si>
  <si>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</si>
  <si>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</si>
  <si>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</si>
  <si>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</si>
  <si>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</si>
  <si>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</si>
  <si>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</si>
  <si>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</si>
  <si>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</si>
  <si>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</si>
  <si>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</si>
  <si>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</si>
  <si>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</si>
  <si>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</si>
  <si>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</si>
  <si>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</si>
  <si>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</si>
  <si>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</si>
  <si>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</si>
  <si>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</si>
  <si>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</si>
  <si>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</si>
  <si>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</si>
  <si>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</si>
  <si>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</si>
  <si>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</si>
  <si>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</si>
  <si>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</si>
  <si>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</si>
  <si>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</si>
  <si>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</si>
  <si>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</si>
  <si>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</si>
  <si>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</si>
  <si>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</si>
  <si>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</si>
  <si>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</si>
  <si>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</si>
  <si>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</si>
  <si>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</si>
  <si>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</si>
  <si>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</si>
  <si>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</si>
  <si>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</si>
  <si>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</si>
  <si>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</si>
  <si>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</si>
  <si>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</si>
  <si>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</si>
  <si>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</si>
  <si>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</si>
  <si>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</si>
  <si>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</si>
  <si>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</si>
  <si>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</si>
  <si>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</si>
  <si>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Goal</t>
  </si>
  <si>
    <t>Number Successful</t>
  </si>
  <si>
    <t>Number Failed</t>
  </si>
  <si>
    <t>Number Canceled</t>
  </si>
  <si>
    <t>Less Than 1000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</si>
  <si>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</si>
  <si>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</si>
  <si>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</si>
  <si>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</si>
  <si>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</si>
  <si>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</si>
  <si>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</si>
  <si>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</si>
  <si>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</si>
  <si>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</si>
  <si>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</si>
  <si>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</si>
  <si>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</si>
  <si>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</si>
  <si>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</si>
  <si>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</si>
  <si>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</si>
  <si>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</si>
  <si>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</si>
  <si>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</si>
  <si>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</si>
  <si>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</si>
  <si>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</si>
  <si>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</si>
  <si>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Totol Projects</t>
  </si>
  <si>
    <t>Percentage Successful</t>
  </si>
  <si>
    <t>Percentage Failed</t>
  </si>
  <si>
    <t>Percentage Canceled</t>
  </si>
  <si>
    <t xml:space="preserve">1. Projects with a goal of less than $15000 or goals between $35000 and $ 45000 are more likely to succeed thank to fail (i.e., having a higher percentage for success than for failure). </t>
  </si>
  <si>
    <t xml:space="preserve">3. Projects with a goal of more than $45000 are more likely to fail than to succeed.  </t>
  </si>
  <si>
    <t xml:space="preserve">2. Projects with a goal of less than $10000 has at least half of the chance to succeed (i.e., successful rate &gt; 50%).  </t>
  </si>
  <si>
    <t>4. The higher the goal the more likely the project would be cancelled (probability ranging from less than 5% to over 20%).</t>
  </si>
  <si>
    <t xml:space="preserve">Summaries: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</si>
</sst>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Fill="1" applyAlignment="1"/>
    <xf numFmtId="0" fontId="0" fillId="0" borderId="0" xfId="0" applyAlignment="1"/>
    <xf numFmtId="164" fontId="1" fillId="0" borderId="0" xfId="0" applyNumberFormat="1" applyFont="1" applyAlignment="1"/>
    <xf numFmtId="164" fontId="0" fillId="0" borderId="0" xfId="0" applyNumberFormat="1" applyAlignment="1"/>
    <xf numFmtId="164" fontId="1" fillId="0" borderId="0" xfId="0" applyNumberFormat="1" applyFont="1" applyFill="1" applyAlignment="1"/>
    <xf numFmtId="0" fontId="0" fillId="0" borderId="0" xfId="0" applyFill="1" applyAlignment="1"/>
    <xf numFmtId="0" fontId="1" fillId="0" borderId="0" xfId="0" applyFont="1"/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9" fontId="0" fillId="0" borderId="0" xfId="0" applyNumberFormat="1"/>
    <xf numFmtId="0" fontId="4" fillId="0" borderId="0" xfId="0" applyFont="1" applyAlignment="1"/>
    <xf numFmtId="0" fontId="4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18">
    <dxf>
      <alignment horizontal="left"/>
    </dxf>
    <dxf>
      <alignment horizontal="left"/>
    </dxf>
    <dxf>
      <alignment horizontal="left"/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810D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810D00"/>
        </patternFill>
      </fill>
    </dxf>
    <dxf>
      <font>
        <color theme="1"/>
      </font>
      <fill>
        <patternFill>
          <bgColor rgb="FF810D00"/>
        </patternFill>
      </fill>
    </dxf>
    <dxf>
      <font>
        <color theme="1"/>
      </font>
      <fill>
        <patternFill patternType="solid">
          <fgColor indexed="64"/>
          <bgColor rgb="FF800000"/>
        </patternFill>
      </fill>
    </dxf>
    <dxf>
      <font>
        <color theme="1"/>
      </font>
      <fill>
        <patternFill patternType="solid">
          <fgColor indexed="64"/>
          <bgColor rgb="FF008000"/>
        </patternFill>
      </fill>
    </dxf>
    <dxf>
      <font>
        <color theme="1"/>
      </font>
      <fill>
        <patternFill patternType="solid">
          <fgColor indexed="64"/>
          <bgColor rgb="FF800000"/>
        </patternFill>
      </fill>
    </dxf>
    <dxf>
      <font>
        <color rgb="FF9C0006"/>
      </font>
      <fill>
        <patternFill patternType="solid">
          <fgColor indexed="64"/>
          <bgColor rgb="FF008000"/>
        </patternFill>
      </fill>
    </dxf>
    <dxf>
      <font>
        <color theme="1"/>
      </font>
      <fill>
        <patternFill patternType="solid">
          <fgColor indexed="64"/>
          <bgColor rgb="FF008000"/>
        </patternFill>
      </fill>
    </dxf>
    <dxf>
      <font>
        <color theme="1"/>
      </font>
      <fill>
        <patternFill patternType="solid">
          <fgColor indexed="64"/>
          <bgColor theme="7" tint="0.39997558519241921"/>
        </patternFill>
      </fill>
    </dxf>
    <dxf>
      <font>
        <color theme="1"/>
      </font>
      <fill>
        <patternFill patternType="solid">
          <fgColor indexed="64"/>
          <bgColor rgb="FFFF0000"/>
        </patternFill>
      </fill>
    </dxf>
    <dxf>
      <font>
        <color theme="1"/>
      </font>
      <fill>
        <patternFill patternType="solid">
          <fgColor indexed="64"/>
          <bgColor theme="7" tint="0.39997558519241921"/>
        </patternFill>
      </fill>
    </dxf>
  </dxfs>
  <tableStyles count="0" defaultTableStyle="TableStyleMedium2" defaultPivotStyle="PivotStyleLight16"/>
  <colors>
    <mruColors>
      <color rgb="FF810D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table1!$B$4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table1!$C$4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table1!$D$4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table1!$A$5:$A$13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table1!$E$4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486096"/>
        <c:axId val="1808320192"/>
      </c:barChart>
      <c:catAx>
        <c:axId val="180548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320192"/>
        <c:crosses val="autoZero"/>
        <c:auto val="1"/>
        <c:lblAlgn val="ctr"/>
        <c:lblOffset val="100"/>
        <c:noMultiLvlLbl val="0"/>
      </c:catAx>
      <c:valAx>
        <c:axId val="180832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48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table2!$B$5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table2!$C$5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table2!$D$5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table2!$A$6:$A$46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table2!$E$5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409472"/>
        <c:axId val="1805398992"/>
      </c:barChart>
      <c:catAx>
        <c:axId val="180540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98992"/>
        <c:crosses val="autoZero"/>
        <c:auto val="1"/>
        <c:lblAlgn val="ctr"/>
        <c:lblOffset val="100"/>
        <c:noMultiLvlLbl val="0"/>
      </c:catAx>
      <c:valAx>
        <c:axId val="18053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4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table3!$B$5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table3!$A$6:$A$17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table3!$C$5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table3!$A$6:$A$17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table3!$D$5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table3!$A$6:$A$17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table3!$E$5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table3!$A$6:$A$17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table3!$E$6:$E$17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334000"/>
        <c:axId val="1805326160"/>
      </c:lineChart>
      <c:catAx>
        <c:axId val="180533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26160"/>
        <c:crosses val="autoZero"/>
        <c:auto val="1"/>
        <c:lblAlgn val="ctr"/>
        <c:lblOffset val="100"/>
        <c:noMultiLvlLbl val="0"/>
      </c:catAx>
      <c:valAx>
        <c:axId val="18053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3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5304704"/>
        <c:axId val="1805299552"/>
      </c:lineChart>
      <c:catAx>
        <c:axId val="180530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299552"/>
        <c:crosses val="autoZero"/>
        <c:auto val="1"/>
        <c:lblAlgn val="ctr"/>
        <c:lblOffset val="100"/>
        <c:noMultiLvlLbl val="0"/>
      </c:catAx>
      <c:valAx>
        <c:axId val="18052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0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152400</xdr:rowOff>
    </xdr:from>
    <xdr:to>
      <xdr:col>16</xdr:col>
      <xdr:colOff>660400</xdr:colOff>
      <xdr:row>29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17</xdr:row>
      <xdr:rowOff>165100</xdr:rowOff>
    </xdr:from>
    <xdr:to>
      <xdr:col>23</xdr:col>
      <xdr:colOff>723900</xdr:colOff>
      <xdr:row>51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3</xdr:row>
      <xdr:rowOff>139700</xdr:rowOff>
    </xdr:from>
    <xdr:to>
      <xdr:col>15</xdr:col>
      <xdr:colOff>723900</xdr:colOff>
      <xdr:row>27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14</xdr:row>
      <xdr:rowOff>165100</xdr:rowOff>
    </xdr:from>
    <xdr:to>
      <xdr:col>9</xdr:col>
      <xdr:colOff>38100</xdr:colOff>
      <xdr:row>42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isen J. Urgolites" refreshedDate="43276.516503240739" createdVersion="4" refreshedVersion="4" minRefreshableVersion="3" recordCount="4115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hisen J. Urgolites" refreshedDate="43276.516905439814" createdVersion="4" refreshedVersion="4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2" cacheId="1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defaultSubtotal="0">
      <items count="11">
        <item x="1"/>
        <item x="2"/>
        <item x="3"/>
        <item x="4"/>
        <item x="5"/>
        <item x="6"/>
        <item x="7"/>
        <item x="8"/>
        <item x="9"/>
        <item x="10"/>
        <item x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workbookViewId="0">
      <selection activeCell="C287" sqref="A1:XFD1048576"/>
    </sheetView>
  </sheetViews>
  <sheetFormatPr baseColWidth="10" defaultColWidth="11.6640625" defaultRowHeight="15" x14ac:dyDescent="0.2"/>
  <cols>
    <col min="1" max="1" width="11.6640625" style="7"/>
    <col min="2" max="3" width="11.6640625" style="1"/>
    <col min="4" max="14" width="11.6640625" style="7"/>
    <col min="15" max="15" width="11.6640625" style="11"/>
    <col min="16" max="18" width="11.6640625" style="7"/>
    <col min="19" max="20" width="11.6640625" style="9"/>
    <col min="21" max="16384" width="11.6640625" style="7"/>
  </cols>
  <sheetData>
    <row r="1" spans="1:22" x14ac:dyDescent="0.2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8" t="s">
        <v>8366</v>
      </c>
      <c r="T1" s="10" t="s">
        <v>8365</v>
      </c>
    </row>
    <row r="2" spans="1:22" ht="105" x14ac:dyDescent="0.2">
      <c r="A2" s="7">
        <v>0</v>
      </c>
      <c r="B2" s="1" t="s">
        <v>2</v>
      </c>
      <c r="C2" s="1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11">
        <f>E2/D2*100</f>
        <v>136.85882352941178</v>
      </c>
      <c r="P2" s="7">
        <f>E2/L2</f>
        <v>63.917582417582416</v>
      </c>
      <c r="Q2" s="7" t="str">
        <f>LEFT(N2,FIND("/",N2)-1)</f>
        <v>film &amp; video</v>
      </c>
      <c r="R2" s="7" t="str">
        <f>RIGHT(N2,LEN(N2)-FIND("/",N2))</f>
        <v>television</v>
      </c>
      <c r="S2" s="9">
        <f>(J2/86400)+25569</f>
        <v>42177.007071759261</v>
      </c>
      <c r="T2" s="9">
        <f>(I2/86400)+25569</f>
        <v>42208.125</v>
      </c>
      <c r="V2" s="9"/>
    </row>
    <row r="3" spans="1:22" ht="45" x14ac:dyDescent="0.2">
      <c r="A3" s="7">
        <v>1</v>
      </c>
      <c r="B3" s="1" t="s">
        <v>3</v>
      </c>
      <c r="C3" s="1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11">
        <f t="shared" ref="O3:O66" si="0">E3/D3*100</f>
        <v>142.60827250608273</v>
      </c>
      <c r="P3" s="7">
        <f t="shared" ref="P3:P66" si="1">E3/L3</f>
        <v>185.48101265822785</v>
      </c>
      <c r="Q3" s="7" t="str">
        <f t="shared" ref="Q3:Q66" si="2">LEFT(N3,FIND("/",N3)-1)</f>
        <v>film &amp; video</v>
      </c>
      <c r="R3" s="7" t="str">
        <f t="shared" ref="R3:R66" si="3">RIGHT(N3,LEN(N3)-FIND("/",N3))</f>
        <v>television</v>
      </c>
      <c r="S3" s="9">
        <f t="shared" ref="S3:S66" si="4">(J3/86400)+25569</f>
        <v>42766.600497685184</v>
      </c>
      <c r="T3" s="9">
        <f t="shared" ref="T3:T66" si="5">(I3/86400)+25569</f>
        <v>42796.600497685184</v>
      </c>
      <c r="V3" s="9"/>
    </row>
    <row r="4" spans="1:22" ht="90" x14ac:dyDescent="0.2">
      <c r="A4" s="7">
        <v>2</v>
      </c>
      <c r="B4" s="1" t="s">
        <v>4</v>
      </c>
      <c r="C4" s="1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11">
        <f t="shared" si="0"/>
        <v>105</v>
      </c>
      <c r="P4" s="7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2" ht="60" x14ac:dyDescent="0.2">
      <c r="A5" s="7">
        <v>3</v>
      </c>
      <c r="B5" s="1" t="s">
        <v>5</v>
      </c>
      <c r="C5" s="1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11">
        <f t="shared" si="0"/>
        <v>103.89999999999999</v>
      </c>
      <c r="P5" s="7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2" ht="105" x14ac:dyDescent="0.2">
      <c r="A6" s="7">
        <v>4</v>
      </c>
      <c r="B6" s="1" t="s">
        <v>6</v>
      </c>
      <c r="C6" s="1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11">
        <f t="shared" si="0"/>
        <v>122.99154545454545</v>
      </c>
      <c r="P6" s="7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2" ht="90" x14ac:dyDescent="0.2">
      <c r="A7" s="7">
        <v>5</v>
      </c>
      <c r="B7" s="1" t="s">
        <v>7</v>
      </c>
      <c r="C7" s="1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11">
        <f t="shared" si="0"/>
        <v>109.77744436109028</v>
      </c>
      <c r="P7" s="7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2" ht="105" x14ac:dyDescent="0.2">
      <c r="A8" s="7">
        <v>6</v>
      </c>
      <c r="B8" s="1" t="s">
        <v>8</v>
      </c>
      <c r="C8" s="1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11">
        <f t="shared" si="0"/>
        <v>106.4875</v>
      </c>
      <c r="P8" s="7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2" ht="105" x14ac:dyDescent="0.2">
      <c r="A9" s="7">
        <v>7</v>
      </c>
      <c r="B9" s="1" t="s">
        <v>9</v>
      </c>
      <c r="C9" s="1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11">
        <f t="shared" si="0"/>
        <v>101.22222222222221</v>
      </c>
      <c r="P9" s="7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2" ht="45" x14ac:dyDescent="0.2">
      <c r="A10" s="7">
        <v>8</v>
      </c>
      <c r="B10" s="1" t="s">
        <v>10</v>
      </c>
      <c r="C10" s="1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11">
        <f t="shared" si="0"/>
        <v>100.04342857142856</v>
      </c>
      <c r="P10" s="7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2" ht="90" x14ac:dyDescent="0.2">
      <c r="A11" s="7">
        <v>9</v>
      </c>
      <c r="B11" s="1" t="s">
        <v>11</v>
      </c>
      <c r="C11" s="1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11">
        <f t="shared" si="0"/>
        <v>125.998</v>
      </c>
      <c r="P11" s="7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2" ht="90" x14ac:dyDescent="0.2">
      <c r="A12" s="7">
        <v>10</v>
      </c>
      <c r="B12" s="1" t="s">
        <v>12</v>
      </c>
      <c r="C12" s="1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11">
        <f t="shared" si="0"/>
        <v>100.49999999999999</v>
      </c>
      <c r="P12" s="7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2" ht="120" x14ac:dyDescent="0.2">
      <c r="A13" s="7">
        <v>11</v>
      </c>
      <c r="B13" s="1" t="s">
        <v>13</v>
      </c>
      <c r="C13" s="1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11">
        <f t="shared" si="0"/>
        <v>120.5</v>
      </c>
      <c r="P13" s="7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2" ht="105" x14ac:dyDescent="0.2">
      <c r="A14" s="7">
        <v>12</v>
      </c>
      <c r="B14" s="1" t="s">
        <v>14</v>
      </c>
      <c r="C14" s="1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11">
        <f t="shared" si="0"/>
        <v>165.29333333333335</v>
      </c>
      <c r="P14" s="7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2" ht="75" x14ac:dyDescent="0.2">
      <c r="A15" s="7">
        <v>13</v>
      </c>
      <c r="B15" s="1" t="s">
        <v>15</v>
      </c>
      <c r="C15" s="1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11">
        <f t="shared" si="0"/>
        <v>159.97142857142856</v>
      </c>
      <c r="P15" s="7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2" ht="45" x14ac:dyDescent="0.2">
      <c r="A16" s="7">
        <v>14</v>
      </c>
      <c r="B16" s="1" t="s">
        <v>16</v>
      </c>
      <c r="C16" s="1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11">
        <f t="shared" si="0"/>
        <v>100.93333333333334</v>
      </c>
      <c r="P16" s="7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90" x14ac:dyDescent="0.2">
      <c r="A17" s="7">
        <v>15</v>
      </c>
      <c r="B17" s="1" t="s">
        <v>17</v>
      </c>
      <c r="C17" s="1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11">
        <f t="shared" si="0"/>
        <v>106.60000000000001</v>
      </c>
      <c r="P17" s="7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105" x14ac:dyDescent="0.2">
      <c r="A18" s="7">
        <v>16</v>
      </c>
      <c r="B18" s="1" t="s">
        <v>18</v>
      </c>
      <c r="C18" s="1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11">
        <f t="shared" si="0"/>
        <v>100.24166666666667</v>
      </c>
      <c r="P18" s="7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90" x14ac:dyDescent="0.2">
      <c r="A19" s="7">
        <v>17</v>
      </c>
      <c r="B19" s="1" t="s">
        <v>19</v>
      </c>
      <c r="C19" s="1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11">
        <f t="shared" si="0"/>
        <v>100.66666666666666</v>
      </c>
      <c r="P19" s="7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90" x14ac:dyDescent="0.2">
      <c r="A20" s="7">
        <v>18</v>
      </c>
      <c r="B20" s="1" t="s">
        <v>20</v>
      </c>
      <c r="C20" s="1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11">
        <f t="shared" si="0"/>
        <v>106.32110000000002</v>
      </c>
      <c r="P20" s="7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105" x14ac:dyDescent="0.2">
      <c r="A21" s="7">
        <v>19</v>
      </c>
      <c r="B21" s="1" t="s">
        <v>21</v>
      </c>
      <c r="C21" s="1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11">
        <f t="shared" si="0"/>
        <v>145.29411764705881</v>
      </c>
      <c r="P21" s="7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75" x14ac:dyDescent="0.2">
      <c r="A22" s="7">
        <v>20</v>
      </c>
      <c r="B22" s="1" t="s">
        <v>22</v>
      </c>
      <c r="C22" s="1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11">
        <f t="shared" si="0"/>
        <v>100.2</v>
      </c>
      <c r="P22" s="7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105" x14ac:dyDescent="0.2">
      <c r="A23" s="7">
        <v>21</v>
      </c>
      <c r="B23" s="1" t="s">
        <v>23</v>
      </c>
      <c r="C23" s="1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11">
        <f t="shared" si="0"/>
        <v>109.13513513513513</v>
      </c>
      <c r="P23" s="7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75" x14ac:dyDescent="0.2">
      <c r="A24" s="7">
        <v>22</v>
      </c>
      <c r="B24" s="1" t="s">
        <v>24</v>
      </c>
      <c r="C24" s="1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11">
        <f t="shared" si="0"/>
        <v>117.14285714285715</v>
      </c>
      <c r="P24" s="7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90" x14ac:dyDescent="0.2">
      <c r="A25" s="7">
        <v>23</v>
      </c>
      <c r="B25" s="1" t="s">
        <v>25</v>
      </c>
      <c r="C25" s="1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11">
        <f t="shared" si="0"/>
        <v>118.5</v>
      </c>
      <c r="P25" s="7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60" x14ac:dyDescent="0.2">
      <c r="A26" s="7">
        <v>24</v>
      </c>
      <c r="B26" s="1" t="s">
        <v>26</v>
      </c>
      <c r="C26" s="1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11">
        <f t="shared" si="0"/>
        <v>108.80768571428572</v>
      </c>
      <c r="P26" s="7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105" x14ac:dyDescent="0.2">
      <c r="A27" s="7">
        <v>25</v>
      </c>
      <c r="B27" s="1" t="s">
        <v>27</v>
      </c>
      <c r="C27" s="1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11">
        <f t="shared" si="0"/>
        <v>133.33333333333331</v>
      </c>
      <c r="P27" s="7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75" x14ac:dyDescent="0.2">
      <c r="A28" s="7">
        <v>26</v>
      </c>
      <c r="B28" s="1" t="s">
        <v>28</v>
      </c>
      <c r="C28" s="1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11">
        <f t="shared" si="0"/>
        <v>155.20000000000002</v>
      </c>
      <c r="P28" s="7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90" x14ac:dyDescent="0.2">
      <c r="A29" s="7">
        <v>27</v>
      </c>
      <c r="B29" s="1" t="s">
        <v>29</v>
      </c>
      <c r="C29" s="1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11">
        <f t="shared" si="0"/>
        <v>111.72500000000001</v>
      </c>
      <c r="P29" s="7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60" x14ac:dyDescent="0.2">
      <c r="A30" s="7">
        <v>28</v>
      </c>
      <c r="B30" s="1" t="s">
        <v>30</v>
      </c>
      <c r="C30" s="1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11">
        <f t="shared" si="0"/>
        <v>100.35000000000001</v>
      </c>
      <c r="P30" s="7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105" x14ac:dyDescent="0.2">
      <c r="A31" s="7">
        <v>29</v>
      </c>
      <c r="B31" s="1" t="s">
        <v>31</v>
      </c>
      <c r="C31" s="1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11">
        <f t="shared" si="0"/>
        <v>123.33333333333334</v>
      </c>
      <c r="P31" s="7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105" x14ac:dyDescent="0.2">
      <c r="A32" s="7">
        <v>30</v>
      </c>
      <c r="B32" s="1" t="s">
        <v>32</v>
      </c>
      <c r="C32" s="1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11">
        <f t="shared" si="0"/>
        <v>101.29975</v>
      </c>
      <c r="P32" s="7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90" x14ac:dyDescent="0.2">
      <c r="A33" s="7">
        <v>31</v>
      </c>
      <c r="B33" s="1" t="s">
        <v>33</v>
      </c>
      <c r="C33" s="1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11">
        <f t="shared" si="0"/>
        <v>100</v>
      </c>
      <c r="P33" s="7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105" x14ac:dyDescent="0.2">
      <c r="A34" s="7">
        <v>32</v>
      </c>
      <c r="B34" s="1" t="s">
        <v>34</v>
      </c>
      <c r="C34" s="1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11">
        <f t="shared" si="0"/>
        <v>100.24604569420035</v>
      </c>
      <c r="P34" s="7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90" x14ac:dyDescent="0.2">
      <c r="A35" s="7">
        <v>33</v>
      </c>
      <c r="B35" s="1" t="s">
        <v>35</v>
      </c>
      <c r="C35" s="1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11">
        <f t="shared" si="0"/>
        <v>102.0952380952381</v>
      </c>
      <c r="P35" s="7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105" x14ac:dyDescent="0.2">
      <c r="A36" s="7">
        <v>34</v>
      </c>
      <c r="B36" s="1" t="s">
        <v>36</v>
      </c>
      <c r="C36" s="1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11">
        <f t="shared" si="0"/>
        <v>130.46153846153845</v>
      </c>
      <c r="P36" s="7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75" x14ac:dyDescent="0.2">
      <c r="A37" s="7">
        <v>35</v>
      </c>
      <c r="B37" s="1" t="s">
        <v>37</v>
      </c>
      <c r="C37" s="1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11">
        <f t="shared" si="0"/>
        <v>166.5</v>
      </c>
      <c r="P37" s="7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60" x14ac:dyDescent="0.2">
      <c r="A38" s="7">
        <v>36</v>
      </c>
      <c r="B38" s="1" t="s">
        <v>38</v>
      </c>
      <c r="C38" s="1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11">
        <f t="shared" si="0"/>
        <v>142.15</v>
      </c>
      <c r="P38" s="7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105" x14ac:dyDescent="0.2">
      <c r="A39" s="7">
        <v>37</v>
      </c>
      <c r="B39" s="1" t="s">
        <v>39</v>
      </c>
      <c r="C39" s="1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11">
        <f t="shared" si="0"/>
        <v>183.44090909090909</v>
      </c>
      <c r="P39" s="7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90" x14ac:dyDescent="0.2">
      <c r="A40" s="7">
        <v>38</v>
      </c>
      <c r="B40" s="1" t="s">
        <v>40</v>
      </c>
      <c r="C40" s="1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11">
        <f t="shared" si="0"/>
        <v>110.04</v>
      </c>
      <c r="P40" s="7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105" x14ac:dyDescent="0.2">
      <c r="A41" s="7">
        <v>39</v>
      </c>
      <c r="B41" s="1" t="s">
        <v>41</v>
      </c>
      <c r="C41" s="1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11">
        <f t="shared" si="0"/>
        <v>130.98000000000002</v>
      </c>
      <c r="P41" s="7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105" x14ac:dyDescent="0.2">
      <c r="A42" s="7">
        <v>40</v>
      </c>
      <c r="B42" s="1" t="s">
        <v>42</v>
      </c>
      <c r="C42" s="1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11">
        <f t="shared" si="0"/>
        <v>101.35000000000001</v>
      </c>
      <c r="P42" s="7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105" x14ac:dyDescent="0.2">
      <c r="A43" s="7">
        <v>41</v>
      </c>
      <c r="B43" s="1" t="s">
        <v>43</v>
      </c>
      <c r="C43" s="1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11">
        <f t="shared" si="0"/>
        <v>100</v>
      </c>
      <c r="P43" s="7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120" x14ac:dyDescent="0.2">
      <c r="A44" s="7">
        <v>42</v>
      </c>
      <c r="B44" s="1" t="s">
        <v>44</v>
      </c>
      <c r="C44" s="1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11">
        <f t="shared" si="0"/>
        <v>141.85714285714286</v>
      </c>
      <c r="P44" s="7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105" x14ac:dyDescent="0.2">
      <c r="A45" s="7">
        <v>43</v>
      </c>
      <c r="B45" s="1" t="s">
        <v>45</v>
      </c>
      <c r="C45" s="1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11">
        <f t="shared" si="0"/>
        <v>308.65999999999997</v>
      </c>
      <c r="P45" s="7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120" x14ac:dyDescent="0.2">
      <c r="A46" s="7">
        <v>44</v>
      </c>
      <c r="B46" s="1" t="s">
        <v>46</v>
      </c>
      <c r="C46" s="1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11">
        <f t="shared" si="0"/>
        <v>100</v>
      </c>
      <c r="P46" s="7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105" x14ac:dyDescent="0.2">
      <c r="A47" s="7">
        <v>45</v>
      </c>
      <c r="B47" s="1" t="s">
        <v>47</v>
      </c>
      <c r="C47" s="1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11">
        <f t="shared" si="0"/>
        <v>120</v>
      </c>
      <c r="P47" s="7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105" x14ac:dyDescent="0.2">
      <c r="A48" s="7">
        <v>46</v>
      </c>
      <c r="B48" s="1" t="s">
        <v>48</v>
      </c>
      <c r="C48" s="1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11">
        <f t="shared" si="0"/>
        <v>104.16666666666667</v>
      </c>
      <c r="P48" s="7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105" x14ac:dyDescent="0.2">
      <c r="A49" s="7">
        <v>47</v>
      </c>
      <c r="B49" s="1" t="s">
        <v>49</v>
      </c>
      <c r="C49" s="1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11">
        <f t="shared" si="0"/>
        <v>107.61100000000002</v>
      </c>
      <c r="P49" s="7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105" x14ac:dyDescent="0.2">
      <c r="A50" s="7">
        <v>48</v>
      </c>
      <c r="B50" s="1" t="s">
        <v>50</v>
      </c>
      <c r="C50" s="1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11">
        <f t="shared" si="0"/>
        <v>107.94999999999999</v>
      </c>
      <c r="P50" s="7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45" x14ac:dyDescent="0.2">
      <c r="A51" s="7">
        <v>49</v>
      </c>
      <c r="B51" s="1" t="s">
        <v>51</v>
      </c>
      <c r="C51" s="1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11">
        <f t="shared" si="0"/>
        <v>100</v>
      </c>
      <c r="P51" s="7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90" x14ac:dyDescent="0.2">
      <c r="A52" s="7">
        <v>50</v>
      </c>
      <c r="B52" s="1" t="s">
        <v>52</v>
      </c>
      <c r="C52" s="1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11">
        <f t="shared" si="0"/>
        <v>100</v>
      </c>
      <c r="P52" s="7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105" x14ac:dyDescent="0.2">
      <c r="A53" s="7">
        <v>51</v>
      </c>
      <c r="B53" s="1" t="s">
        <v>53</v>
      </c>
      <c r="C53" s="1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11">
        <f t="shared" si="0"/>
        <v>128.0181818181818</v>
      </c>
      <c r="P53" s="7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105" x14ac:dyDescent="0.2">
      <c r="A54" s="7">
        <v>52</v>
      </c>
      <c r="B54" s="1" t="s">
        <v>54</v>
      </c>
      <c r="C54" s="1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11">
        <f t="shared" si="0"/>
        <v>116.21</v>
      </c>
      <c r="P54" s="7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60" x14ac:dyDescent="0.2">
      <c r="A55" s="7">
        <v>53</v>
      </c>
      <c r="B55" s="1" t="s">
        <v>55</v>
      </c>
      <c r="C55" s="1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11">
        <f t="shared" si="0"/>
        <v>109.63333333333334</v>
      </c>
      <c r="P55" s="7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105" x14ac:dyDescent="0.2">
      <c r="A56" s="7">
        <v>54</v>
      </c>
      <c r="B56" s="1" t="s">
        <v>56</v>
      </c>
      <c r="C56" s="1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11">
        <f t="shared" si="0"/>
        <v>101</v>
      </c>
      <c r="P56" s="7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90" x14ac:dyDescent="0.2">
      <c r="A57" s="7">
        <v>55</v>
      </c>
      <c r="B57" s="1" t="s">
        <v>57</v>
      </c>
      <c r="C57" s="1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11">
        <f t="shared" si="0"/>
        <v>128.95348837209301</v>
      </c>
      <c r="P57" s="7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60" x14ac:dyDescent="0.2">
      <c r="A58" s="7">
        <v>56</v>
      </c>
      <c r="B58" s="1" t="s">
        <v>58</v>
      </c>
      <c r="C58" s="1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11">
        <f t="shared" si="0"/>
        <v>107.26249999999999</v>
      </c>
      <c r="P58" s="7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105" x14ac:dyDescent="0.2">
      <c r="A59" s="7">
        <v>57</v>
      </c>
      <c r="B59" s="1" t="s">
        <v>59</v>
      </c>
      <c r="C59" s="1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11">
        <f t="shared" si="0"/>
        <v>101.89999999999999</v>
      </c>
      <c r="P59" s="7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75" x14ac:dyDescent="0.2">
      <c r="A60" s="7">
        <v>58</v>
      </c>
      <c r="B60" s="1" t="s">
        <v>60</v>
      </c>
      <c r="C60" s="1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11">
        <f t="shared" si="0"/>
        <v>102.91</v>
      </c>
      <c r="P60" s="7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105" x14ac:dyDescent="0.2">
      <c r="A61" s="7">
        <v>59</v>
      </c>
      <c r="B61" s="1" t="s">
        <v>61</v>
      </c>
      <c r="C61" s="1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11">
        <f t="shared" si="0"/>
        <v>100.12570000000001</v>
      </c>
      <c r="P61" s="7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75" x14ac:dyDescent="0.2">
      <c r="A62" s="7">
        <v>60</v>
      </c>
      <c r="B62" s="1" t="s">
        <v>62</v>
      </c>
      <c r="C62" s="1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11">
        <f t="shared" si="0"/>
        <v>103.29622222222221</v>
      </c>
      <c r="P62" s="7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105" x14ac:dyDescent="0.2">
      <c r="A63" s="7">
        <v>61</v>
      </c>
      <c r="B63" s="1" t="s">
        <v>63</v>
      </c>
      <c r="C63" s="1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11">
        <f t="shared" si="0"/>
        <v>148.30000000000001</v>
      </c>
      <c r="P63" s="7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105" x14ac:dyDescent="0.2">
      <c r="A64" s="7">
        <v>62</v>
      </c>
      <c r="B64" s="1" t="s">
        <v>64</v>
      </c>
      <c r="C64" s="1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11">
        <f t="shared" si="0"/>
        <v>154.73333333333332</v>
      </c>
      <c r="P64" s="7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105" x14ac:dyDescent="0.2">
      <c r="A65" s="7">
        <v>63</v>
      </c>
      <c r="B65" s="1" t="s">
        <v>65</v>
      </c>
      <c r="C65" s="1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11">
        <f t="shared" si="0"/>
        <v>113.51849999999999</v>
      </c>
      <c r="P65" s="7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105" x14ac:dyDescent="0.2">
      <c r="A66" s="7">
        <v>64</v>
      </c>
      <c r="B66" s="1" t="s">
        <v>66</v>
      </c>
      <c r="C66" s="1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11">
        <f t="shared" si="0"/>
        <v>173.33333333333334</v>
      </c>
      <c r="P66" s="7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75" x14ac:dyDescent="0.2">
      <c r="A67" s="7">
        <v>65</v>
      </c>
      <c r="B67" s="1" t="s">
        <v>67</v>
      </c>
      <c r="C67" s="1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11">
        <f t="shared" ref="O67:O130" si="6">E67/D67*100</f>
        <v>107.52857142857141</v>
      </c>
      <c r="P67" s="7">
        <f t="shared" ref="P67:P130" si="7">E67/L67</f>
        <v>132.05263157894737</v>
      </c>
      <c r="Q67" s="7" t="str">
        <f t="shared" ref="Q67:Q130" si="8">LEFT(N67,FIND("/",N67)-1)</f>
        <v>film &amp; video</v>
      </c>
      <c r="R67" s="7" t="str">
        <f t="shared" ref="R67:R130" si="9">RIGHT(N67,LEN(N67)-FIND("/",N67))</f>
        <v>shorts</v>
      </c>
      <c r="S67" s="9">
        <f t="shared" ref="S67:S130" si="10">(J67/86400)+25569</f>
        <v>41835.821226851855</v>
      </c>
      <c r="T67" s="9">
        <f t="shared" ref="T67:T130" si="11">(I67/86400)+25569</f>
        <v>41862.249305555553</v>
      </c>
    </row>
    <row r="68" spans="1:20" ht="60" x14ac:dyDescent="0.2">
      <c r="A68" s="7">
        <v>66</v>
      </c>
      <c r="B68" s="1" t="s">
        <v>68</v>
      </c>
      <c r="C68" s="1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11">
        <f t="shared" si="6"/>
        <v>118.6</v>
      </c>
      <c r="P68" s="7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90" x14ac:dyDescent="0.2">
      <c r="A69" s="7">
        <v>67</v>
      </c>
      <c r="B69" s="1" t="s">
        <v>69</v>
      </c>
      <c r="C69" s="1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11">
        <f t="shared" si="6"/>
        <v>116.25000000000001</v>
      </c>
      <c r="P69" s="7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105" x14ac:dyDescent="0.2">
      <c r="A70" s="7">
        <v>68</v>
      </c>
      <c r="B70" s="1" t="s">
        <v>70</v>
      </c>
      <c r="C70" s="1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11">
        <f t="shared" si="6"/>
        <v>127.16666666666667</v>
      </c>
      <c r="P70" s="7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105" x14ac:dyDescent="0.2">
      <c r="A71" s="7">
        <v>69</v>
      </c>
      <c r="B71" s="1" t="s">
        <v>71</v>
      </c>
      <c r="C71" s="1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11">
        <f t="shared" si="6"/>
        <v>110.9423</v>
      </c>
      <c r="P71" s="7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105" x14ac:dyDescent="0.2">
      <c r="A72" s="7">
        <v>70</v>
      </c>
      <c r="B72" s="1" t="s">
        <v>72</v>
      </c>
      <c r="C72" s="1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11">
        <f t="shared" si="6"/>
        <v>127.2</v>
      </c>
      <c r="P72" s="7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90" x14ac:dyDescent="0.2">
      <c r="A73" s="7">
        <v>71</v>
      </c>
      <c r="B73" s="1" t="s">
        <v>73</v>
      </c>
      <c r="C73" s="1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11">
        <f t="shared" si="6"/>
        <v>123.94444444444443</v>
      </c>
      <c r="P73" s="7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105" x14ac:dyDescent="0.2">
      <c r="A74" s="7">
        <v>72</v>
      </c>
      <c r="B74" s="1" t="s">
        <v>74</v>
      </c>
      <c r="C74" s="1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11">
        <f t="shared" si="6"/>
        <v>108.40909090909091</v>
      </c>
      <c r="P74" s="7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105" x14ac:dyDescent="0.2">
      <c r="A75" s="7">
        <v>73</v>
      </c>
      <c r="B75" s="1" t="s">
        <v>75</v>
      </c>
      <c r="C75" s="1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11">
        <f t="shared" si="6"/>
        <v>100</v>
      </c>
      <c r="P75" s="7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90" x14ac:dyDescent="0.2">
      <c r="A76" s="7">
        <v>74</v>
      </c>
      <c r="B76" s="1" t="s">
        <v>76</v>
      </c>
      <c r="C76" s="1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11">
        <f t="shared" si="6"/>
        <v>112.93199999999999</v>
      </c>
      <c r="P76" s="7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90" x14ac:dyDescent="0.2">
      <c r="A77" s="7">
        <v>75</v>
      </c>
      <c r="B77" s="1" t="s">
        <v>77</v>
      </c>
      <c r="C77" s="1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11">
        <f t="shared" si="6"/>
        <v>115.42857142857143</v>
      </c>
      <c r="P77" s="7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90" x14ac:dyDescent="0.2">
      <c r="A78" s="7">
        <v>76</v>
      </c>
      <c r="B78" s="1" t="s">
        <v>78</v>
      </c>
      <c r="C78" s="1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11">
        <f t="shared" si="6"/>
        <v>153.33333333333334</v>
      </c>
      <c r="P78" s="7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75" x14ac:dyDescent="0.2">
      <c r="A79" s="7">
        <v>77</v>
      </c>
      <c r="B79" s="1" t="s">
        <v>79</v>
      </c>
      <c r="C79" s="1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11">
        <f t="shared" si="6"/>
        <v>392.5</v>
      </c>
      <c r="P79" s="7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50" x14ac:dyDescent="0.2">
      <c r="A80" s="7">
        <v>78</v>
      </c>
      <c r="B80" s="1" t="s">
        <v>80</v>
      </c>
      <c r="C80" s="1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11">
        <f t="shared" si="6"/>
        <v>2702</v>
      </c>
      <c r="P80" s="7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75" x14ac:dyDescent="0.2">
      <c r="A81" s="7">
        <v>79</v>
      </c>
      <c r="B81" s="1" t="s">
        <v>81</v>
      </c>
      <c r="C81" s="1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11">
        <f t="shared" si="6"/>
        <v>127</v>
      </c>
      <c r="P81" s="7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90" x14ac:dyDescent="0.2">
      <c r="A82" s="7">
        <v>80</v>
      </c>
      <c r="B82" s="1" t="s">
        <v>82</v>
      </c>
      <c r="C82" s="1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11">
        <f t="shared" si="6"/>
        <v>107.25</v>
      </c>
      <c r="P82" s="7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90" x14ac:dyDescent="0.2">
      <c r="A83" s="7">
        <v>81</v>
      </c>
      <c r="B83" s="1" t="s">
        <v>83</v>
      </c>
      <c r="C83" s="1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11">
        <f t="shared" si="6"/>
        <v>198</v>
      </c>
      <c r="P83" s="7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105" x14ac:dyDescent="0.2">
      <c r="A84" s="7">
        <v>82</v>
      </c>
      <c r="B84" s="1" t="s">
        <v>84</v>
      </c>
      <c r="C84" s="1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11">
        <f t="shared" si="6"/>
        <v>100.01249999999999</v>
      </c>
      <c r="P84" s="7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105" x14ac:dyDescent="0.2">
      <c r="A85" s="7">
        <v>83</v>
      </c>
      <c r="B85" s="1" t="s">
        <v>85</v>
      </c>
      <c r="C85" s="1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11">
        <f t="shared" si="6"/>
        <v>102.49999999999999</v>
      </c>
      <c r="P85" s="7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90" x14ac:dyDescent="0.2">
      <c r="A86" s="7">
        <v>84</v>
      </c>
      <c r="B86" s="1" t="s">
        <v>86</v>
      </c>
      <c r="C86" s="1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11">
        <f t="shared" si="6"/>
        <v>100</v>
      </c>
      <c r="P86" s="7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90" x14ac:dyDescent="0.2">
      <c r="A87" s="7">
        <v>85</v>
      </c>
      <c r="B87" s="1" t="s">
        <v>87</v>
      </c>
      <c r="C87" s="1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11">
        <f t="shared" si="6"/>
        <v>125.49999999999999</v>
      </c>
      <c r="P87" s="7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120" x14ac:dyDescent="0.2">
      <c r="A88" s="7">
        <v>86</v>
      </c>
      <c r="B88" s="1" t="s">
        <v>88</v>
      </c>
      <c r="C88" s="1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11">
        <f t="shared" si="6"/>
        <v>106.46666666666667</v>
      </c>
      <c r="P88" s="7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90" x14ac:dyDescent="0.2">
      <c r="A89" s="7">
        <v>87</v>
      </c>
      <c r="B89" s="1" t="s">
        <v>89</v>
      </c>
      <c r="C89" s="1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11">
        <f t="shared" si="6"/>
        <v>104.60000000000001</v>
      </c>
      <c r="P89" s="7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105" x14ac:dyDescent="0.2">
      <c r="A90" s="7">
        <v>88</v>
      </c>
      <c r="B90" s="1" t="s">
        <v>90</v>
      </c>
      <c r="C90" s="1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11">
        <f t="shared" si="6"/>
        <v>102.85714285714285</v>
      </c>
      <c r="P90" s="7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90" x14ac:dyDescent="0.2">
      <c r="A91" s="7">
        <v>89</v>
      </c>
      <c r="B91" s="1" t="s">
        <v>91</v>
      </c>
      <c r="C91" s="1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11">
        <f t="shared" si="6"/>
        <v>115.06666666666668</v>
      </c>
      <c r="P91" s="7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60" x14ac:dyDescent="0.2">
      <c r="A92" s="7">
        <v>90</v>
      </c>
      <c r="B92" s="1" t="s">
        <v>92</v>
      </c>
      <c r="C92" s="1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11">
        <f t="shared" si="6"/>
        <v>100.4</v>
      </c>
      <c r="P92" s="7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105" x14ac:dyDescent="0.2">
      <c r="A93" s="7">
        <v>91</v>
      </c>
      <c r="B93" s="1" t="s">
        <v>93</v>
      </c>
      <c r="C93" s="1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11">
        <f t="shared" si="6"/>
        <v>120</v>
      </c>
      <c r="P93" s="7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105" x14ac:dyDescent="0.2">
      <c r="A94" s="7">
        <v>92</v>
      </c>
      <c r="B94" s="1" t="s">
        <v>94</v>
      </c>
      <c r="C94" s="1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11">
        <f t="shared" si="6"/>
        <v>105.2</v>
      </c>
      <c r="P94" s="7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105" x14ac:dyDescent="0.2">
      <c r="A95" s="7">
        <v>93</v>
      </c>
      <c r="B95" s="1" t="s">
        <v>95</v>
      </c>
      <c r="C95" s="1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11">
        <f t="shared" si="6"/>
        <v>110.60000000000001</v>
      </c>
      <c r="P95" s="7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90" x14ac:dyDescent="0.2">
      <c r="A96" s="7">
        <v>94</v>
      </c>
      <c r="B96" s="1" t="s">
        <v>96</v>
      </c>
      <c r="C96" s="1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11">
        <f t="shared" si="6"/>
        <v>104</v>
      </c>
      <c r="P96" s="7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105" x14ac:dyDescent="0.2">
      <c r="A97" s="7">
        <v>95</v>
      </c>
      <c r="B97" s="1" t="s">
        <v>97</v>
      </c>
      <c r="C97" s="1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11">
        <f t="shared" si="6"/>
        <v>131.42857142857142</v>
      </c>
      <c r="P97" s="7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105" x14ac:dyDescent="0.2">
      <c r="A98" s="7">
        <v>96</v>
      </c>
      <c r="B98" s="1" t="s">
        <v>98</v>
      </c>
      <c r="C98" s="1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11">
        <f t="shared" si="6"/>
        <v>114.66666666666667</v>
      </c>
      <c r="P98" s="7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90" x14ac:dyDescent="0.2">
      <c r="A99" s="7">
        <v>97</v>
      </c>
      <c r="B99" s="1" t="s">
        <v>99</v>
      </c>
      <c r="C99" s="1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11">
        <f t="shared" si="6"/>
        <v>106.25</v>
      </c>
      <c r="P99" s="7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105" x14ac:dyDescent="0.2">
      <c r="A100" s="7">
        <v>98</v>
      </c>
      <c r="B100" s="1" t="s">
        <v>100</v>
      </c>
      <c r="C100" s="1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11">
        <f t="shared" si="6"/>
        <v>106.25</v>
      </c>
      <c r="P100" s="7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75" x14ac:dyDescent="0.2">
      <c r="A101" s="7">
        <v>99</v>
      </c>
      <c r="B101" s="1" t="s">
        <v>101</v>
      </c>
      <c r="C101" s="1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11">
        <f t="shared" si="6"/>
        <v>106.01933333333334</v>
      </c>
      <c r="P101" s="7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105" x14ac:dyDescent="0.2">
      <c r="A102" s="7">
        <v>100</v>
      </c>
      <c r="B102" s="1" t="s">
        <v>102</v>
      </c>
      <c r="C102" s="1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11">
        <f t="shared" si="6"/>
        <v>100</v>
      </c>
      <c r="P102" s="7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105" x14ac:dyDescent="0.2">
      <c r="A103" s="7">
        <v>101</v>
      </c>
      <c r="B103" s="1" t="s">
        <v>103</v>
      </c>
      <c r="C103" s="1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11">
        <f t="shared" si="6"/>
        <v>100</v>
      </c>
      <c r="P103" s="7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90" x14ac:dyDescent="0.2">
      <c r="A104" s="7">
        <v>102</v>
      </c>
      <c r="B104" s="1" t="s">
        <v>104</v>
      </c>
      <c r="C104" s="1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11">
        <f t="shared" si="6"/>
        <v>127.75000000000001</v>
      </c>
      <c r="P104" s="7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75" x14ac:dyDescent="0.2">
      <c r="A105" s="7">
        <v>103</v>
      </c>
      <c r="B105" s="1" t="s">
        <v>105</v>
      </c>
      <c r="C105" s="1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11">
        <f t="shared" si="6"/>
        <v>105.15384615384616</v>
      </c>
      <c r="P105" s="7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60" x14ac:dyDescent="0.2">
      <c r="A106" s="7">
        <v>104</v>
      </c>
      <c r="B106" s="1" t="s">
        <v>106</v>
      </c>
      <c r="C106" s="1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11">
        <f t="shared" si="6"/>
        <v>120</v>
      </c>
      <c r="P106" s="7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90" x14ac:dyDescent="0.2">
      <c r="A107" s="7">
        <v>105</v>
      </c>
      <c r="B107" s="1" t="s">
        <v>107</v>
      </c>
      <c r="C107" s="1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11">
        <f t="shared" si="6"/>
        <v>107.40909090909089</v>
      </c>
      <c r="P107" s="7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30" x14ac:dyDescent="0.2">
      <c r="A108" s="7">
        <v>106</v>
      </c>
      <c r="B108" s="1" t="s">
        <v>108</v>
      </c>
      <c r="C108" s="1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11">
        <f t="shared" si="6"/>
        <v>100.49999999999999</v>
      </c>
      <c r="P108" s="7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105" x14ac:dyDescent="0.2">
      <c r="A109" s="7">
        <v>107</v>
      </c>
      <c r="B109" s="1" t="s">
        <v>109</v>
      </c>
      <c r="C109" s="1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11">
        <f t="shared" si="6"/>
        <v>102.46666666666667</v>
      </c>
      <c r="P109" s="7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75" x14ac:dyDescent="0.2">
      <c r="A110" s="7">
        <v>108</v>
      </c>
      <c r="B110" s="1" t="s">
        <v>110</v>
      </c>
      <c r="C110" s="1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11">
        <f t="shared" si="6"/>
        <v>246.66666666666669</v>
      </c>
      <c r="P110" s="7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90" x14ac:dyDescent="0.2">
      <c r="A111" s="7">
        <v>109</v>
      </c>
      <c r="B111" s="1" t="s">
        <v>111</v>
      </c>
      <c r="C111" s="1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11">
        <f t="shared" si="6"/>
        <v>219.49999999999997</v>
      </c>
      <c r="P111" s="7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90" x14ac:dyDescent="0.2">
      <c r="A112" s="7">
        <v>110</v>
      </c>
      <c r="B112" s="1" t="s">
        <v>112</v>
      </c>
      <c r="C112" s="1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11">
        <f t="shared" si="6"/>
        <v>130.76923076923077</v>
      </c>
      <c r="P112" s="7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90" x14ac:dyDescent="0.2">
      <c r="A113" s="7">
        <v>111</v>
      </c>
      <c r="B113" s="1" t="s">
        <v>113</v>
      </c>
      <c r="C113" s="1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11">
        <f t="shared" si="6"/>
        <v>154.57142857142858</v>
      </c>
      <c r="P113" s="7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105" x14ac:dyDescent="0.2">
      <c r="A114" s="7">
        <v>112</v>
      </c>
      <c r="B114" s="1" t="s">
        <v>114</v>
      </c>
      <c r="C114" s="1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11">
        <f t="shared" si="6"/>
        <v>104</v>
      </c>
      <c r="P114" s="7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45" x14ac:dyDescent="0.2">
      <c r="A115" s="7">
        <v>113</v>
      </c>
      <c r="B115" s="1" t="s">
        <v>115</v>
      </c>
      <c r="C115" s="1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11">
        <f t="shared" si="6"/>
        <v>141</v>
      </c>
      <c r="P115" s="7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90" x14ac:dyDescent="0.2">
      <c r="A116" s="7">
        <v>114</v>
      </c>
      <c r="B116" s="1" t="s">
        <v>116</v>
      </c>
      <c r="C116" s="1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11">
        <f t="shared" si="6"/>
        <v>103.33333333333334</v>
      </c>
      <c r="P116" s="7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">
      <c r="A117" s="7">
        <v>115</v>
      </c>
      <c r="B117" s="1" t="s">
        <v>117</v>
      </c>
      <c r="C117" s="1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11">
        <f t="shared" si="6"/>
        <v>140.44444444444443</v>
      </c>
      <c r="P117" s="7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105" x14ac:dyDescent="0.2">
      <c r="A118" s="7">
        <v>116</v>
      </c>
      <c r="B118" s="1" t="s">
        <v>118</v>
      </c>
      <c r="C118" s="1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11">
        <f t="shared" si="6"/>
        <v>113.65714285714286</v>
      </c>
      <c r="P118" s="7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105" x14ac:dyDescent="0.2">
      <c r="A119" s="7">
        <v>117</v>
      </c>
      <c r="B119" s="1" t="s">
        <v>119</v>
      </c>
      <c r="C119" s="1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11">
        <f t="shared" si="6"/>
        <v>100.49377777777779</v>
      </c>
      <c r="P119" s="7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60" x14ac:dyDescent="0.2">
      <c r="A120" s="7">
        <v>118</v>
      </c>
      <c r="B120" s="1" t="s">
        <v>120</v>
      </c>
      <c r="C120" s="1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11">
        <f t="shared" si="6"/>
        <v>113.03159999999998</v>
      </c>
      <c r="P120" s="7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105" x14ac:dyDescent="0.2">
      <c r="A121" s="7">
        <v>119</v>
      </c>
      <c r="B121" s="1" t="s">
        <v>121</v>
      </c>
      <c r="C121" s="1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11">
        <f t="shared" si="6"/>
        <v>104.55692307692308</v>
      </c>
      <c r="P121" s="7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105" x14ac:dyDescent="0.2">
      <c r="A122" s="7">
        <v>120</v>
      </c>
      <c r="B122" s="1" t="s">
        <v>122</v>
      </c>
      <c r="C122" s="1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11">
        <f t="shared" si="6"/>
        <v>1.4285714285714287E-2</v>
      </c>
      <c r="P122" s="7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105" x14ac:dyDescent="0.2">
      <c r="A123" s="7">
        <v>121</v>
      </c>
      <c r="B123" s="1" t="s">
        <v>123</v>
      </c>
      <c r="C123" s="1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11">
        <f t="shared" si="6"/>
        <v>3.3333333333333333E-2</v>
      </c>
      <c r="P123" s="7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75" x14ac:dyDescent="0.2">
      <c r="A124" s="7">
        <v>122</v>
      </c>
      <c r="B124" s="1" t="s">
        <v>124</v>
      </c>
      <c r="C124" s="1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11">
        <f t="shared" si="6"/>
        <v>0</v>
      </c>
      <c r="P124" s="7" t="e">
        <f t="shared" si="7"/>
        <v>#DIV/0!</v>
      </c>
      <c r="Q124" s="7" t="str">
        <f t="shared" si="8"/>
        <v>film &amp; video</v>
      </c>
      <c r="R124" s="7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105" x14ac:dyDescent="0.2">
      <c r="A125" s="7">
        <v>123</v>
      </c>
      <c r="B125" s="1" t="s">
        <v>125</v>
      </c>
      <c r="C125" s="1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11">
        <f t="shared" si="6"/>
        <v>0.27454545454545454</v>
      </c>
      <c r="P125" s="7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105" x14ac:dyDescent="0.2">
      <c r="A126" s="7">
        <v>124</v>
      </c>
      <c r="B126" s="1" t="s">
        <v>126</v>
      </c>
      <c r="C126" s="1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11">
        <f t="shared" si="6"/>
        <v>0</v>
      </c>
      <c r="P126" s="7" t="e">
        <f t="shared" si="7"/>
        <v>#DIV/0!</v>
      </c>
      <c r="Q126" s="7" t="str">
        <f t="shared" si="8"/>
        <v>film &amp; video</v>
      </c>
      <c r="R126" s="7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105" x14ac:dyDescent="0.2">
      <c r="A127" s="7">
        <v>125</v>
      </c>
      <c r="B127" s="1" t="s">
        <v>127</v>
      </c>
      <c r="C127" s="1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11">
        <f t="shared" si="6"/>
        <v>14.000000000000002</v>
      </c>
      <c r="P127" s="7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105" x14ac:dyDescent="0.2">
      <c r="A128" s="7">
        <v>126</v>
      </c>
      <c r="B128" s="1" t="s">
        <v>128</v>
      </c>
      <c r="C128" s="1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11">
        <f t="shared" si="6"/>
        <v>5.548</v>
      </c>
      <c r="P128" s="7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105" x14ac:dyDescent="0.2">
      <c r="A129" s="7">
        <v>127</v>
      </c>
      <c r="B129" s="1" t="s">
        <v>129</v>
      </c>
      <c r="C129" s="1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11">
        <f t="shared" si="6"/>
        <v>2.375</v>
      </c>
      <c r="P129" s="7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60" x14ac:dyDescent="0.2">
      <c r="A130" s="7">
        <v>128</v>
      </c>
      <c r="B130" s="1" t="s">
        <v>130</v>
      </c>
      <c r="C130" s="1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11">
        <f t="shared" si="6"/>
        <v>1.867</v>
      </c>
      <c r="P130" s="7">
        <f t="shared" si="7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105" x14ac:dyDescent="0.2">
      <c r="A131" s="7">
        <v>129</v>
      </c>
      <c r="B131" s="1" t="s">
        <v>131</v>
      </c>
      <c r="C131" s="1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11">
        <f t="shared" ref="O131:O194" si="12">E131/D131*100</f>
        <v>0</v>
      </c>
      <c r="P131" s="7" t="e">
        <f t="shared" ref="P131:P194" si="13">E131/L131</f>
        <v>#DIV/0!</v>
      </c>
      <c r="Q131" s="7" t="str">
        <f t="shared" ref="Q131:Q194" si="14">LEFT(N131,FIND("/",N131)-1)</f>
        <v>film &amp; video</v>
      </c>
      <c r="R131" s="7" t="str">
        <f t="shared" ref="R131:R194" si="15">RIGHT(N131,LEN(N131)-FIND("/",N131))</f>
        <v>science fiction</v>
      </c>
      <c r="S131" s="9">
        <f t="shared" ref="S131:S194" si="16">(J131/86400)+25569</f>
        <v>41882.937303240738</v>
      </c>
      <c r="T131" s="9">
        <f t="shared" ref="T131:T194" si="17">(I131/86400)+25569</f>
        <v>41942.937303240738</v>
      </c>
    </row>
    <row r="132" spans="1:20" ht="105" x14ac:dyDescent="0.2">
      <c r="A132" s="7">
        <v>130</v>
      </c>
      <c r="B132" s="1" t="s">
        <v>132</v>
      </c>
      <c r="C132" s="1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11">
        <f t="shared" si="12"/>
        <v>0</v>
      </c>
      <c r="P132" s="7" t="e">
        <f t="shared" si="13"/>
        <v>#DIV/0!</v>
      </c>
      <c r="Q132" s="7" t="str">
        <f t="shared" si="14"/>
        <v>film &amp; video</v>
      </c>
      <c r="R132" s="7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2">
      <c r="A133" s="7">
        <v>131</v>
      </c>
      <c r="B133" s="1" t="s">
        <v>133</v>
      </c>
      <c r="C133" s="1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11">
        <f t="shared" si="12"/>
        <v>0</v>
      </c>
      <c r="P133" s="7" t="e">
        <f t="shared" si="13"/>
        <v>#DIV/0!</v>
      </c>
      <c r="Q133" s="7" t="str">
        <f t="shared" si="14"/>
        <v>film &amp; video</v>
      </c>
      <c r="R133" s="7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105" x14ac:dyDescent="0.2">
      <c r="A134" s="7">
        <v>132</v>
      </c>
      <c r="B134" s="1" t="s">
        <v>134</v>
      </c>
      <c r="C134" s="1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11">
        <f t="shared" si="12"/>
        <v>9.5687499999999996</v>
      </c>
      <c r="P134" s="7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75" x14ac:dyDescent="0.2">
      <c r="A135" s="7">
        <v>133</v>
      </c>
      <c r="B135" s="1" t="s">
        <v>135</v>
      </c>
      <c r="C135" s="1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11">
        <f t="shared" si="12"/>
        <v>0</v>
      </c>
      <c r="P135" s="7" t="e">
        <f t="shared" si="13"/>
        <v>#DIV/0!</v>
      </c>
      <c r="Q135" s="7" t="str">
        <f t="shared" si="14"/>
        <v>film &amp; video</v>
      </c>
      <c r="R135" s="7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45" x14ac:dyDescent="0.2">
      <c r="A136" s="7">
        <v>134</v>
      </c>
      <c r="B136" s="1" t="s">
        <v>136</v>
      </c>
      <c r="C136" s="1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11">
        <f t="shared" si="12"/>
        <v>0</v>
      </c>
      <c r="P136" s="7" t="e">
        <f t="shared" si="13"/>
        <v>#DIV/0!</v>
      </c>
      <c r="Q136" s="7" t="str">
        <f t="shared" si="14"/>
        <v>film &amp; video</v>
      </c>
      <c r="R136" s="7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90" x14ac:dyDescent="0.2">
      <c r="A137" s="7">
        <v>135</v>
      </c>
      <c r="B137" s="1" t="s">
        <v>137</v>
      </c>
      <c r="C137" s="1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11">
        <f t="shared" si="12"/>
        <v>13.433333333333334</v>
      </c>
      <c r="P137" s="7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105" x14ac:dyDescent="0.2">
      <c r="A138" s="7">
        <v>136</v>
      </c>
      <c r="B138" s="1" t="s">
        <v>138</v>
      </c>
      <c r="C138" s="1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11">
        <f t="shared" si="12"/>
        <v>0</v>
      </c>
      <c r="P138" s="7" t="e">
        <f t="shared" si="13"/>
        <v>#DIV/0!</v>
      </c>
      <c r="Q138" s="7" t="str">
        <f t="shared" si="14"/>
        <v>film &amp; video</v>
      </c>
      <c r="R138" s="7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90" x14ac:dyDescent="0.2">
      <c r="A139" s="7">
        <v>137</v>
      </c>
      <c r="B139" s="1" t="s">
        <v>139</v>
      </c>
      <c r="C139" s="1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11">
        <f t="shared" si="12"/>
        <v>0</v>
      </c>
      <c r="P139" s="7" t="e">
        <f t="shared" si="13"/>
        <v>#DIV/0!</v>
      </c>
      <c r="Q139" s="7" t="str">
        <f t="shared" si="14"/>
        <v>film &amp; video</v>
      </c>
      <c r="R139" s="7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90" x14ac:dyDescent="0.2">
      <c r="A140" s="7">
        <v>138</v>
      </c>
      <c r="B140" s="1" t="s">
        <v>140</v>
      </c>
      <c r="C140" s="1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11">
        <f t="shared" si="12"/>
        <v>3.1413333333333333</v>
      </c>
      <c r="P140" s="7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75" x14ac:dyDescent="0.2">
      <c r="A141" s="7">
        <v>139</v>
      </c>
      <c r="B141" s="1" t="s">
        <v>141</v>
      </c>
      <c r="C141" s="1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11">
        <f t="shared" si="12"/>
        <v>100</v>
      </c>
      <c r="P141" s="7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105" x14ac:dyDescent="0.2">
      <c r="A142" s="7">
        <v>140</v>
      </c>
      <c r="B142" s="1" t="s">
        <v>142</v>
      </c>
      <c r="C142" s="1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11">
        <f t="shared" si="12"/>
        <v>0</v>
      </c>
      <c r="P142" s="7" t="e">
        <f t="shared" si="13"/>
        <v>#DIV/0!</v>
      </c>
      <c r="Q142" s="7" t="str">
        <f t="shared" si="14"/>
        <v>film &amp; video</v>
      </c>
      <c r="R142" s="7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90" x14ac:dyDescent="0.2">
      <c r="A143" s="7">
        <v>141</v>
      </c>
      <c r="B143" s="1" t="s">
        <v>143</v>
      </c>
      <c r="C143" s="1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11">
        <f t="shared" si="12"/>
        <v>10.775</v>
      </c>
      <c r="P143" s="7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105" x14ac:dyDescent="0.2">
      <c r="A144" s="7">
        <v>142</v>
      </c>
      <c r="B144" s="1" t="s">
        <v>144</v>
      </c>
      <c r="C144" s="1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11">
        <f t="shared" si="12"/>
        <v>0.33333333333333337</v>
      </c>
      <c r="P144" s="7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105" x14ac:dyDescent="0.2">
      <c r="A145" s="7">
        <v>143</v>
      </c>
      <c r="B145" s="1" t="s">
        <v>145</v>
      </c>
      <c r="C145" s="1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11">
        <f t="shared" si="12"/>
        <v>0</v>
      </c>
      <c r="P145" s="7" t="e">
        <f t="shared" si="13"/>
        <v>#DIV/0!</v>
      </c>
      <c r="Q145" s="7" t="str">
        <f t="shared" si="14"/>
        <v>film &amp; video</v>
      </c>
      <c r="R145" s="7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105" x14ac:dyDescent="0.2">
      <c r="A146" s="7">
        <v>144</v>
      </c>
      <c r="B146" s="1" t="s">
        <v>146</v>
      </c>
      <c r="C146" s="1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11">
        <f t="shared" si="12"/>
        <v>27.6</v>
      </c>
      <c r="P146" s="7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105" x14ac:dyDescent="0.2">
      <c r="A147" s="7">
        <v>145</v>
      </c>
      <c r="B147" s="1" t="s">
        <v>147</v>
      </c>
      <c r="C147" s="1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11">
        <f t="shared" si="12"/>
        <v>7.5111111111111111</v>
      </c>
      <c r="P147" s="7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90" x14ac:dyDescent="0.2">
      <c r="A148" s="7">
        <v>146</v>
      </c>
      <c r="B148" s="1" t="s">
        <v>148</v>
      </c>
      <c r="C148" s="1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11">
        <f t="shared" si="12"/>
        <v>0.57499999999999996</v>
      </c>
      <c r="P148" s="7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45" x14ac:dyDescent="0.2">
      <c r="A149" s="7">
        <v>147</v>
      </c>
      <c r="B149" s="1" t="s">
        <v>149</v>
      </c>
      <c r="C149" s="1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11">
        <f t="shared" si="12"/>
        <v>0</v>
      </c>
      <c r="P149" s="7" t="e">
        <f t="shared" si="13"/>
        <v>#DIV/0!</v>
      </c>
      <c r="Q149" s="7" t="str">
        <f t="shared" si="14"/>
        <v>film &amp; video</v>
      </c>
      <c r="R149" s="7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105" x14ac:dyDescent="0.2">
      <c r="A150" s="7">
        <v>148</v>
      </c>
      <c r="B150" s="1" t="s">
        <v>150</v>
      </c>
      <c r="C150" s="1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11">
        <f t="shared" si="12"/>
        <v>0.08</v>
      </c>
      <c r="P150" s="7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90" x14ac:dyDescent="0.2">
      <c r="A151" s="7">
        <v>149</v>
      </c>
      <c r="B151" s="1" t="s">
        <v>151</v>
      </c>
      <c r="C151" s="1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11">
        <f t="shared" si="12"/>
        <v>0.91999999999999993</v>
      </c>
      <c r="P151" s="7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75" x14ac:dyDescent="0.2">
      <c r="A152" s="7">
        <v>150</v>
      </c>
      <c r="B152" s="1" t="s">
        <v>152</v>
      </c>
      <c r="C152" s="1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11">
        <f t="shared" si="12"/>
        <v>23.163076923076922</v>
      </c>
      <c r="P152" s="7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105" x14ac:dyDescent="0.2">
      <c r="A153" s="7">
        <v>151</v>
      </c>
      <c r="B153" s="1" t="s">
        <v>153</v>
      </c>
      <c r="C153" s="1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11">
        <f t="shared" si="12"/>
        <v>5.5999999999999994E-2</v>
      </c>
      <c r="P153" s="7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60" x14ac:dyDescent="0.2">
      <c r="A154" s="7">
        <v>152</v>
      </c>
      <c r="B154" s="1" t="s">
        <v>154</v>
      </c>
      <c r="C154" s="1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11">
        <f t="shared" si="12"/>
        <v>7.8947368421052634E-3</v>
      </c>
      <c r="P154" s="7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105" x14ac:dyDescent="0.2">
      <c r="A155" s="7">
        <v>153</v>
      </c>
      <c r="B155" s="1" t="s">
        <v>155</v>
      </c>
      <c r="C155" s="1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11">
        <f t="shared" si="12"/>
        <v>0.71799999999999997</v>
      </c>
      <c r="P155" s="7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75" x14ac:dyDescent="0.2">
      <c r="A156" s="7">
        <v>154</v>
      </c>
      <c r="B156" s="1" t="s">
        <v>156</v>
      </c>
      <c r="C156" s="1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11">
        <f t="shared" si="12"/>
        <v>2.666666666666667</v>
      </c>
      <c r="P156" s="7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105" x14ac:dyDescent="0.2">
      <c r="A157" s="7">
        <v>155</v>
      </c>
      <c r="B157" s="1" t="s">
        <v>157</v>
      </c>
      <c r="C157" s="1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11">
        <f t="shared" si="12"/>
        <v>6.0000000000000001E-3</v>
      </c>
      <c r="P157" s="7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120" x14ac:dyDescent="0.2">
      <c r="A158" s="7">
        <v>156</v>
      </c>
      <c r="B158" s="1" t="s">
        <v>158</v>
      </c>
      <c r="C158" s="1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11">
        <f t="shared" si="12"/>
        <v>5.0999999999999996</v>
      </c>
      <c r="P158" s="7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90" x14ac:dyDescent="0.2">
      <c r="A159" s="7">
        <v>157</v>
      </c>
      <c r="B159" s="1" t="s">
        <v>159</v>
      </c>
      <c r="C159" s="1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11">
        <f t="shared" si="12"/>
        <v>0.26711185308848079</v>
      </c>
      <c r="P159" s="7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90" x14ac:dyDescent="0.2">
      <c r="A160" s="7">
        <v>158</v>
      </c>
      <c r="B160" s="1" t="s">
        <v>160</v>
      </c>
      <c r="C160" s="1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11">
        <f t="shared" si="12"/>
        <v>0</v>
      </c>
      <c r="P160" s="7" t="e">
        <f t="shared" si="13"/>
        <v>#DIV/0!</v>
      </c>
      <c r="Q160" s="7" t="str">
        <f t="shared" si="14"/>
        <v>film &amp; video</v>
      </c>
      <c r="R160" s="7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105" x14ac:dyDescent="0.2">
      <c r="A161" s="7">
        <v>159</v>
      </c>
      <c r="B161" s="1" t="s">
        <v>161</v>
      </c>
      <c r="C161" s="1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11">
        <f t="shared" si="12"/>
        <v>2E-3</v>
      </c>
      <c r="P161" s="7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90" x14ac:dyDescent="0.2">
      <c r="A162" s="7">
        <v>160</v>
      </c>
      <c r="B162" s="1" t="s">
        <v>162</v>
      </c>
      <c r="C162" s="1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11">
        <f t="shared" si="12"/>
        <v>0</v>
      </c>
      <c r="P162" s="7" t="e">
        <f t="shared" si="13"/>
        <v>#DIV/0!</v>
      </c>
      <c r="Q162" s="7" t="str">
        <f t="shared" si="14"/>
        <v>film &amp; video</v>
      </c>
      <c r="R162" s="7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90" x14ac:dyDescent="0.2">
      <c r="A163" s="7">
        <v>161</v>
      </c>
      <c r="B163" s="1" t="s">
        <v>163</v>
      </c>
      <c r="C163" s="1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11">
        <f t="shared" si="12"/>
        <v>0.01</v>
      </c>
      <c r="P163" s="7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90" x14ac:dyDescent="0.2">
      <c r="A164" s="7">
        <v>162</v>
      </c>
      <c r="B164" s="1" t="s">
        <v>164</v>
      </c>
      <c r="C164" s="1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11">
        <f t="shared" si="12"/>
        <v>15.535714285714286</v>
      </c>
      <c r="P164" s="7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105" x14ac:dyDescent="0.2">
      <c r="A165" s="7">
        <v>163</v>
      </c>
      <c r="B165" s="1" t="s">
        <v>165</v>
      </c>
      <c r="C165" s="1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11">
        <f t="shared" si="12"/>
        <v>0</v>
      </c>
      <c r="P165" s="7" t="e">
        <f t="shared" si="13"/>
        <v>#DIV/0!</v>
      </c>
      <c r="Q165" s="7" t="str">
        <f t="shared" si="14"/>
        <v>film &amp; video</v>
      </c>
      <c r="R165" s="7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105" x14ac:dyDescent="0.2">
      <c r="A166" s="7">
        <v>164</v>
      </c>
      <c r="B166" s="1" t="s">
        <v>166</v>
      </c>
      <c r="C166" s="1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11">
        <f t="shared" si="12"/>
        <v>0.53333333333333333</v>
      </c>
      <c r="P166" s="7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60" x14ac:dyDescent="0.2">
      <c r="A167" s="7">
        <v>165</v>
      </c>
      <c r="B167" s="1" t="s">
        <v>167</v>
      </c>
      <c r="C167" s="1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11">
        <f t="shared" si="12"/>
        <v>0</v>
      </c>
      <c r="P167" s="7" t="e">
        <f t="shared" si="13"/>
        <v>#DIV/0!</v>
      </c>
      <c r="Q167" s="7" t="str">
        <f t="shared" si="14"/>
        <v>film &amp; video</v>
      </c>
      <c r="R167" s="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90" x14ac:dyDescent="0.2">
      <c r="A168" s="7">
        <v>166</v>
      </c>
      <c r="B168" s="1" t="s">
        <v>168</v>
      </c>
      <c r="C168" s="1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11">
        <f t="shared" si="12"/>
        <v>60</v>
      </c>
      <c r="P168" s="7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105" x14ac:dyDescent="0.2">
      <c r="A169" s="7">
        <v>167</v>
      </c>
      <c r="B169" s="1" t="s">
        <v>169</v>
      </c>
      <c r="C169" s="1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11">
        <f t="shared" si="12"/>
        <v>0.01</v>
      </c>
      <c r="P169" s="7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105" x14ac:dyDescent="0.2">
      <c r="A170" s="7">
        <v>168</v>
      </c>
      <c r="B170" s="1" t="s">
        <v>170</v>
      </c>
      <c r="C170" s="1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11">
        <f t="shared" si="12"/>
        <v>4.0625</v>
      </c>
      <c r="P170" s="7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90" x14ac:dyDescent="0.2">
      <c r="A171" s="7">
        <v>169</v>
      </c>
      <c r="B171" s="1" t="s">
        <v>171</v>
      </c>
      <c r="C171" s="1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11">
        <f t="shared" si="12"/>
        <v>22.400000000000002</v>
      </c>
      <c r="P171" s="7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105" x14ac:dyDescent="0.2">
      <c r="A172" s="7">
        <v>170</v>
      </c>
      <c r="B172" s="1" t="s">
        <v>172</v>
      </c>
      <c r="C172" s="1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11">
        <f t="shared" si="12"/>
        <v>3.25</v>
      </c>
      <c r="P172" s="7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105" x14ac:dyDescent="0.2">
      <c r="A173" s="7">
        <v>171</v>
      </c>
      <c r="B173" s="1" t="s">
        <v>173</v>
      </c>
      <c r="C173" s="1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11">
        <f t="shared" si="12"/>
        <v>2E-3</v>
      </c>
      <c r="P173" s="7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90" x14ac:dyDescent="0.2">
      <c r="A174" s="7">
        <v>172</v>
      </c>
      <c r="B174" s="1" t="s">
        <v>174</v>
      </c>
      <c r="C174" s="1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11">
        <f t="shared" si="12"/>
        <v>0</v>
      </c>
      <c r="P174" s="7" t="e">
        <f t="shared" si="13"/>
        <v>#DIV/0!</v>
      </c>
      <c r="Q174" s="7" t="str">
        <f t="shared" si="14"/>
        <v>film &amp; video</v>
      </c>
      <c r="R174" s="7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90" x14ac:dyDescent="0.2">
      <c r="A175" s="7">
        <v>173</v>
      </c>
      <c r="B175" s="1" t="s">
        <v>175</v>
      </c>
      <c r="C175" s="1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11">
        <f t="shared" si="12"/>
        <v>0</v>
      </c>
      <c r="P175" s="7" t="e">
        <f t="shared" si="13"/>
        <v>#DIV/0!</v>
      </c>
      <c r="Q175" s="7" t="str">
        <f t="shared" si="14"/>
        <v>film &amp; video</v>
      </c>
      <c r="R175" s="7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105" x14ac:dyDescent="0.2">
      <c r="A176" s="7">
        <v>174</v>
      </c>
      <c r="B176" s="1" t="s">
        <v>176</v>
      </c>
      <c r="C176" s="1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11">
        <f t="shared" si="12"/>
        <v>0</v>
      </c>
      <c r="P176" s="7" t="e">
        <f t="shared" si="13"/>
        <v>#DIV/0!</v>
      </c>
      <c r="Q176" s="7" t="str">
        <f t="shared" si="14"/>
        <v>film &amp; video</v>
      </c>
      <c r="R176" s="7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105" x14ac:dyDescent="0.2">
      <c r="A177" s="7">
        <v>175</v>
      </c>
      <c r="B177" s="1" t="s">
        <v>177</v>
      </c>
      <c r="C177" s="1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11">
        <f t="shared" si="12"/>
        <v>6.4850000000000003</v>
      </c>
      <c r="P177" s="7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105" x14ac:dyDescent="0.2">
      <c r="A178" s="7">
        <v>176</v>
      </c>
      <c r="B178" s="1" t="s">
        <v>178</v>
      </c>
      <c r="C178" s="1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11">
        <f t="shared" si="12"/>
        <v>0</v>
      </c>
      <c r="P178" s="7" t="e">
        <f t="shared" si="13"/>
        <v>#DIV/0!</v>
      </c>
      <c r="Q178" s="7" t="str">
        <f t="shared" si="14"/>
        <v>film &amp; video</v>
      </c>
      <c r="R178" s="7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60" x14ac:dyDescent="0.2">
      <c r="A179" s="7">
        <v>177</v>
      </c>
      <c r="B179" s="1" t="s">
        <v>179</v>
      </c>
      <c r="C179" s="1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11">
        <f t="shared" si="12"/>
        <v>40</v>
      </c>
      <c r="P179" s="7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75" x14ac:dyDescent="0.2">
      <c r="A180" s="7">
        <v>178</v>
      </c>
      <c r="B180" s="1" t="s">
        <v>180</v>
      </c>
      <c r="C180" s="1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11">
        <f t="shared" si="12"/>
        <v>0</v>
      </c>
      <c r="P180" s="7" t="e">
        <f t="shared" si="13"/>
        <v>#DIV/0!</v>
      </c>
      <c r="Q180" s="7" t="str">
        <f t="shared" si="14"/>
        <v>film &amp; video</v>
      </c>
      <c r="R180" s="7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60" x14ac:dyDescent="0.2">
      <c r="A181" s="7">
        <v>179</v>
      </c>
      <c r="B181" s="1" t="s">
        <v>181</v>
      </c>
      <c r="C181" s="1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11">
        <f t="shared" si="12"/>
        <v>20</v>
      </c>
      <c r="P181" s="7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90" x14ac:dyDescent="0.2">
      <c r="A182" s="7">
        <v>180</v>
      </c>
      <c r="B182" s="1" t="s">
        <v>182</v>
      </c>
      <c r="C182" s="1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11">
        <f t="shared" si="12"/>
        <v>33.416666666666664</v>
      </c>
      <c r="P182" s="7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105" x14ac:dyDescent="0.2">
      <c r="A183" s="7">
        <v>181</v>
      </c>
      <c r="B183" s="1" t="s">
        <v>183</v>
      </c>
      <c r="C183" s="1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11">
        <f t="shared" si="12"/>
        <v>21.092608822670172</v>
      </c>
      <c r="P183" s="7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105" x14ac:dyDescent="0.2">
      <c r="A184" s="7">
        <v>182</v>
      </c>
      <c r="B184" s="1" t="s">
        <v>184</v>
      </c>
      <c r="C184" s="1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11">
        <f t="shared" si="12"/>
        <v>0</v>
      </c>
      <c r="P184" s="7" t="e">
        <f t="shared" si="13"/>
        <v>#DIV/0!</v>
      </c>
      <c r="Q184" s="7" t="str">
        <f t="shared" si="14"/>
        <v>film &amp; video</v>
      </c>
      <c r="R184" s="7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30" x14ac:dyDescent="0.2">
      <c r="A185" s="7">
        <v>183</v>
      </c>
      <c r="B185" s="1" t="s">
        <v>185</v>
      </c>
      <c r="C185" s="1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11">
        <f t="shared" si="12"/>
        <v>35.856000000000002</v>
      </c>
      <c r="P185" s="7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105" x14ac:dyDescent="0.2">
      <c r="A186" s="7">
        <v>184</v>
      </c>
      <c r="B186" s="1" t="s">
        <v>186</v>
      </c>
      <c r="C186" s="1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11">
        <f t="shared" si="12"/>
        <v>3.4000000000000004</v>
      </c>
      <c r="P186" s="7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30" x14ac:dyDescent="0.2">
      <c r="A187" s="7">
        <v>185</v>
      </c>
      <c r="B187" s="1" t="s">
        <v>187</v>
      </c>
      <c r="C187" s="1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11">
        <f t="shared" si="12"/>
        <v>5.5</v>
      </c>
      <c r="P187" s="7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90" x14ac:dyDescent="0.2">
      <c r="A188" s="7">
        <v>186</v>
      </c>
      <c r="B188" s="1" t="s">
        <v>188</v>
      </c>
      <c r="C188" s="1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11">
        <f t="shared" si="12"/>
        <v>0</v>
      </c>
      <c r="P188" s="7" t="e">
        <f t="shared" si="13"/>
        <v>#DIV/0!</v>
      </c>
      <c r="Q188" s="7" t="str">
        <f t="shared" si="14"/>
        <v>film &amp; video</v>
      </c>
      <c r="R188" s="7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75" x14ac:dyDescent="0.2">
      <c r="A189" s="7">
        <v>187</v>
      </c>
      <c r="B189" s="1" t="s">
        <v>189</v>
      </c>
      <c r="C189" s="1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11">
        <f t="shared" si="12"/>
        <v>16</v>
      </c>
      <c r="P189" s="7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105" x14ac:dyDescent="0.2">
      <c r="A190" s="7">
        <v>188</v>
      </c>
      <c r="B190" s="1" t="s">
        <v>190</v>
      </c>
      <c r="C190" s="1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11">
        <f t="shared" si="12"/>
        <v>0</v>
      </c>
      <c r="P190" s="7" t="e">
        <f t="shared" si="13"/>
        <v>#DIV/0!</v>
      </c>
      <c r="Q190" s="7" t="str">
        <f t="shared" si="14"/>
        <v>film &amp; video</v>
      </c>
      <c r="R190" s="7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105" x14ac:dyDescent="0.2">
      <c r="A191" s="7">
        <v>189</v>
      </c>
      <c r="B191" s="1" t="s">
        <v>191</v>
      </c>
      <c r="C191" s="1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11">
        <f t="shared" si="12"/>
        <v>6.8999999999999992E-2</v>
      </c>
      <c r="P191" s="7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30" x14ac:dyDescent="0.2">
      <c r="A192" s="7">
        <v>190</v>
      </c>
      <c r="B192" s="1" t="s">
        <v>192</v>
      </c>
      <c r="C192" s="1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11">
        <f t="shared" si="12"/>
        <v>0.41666666666666669</v>
      </c>
      <c r="P192" s="7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105" x14ac:dyDescent="0.2">
      <c r="A193" s="7">
        <v>191</v>
      </c>
      <c r="B193" s="1" t="s">
        <v>193</v>
      </c>
      <c r="C193" s="1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11">
        <f t="shared" si="12"/>
        <v>5</v>
      </c>
      <c r="P193" s="7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105" x14ac:dyDescent="0.2">
      <c r="A194" s="7">
        <v>192</v>
      </c>
      <c r="B194" s="1" t="s">
        <v>194</v>
      </c>
      <c r="C194" s="1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11">
        <f t="shared" si="12"/>
        <v>1.6999999999999999E-3</v>
      </c>
      <c r="P194" s="7">
        <f t="shared" si="13"/>
        <v>5.666666666666667</v>
      </c>
      <c r="Q194" s="7" t="str">
        <f t="shared" si="14"/>
        <v>film &amp; video</v>
      </c>
      <c r="R194" s="7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105" x14ac:dyDescent="0.2">
      <c r="A195" s="7">
        <v>193</v>
      </c>
      <c r="B195" s="1" t="s">
        <v>195</v>
      </c>
      <c r="C195" s="1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11">
        <f t="shared" ref="O195:O258" si="18">E195/D195*100</f>
        <v>0</v>
      </c>
      <c r="P195" s="7" t="e">
        <f t="shared" ref="P195:P258" si="19">E195/L195</f>
        <v>#DIV/0!</v>
      </c>
      <c r="Q195" s="7" t="str">
        <f t="shared" ref="Q195:Q258" si="20">LEFT(N195,FIND("/",N195)-1)</f>
        <v>film &amp; video</v>
      </c>
      <c r="R195" s="7" t="str">
        <f t="shared" ref="R195:R258" si="21">RIGHT(N195,LEN(N195)-FIND("/",N195))</f>
        <v>drama</v>
      </c>
      <c r="S195" s="9">
        <f t="shared" ref="S195:S258" si="22">(J195/86400)+25569</f>
        <v>41911.934791666667</v>
      </c>
      <c r="T195" s="9">
        <f t="shared" ref="T195:T258" si="23">(I195/86400)+25569</f>
        <v>41971.976458333331</v>
      </c>
    </row>
    <row r="196" spans="1:20" ht="90" x14ac:dyDescent="0.2">
      <c r="A196" s="7">
        <v>194</v>
      </c>
      <c r="B196" s="1" t="s">
        <v>196</v>
      </c>
      <c r="C196" s="1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11">
        <f t="shared" si="18"/>
        <v>0.12</v>
      </c>
      <c r="P196" s="7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90" x14ac:dyDescent="0.2">
      <c r="A197" s="7">
        <v>195</v>
      </c>
      <c r="B197" s="1" t="s">
        <v>197</v>
      </c>
      <c r="C197" s="1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11">
        <f t="shared" si="18"/>
        <v>0</v>
      </c>
      <c r="P197" s="7" t="e">
        <f t="shared" si="19"/>
        <v>#DIV/0!</v>
      </c>
      <c r="Q197" s="7" t="str">
        <f t="shared" si="20"/>
        <v>film &amp; video</v>
      </c>
      <c r="R197" s="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90" x14ac:dyDescent="0.2">
      <c r="A198" s="7">
        <v>196</v>
      </c>
      <c r="B198" s="1" t="s">
        <v>198</v>
      </c>
      <c r="C198" s="1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11">
        <f t="shared" si="18"/>
        <v>41.857142857142861</v>
      </c>
      <c r="P198" s="7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105" x14ac:dyDescent="0.2">
      <c r="A199" s="7">
        <v>197</v>
      </c>
      <c r="B199" s="1" t="s">
        <v>199</v>
      </c>
      <c r="C199" s="1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11">
        <f t="shared" si="18"/>
        <v>10.48</v>
      </c>
      <c r="P199" s="7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90" x14ac:dyDescent="0.2">
      <c r="A200" s="7">
        <v>198</v>
      </c>
      <c r="B200" s="1" t="s">
        <v>200</v>
      </c>
      <c r="C200" s="1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11">
        <f t="shared" si="18"/>
        <v>1.1159999999999999</v>
      </c>
      <c r="P200" s="7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90" x14ac:dyDescent="0.2">
      <c r="A201" s="7">
        <v>199</v>
      </c>
      <c r="B201" s="1" t="s">
        <v>201</v>
      </c>
      <c r="C201" s="1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11">
        <f t="shared" si="18"/>
        <v>0</v>
      </c>
      <c r="P201" s="7" t="e">
        <f t="shared" si="19"/>
        <v>#DIV/0!</v>
      </c>
      <c r="Q201" s="7" t="str">
        <f t="shared" si="20"/>
        <v>film &amp; video</v>
      </c>
      <c r="R201" s="7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60" x14ac:dyDescent="0.2">
      <c r="A202" s="7">
        <v>200</v>
      </c>
      <c r="B202" s="1" t="s">
        <v>202</v>
      </c>
      <c r="C202" s="1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11">
        <f t="shared" si="18"/>
        <v>26.192500000000003</v>
      </c>
      <c r="P202" s="7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105" x14ac:dyDescent="0.2">
      <c r="A203" s="7">
        <v>201</v>
      </c>
      <c r="B203" s="1" t="s">
        <v>203</v>
      </c>
      <c r="C203" s="1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11">
        <f t="shared" si="18"/>
        <v>58.461538461538467</v>
      </c>
      <c r="P203" s="7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30" x14ac:dyDescent="0.2">
      <c r="A204" s="7">
        <v>202</v>
      </c>
      <c r="B204" s="1" t="s">
        <v>204</v>
      </c>
      <c r="C204" s="1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11">
        <f t="shared" si="18"/>
        <v>0</v>
      </c>
      <c r="P204" s="7" t="e">
        <f t="shared" si="19"/>
        <v>#DIV/0!</v>
      </c>
      <c r="Q204" s="7" t="str">
        <f t="shared" si="20"/>
        <v>film &amp; video</v>
      </c>
      <c r="R204" s="7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90" x14ac:dyDescent="0.2">
      <c r="A205" s="7">
        <v>203</v>
      </c>
      <c r="B205" s="1" t="s">
        <v>205</v>
      </c>
      <c r="C205" s="1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11">
        <f t="shared" si="18"/>
        <v>29.84</v>
      </c>
      <c r="P205" s="7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90" x14ac:dyDescent="0.2">
      <c r="A206" s="7">
        <v>204</v>
      </c>
      <c r="B206" s="1" t="s">
        <v>206</v>
      </c>
      <c r="C206" s="1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11">
        <f t="shared" si="18"/>
        <v>50.721666666666664</v>
      </c>
      <c r="P206" s="7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90" x14ac:dyDescent="0.2">
      <c r="A207" s="7">
        <v>205</v>
      </c>
      <c r="B207" s="1" t="s">
        <v>207</v>
      </c>
      <c r="C207" s="1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11">
        <f t="shared" si="18"/>
        <v>16.25</v>
      </c>
      <c r="P207" s="7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60" x14ac:dyDescent="0.2">
      <c r="A208" s="7">
        <v>206</v>
      </c>
      <c r="B208" s="1" t="s">
        <v>208</v>
      </c>
      <c r="C208" s="1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11">
        <f t="shared" si="18"/>
        <v>0</v>
      </c>
      <c r="P208" s="7" t="e">
        <f t="shared" si="19"/>
        <v>#DIV/0!</v>
      </c>
      <c r="Q208" s="7" t="str">
        <f t="shared" si="20"/>
        <v>film &amp; video</v>
      </c>
      <c r="R208" s="7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90" x14ac:dyDescent="0.2">
      <c r="A209" s="7">
        <v>207</v>
      </c>
      <c r="B209" s="1" t="s">
        <v>209</v>
      </c>
      <c r="C209" s="1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11">
        <f t="shared" si="18"/>
        <v>15.214285714285714</v>
      </c>
      <c r="P209" s="7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105" x14ac:dyDescent="0.2">
      <c r="A210" s="7">
        <v>208</v>
      </c>
      <c r="B210" s="1" t="s">
        <v>210</v>
      </c>
      <c r="C210" s="1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11">
        <f t="shared" si="18"/>
        <v>0</v>
      </c>
      <c r="P210" s="7" t="e">
        <f t="shared" si="19"/>
        <v>#DIV/0!</v>
      </c>
      <c r="Q210" s="7" t="str">
        <f t="shared" si="20"/>
        <v>film &amp; video</v>
      </c>
      <c r="R210" s="7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105" x14ac:dyDescent="0.2">
      <c r="A211" s="7">
        <v>209</v>
      </c>
      <c r="B211" s="1" t="s">
        <v>211</v>
      </c>
      <c r="C211" s="1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11">
        <f t="shared" si="18"/>
        <v>0</v>
      </c>
      <c r="P211" s="7" t="e">
        <f t="shared" si="19"/>
        <v>#DIV/0!</v>
      </c>
      <c r="Q211" s="7" t="str">
        <f t="shared" si="20"/>
        <v>film &amp; video</v>
      </c>
      <c r="R211" s="7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105" x14ac:dyDescent="0.2">
      <c r="A212" s="7">
        <v>210</v>
      </c>
      <c r="B212" s="1" t="s">
        <v>212</v>
      </c>
      <c r="C212" s="1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11">
        <f t="shared" si="18"/>
        <v>25.25</v>
      </c>
      <c r="P212" s="7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105" x14ac:dyDescent="0.2">
      <c r="A213" s="7">
        <v>211</v>
      </c>
      <c r="B213" s="1" t="s">
        <v>213</v>
      </c>
      <c r="C213" s="1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11">
        <f t="shared" si="18"/>
        <v>44.6</v>
      </c>
      <c r="P213" s="7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75" x14ac:dyDescent="0.2">
      <c r="A214" s="7">
        <v>212</v>
      </c>
      <c r="B214" s="1" t="s">
        <v>214</v>
      </c>
      <c r="C214" s="1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11">
        <f t="shared" si="18"/>
        <v>1.5873015873015872E-2</v>
      </c>
      <c r="P214" s="7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75" x14ac:dyDescent="0.2">
      <c r="A215" s="7">
        <v>213</v>
      </c>
      <c r="B215" s="1" t="s">
        <v>215</v>
      </c>
      <c r="C215" s="1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11">
        <f t="shared" si="18"/>
        <v>0.04</v>
      </c>
      <c r="P215" s="7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105" x14ac:dyDescent="0.2">
      <c r="A216" s="7">
        <v>214</v>
      </c>
      <c r="B216" s="1" t="s">
        <v>216</v>
      </c>
      <c r="C216" s="1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11">
        <f t="shared" si="18"/>
        <v>8.0000000000000002E-3</v>
      </c>
      <c r="P216" s="7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105" x14ac:dyDescent="0.2">
      <c r="A217" s="7">
        <v>215</v>
      </c>
      <c r="B217" s="1" t="s">
        <v>217</v>
      </c>
      <c r="C217" s="1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11">
        <f t="shared" si="18"/>
        <v>0.22727272727272727</v>
      </c>
      <c r="P217" s="7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90" x14ac:dyDescent="0.2">
      <c r="A218" s="7">
        <v>216</v>
      </c>
      <c r="B218" s="1" t="s">
        <v>218</v>
      </c>
      <c r="C218" s="1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11">
        <f t="shared" si="18"/>
        <v>55.698440000000005</v>
      </c>
      <c r="P218" s="7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">
      <c r="A219" s="7">
        <v>217</v>
      </c>
      <c r="B219" s="1" t="s">
        <v>219</v>
      </c>
      <c r="C219" s="1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11">
        <f t="shared" si="18"/>
        <v>11.943</v>
      </c>
      <c r="P219" s="7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105" x14ac:dyDescent="0.2">
      <c r="A220" s="7">
        <v>218</v>
      </c>
      <c r="B220" s="1" t="s">
        <v>220</v>
      </c>
      <c r="C220" s="1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11">
        <f t="shared" si="18"/>
        <v>2</v>
      </c>
      <c r="P220" s="7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75" x14ac:dyDescent="0.2">
      <c r="A221" s="7">
        <v>219</v>
      </c>
      <c r="B221" s="1" t="s">
        <v>221</v>
      </c>
      <c r="C221" s="1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11">
        <f t="shared" si="18"/>
        <v>17.630000000000003</v>
      </c>
      <c r="P221" s="7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90" x14ac:dyDescent="0.2">
      <c r="A222" s="7">
        <v>220</v>
      </c>
      <c r="B222" s="1" t="s">
        <v>222</v>
      </c>
      <c r="C222" s="1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11">
        <f t="shared" si="18"/>
        <v>0.72</v>
      </c>
      <c r="P222" s="7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45" x14ac:dyDescent="0.2">
      <c r="A223" s="7">
        <v>221</v>
      </c>
      <c r="B223" s="1" t="s">
        <v>223</v>
      </c>
      <c r="C223" s="1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11">
        <f t="shared" si="18"/>
        <v>0</v>
      </c>
      <c r="P223" s="7" t="e">
        <f t="shared" si="19"/>
        <v>#DIV/0!</v>
      </c>
      <c r="Q223" s="7" t="str">
        <f t="shared" si="20"/>
        <v>film &amp; video</v>
      </c>
      <c r="R223" s="7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90" x14ac:dyDescent="0.2">
      <c r="A224" s="7">
        <v>222</v>
      </c>
      <c r="B224" s="1" t="s">
        <v>224</v>
      </c>
      <c r="C224" s="1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11">
        <f t="shared" si="18"/>
        <v>13</v>
      </c>
      <c r="P224" s="7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105" x14ac:dyDescent="0.2">
      <c r="A225" s="7">
        <v>223</v>
      </c>
      <c r="B225" s="1" t="s">
        <v>225</v>
      </c>
      <c r="C225" s="1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11">
        <f t="shared" si="18"/>
        <v>0</v>
      </c>
      <c r="P225" s="7" t="e">
        <f t="shared" si="19"/>
        <v>#DIV/0!</v>
      </c>
      <c r="Q225" s="7" t="str">
        <f t="shared" si="20"/>
        <v>film &amp; video</v>
      </c>
      <c r="R225" s="7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105" x14ac:dyDescent="0.2">
      <c r="A226" s="7">
        <v>224</v>
      </c>
      <c r="B226" s="1" t="s">
        <v>226</v>
      </c>
      <c r="C226" s="1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11">
        <f t="shared" si="18"/>
        <v>0</v>
      </c>
      <c r="P226" s="7" t="e">
        <f t="shared" si="19"/>
        <v>#DIV/0!</v>
      </c>
      <c r="Q226" s="7" t="str">
        <f t="shared" si="20"/>
        <v>film &amp; video</v>
      </c>
      <c r="R226" s="7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90" x14ac:dyDescent="0.2">
      <c r="A227" s="7">
        <v>225</v>
      </c>
      <c r="B227" s="1" t="s">
        <v>227</v>
      </c>
      <c r="C227" s="1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11">
        <f t="shared" si="18"/>
        <v>0</v>
      </c>
      <c r="P227" s="7" t="e">
        <f t="shared" si="19"/>
        <v>#DIV/0!</v>
      </c>
      <c r="Q227" s="7" t="str">
        <f t="shared" si="20"/>
        <v>film &amp; video</v>
      </c>
      <c r="R227" s="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75" x14ac:dyDescent="0.2">
      <c r="A228" s="7">
        <v>226</v>
      </c>
      <c r="B228" s="1" t="s">
        <v>228</v>
      </c>
      <c r="C228" s="1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11">
        <f t="shared" si="18"/>
        <v>0.86206896551724133</v>
      </c>
      <c r="P228" s="7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90" x14ac:dyDescent="0.2">
      <c r="A229" s="7">
        <v>227</v>
      </c>
      <c r="B229" s="1" t="s">
        <v>229</v>
      </c>
      <c r="C229" s="1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11">
        <f t="shared" si="18"/>
        <v>0</v>
      </c>
      <c r="P229" s="7" t="e">
        <f t="shared" si="19"/>
        <v>#DIV/0!</v>
      </c>
      <c r="Q229" s="7" t="str">
        <f t="shared" si="20"/>
        <v>film &amp; video</v>
      </c>
      <c r="R229" s="7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60" x14ac:dyDescent="0.2">
      <c r="A230" s="7">
        <v>228</v>
      </c>
      <c r="B230" s="1" t="s">
        <v>230</v>
      </c>
      <c r="C230" s="1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11">
        <f t="shared" si="18"/>
        <v>0</v>
      </c>
      <c r="P230" s="7" t="e">
        <f t="shared" si="19"/>
        <v>#DIV/0!</v>
      </c>
      <c r="Q230" s="7" t="str">
        <f t="shared" si="20"/>
        <v>film &amp; video</v>
      </c>
      <c r="R230" s="7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105" x14ac:dyDescent="0.2">
      <c r="A231" s="7">
        <v>229</v>
      </c>
      <c r="B231" s="1" t="s">
        <v>231</v>
      </c>
      <c r="C231" s="1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11">
        <f t="shared" si="18"/>
        <v>0</v>
      </c>
      <c r="P231" s="7" t="e">
        <f t="shared" si="19"/>
        <v>#DIV/0!</v>
      </c>
      <c r="Q231" s="7" t="str">
        <f t="shared" si="20"/>
        <v>film &amp; video</v>
      </c>
      <c r="R231" s="7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105" x14ac:dyDescent="0.2">
      <c r="A232" s="7">
        <v>230</v>
      </c>
      <c r="B232" s="1" t="s">
        <v>232</v>
      </c>
      <c r="C232" s="1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11">
        <f t="shared" si="18"/>
        <v>0.4</v>
      </c>
      <c r="P232" s="7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90" x14ac:dyDescent="0.2">
      <c r="A233" s="7">
        <v>231</v>
      </c>
      <c r="B233" s="1" t="s">
        <v>233</v>
      </c>
      <c r="C233" s="1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11">
        <f t="shared" si="18"/>
        <v>0</v>
      </c>
      <c r="P233" s="7" t="e">
        <f t="shared" si="19"/>
        <v>#DIV/0!</v>
      </c>
      <c r="Q233" s="7" t="str">
        <f t="shared" si="20"/>
        <v>film &amp; video</v>
      </c>
      <c r="R233" s="7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105" x14ac:dyDescent="0.2">
      <c r="A234" s="7">
        <v>232</v>
      </c>
      <c r="B234" s="1" t="s">
        <v>234</v>
      </c>
      <c r="C234" s="1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11">
        <f t="shared" si="18"/>
        <v>2.75</v>
      </c>
      <c r="P234" s="7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90" x14ac:dyDescent="0.2">
      <c r="A235" s="7">
        <v>233</v>
      </c>
      <c r="B235" s="1" t="s">
        <v>235</v>
      </c>
      <c r="C235" s="1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11">
        <f t="shared" si="18"/>
        <v>0</v>
      </c>
      <c r="P235" s="7" t="e">
        <f t="shared" si="19"/>
        <v>#DIV/0!</v>
      </c>
      <c r="Q235" s="7" t="str">
        <f t="shared" si="20"/>
        <v>film &amp; video</v>
      </c>
      <c r="R235" s="7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105" x14ac:dyDescent="0.2">
      <c r="A236" s="7">
        <v>234</v>
      </c>
      <c r="B236" s="1" t="s">
        <v>236</v>
      </c>
      <c r="C236" s="1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11">
        <f t="shared" si="18"/>
        <v>40.1</v>
      </c>
      <c r="P236" s="7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75" x14ac:dyDescent="0.2">
      <c r="A237" s="7">
        <v>235</v>
      </c>
      <c r="B237" s="1" t="s">
        <v>237</v>
      </c>
      <c r="C237" s="1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11">
        <f t="shared" si="18"/>
        <v>0</v>
      </c>
      <c r="P237" s="7" t="e">
        <f t="shared" si="19"/>
        <v>#DIV/0!</v>
      </c>
      <c r="Q237" s="7" t="str">
        <f t="shared" si="20"/>
        <v>film &amp; video</v>
      </c>
      <c r="R237" s="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105" x14ac:dyDescent="0.2">
      <c r="A238" s="7">
        <v>236</v>
      </c>
      <c r="B238" s="1" t="s">
        <v>238</v>
      </c>
      <c r="C238" s="1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11">
        <f t="shared" si="18"/>
        <v>0</v>
      </c>
      <c r="P238" s="7" t="e">
        <f t="shared" si="19"/>
        <v>#DIV/0!</v>
      </c>
      <c r="Q238" s="7" t="str">
        <f t="shared" si="20"/>
        <v>film &amp; video</v>
      </c>
      <c r="R238" s="7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45" x14ac:dyDescent="0.2">
      <c r="A239" s="7">
        <v>237</v>
      </c>
      <c r="B239" s="1" t="s">
        <v>239</v>
      </c>
      <c r="C239" s="1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11">
        <f t="shared" si="18"/>
        <v>0.33333333333333337</v>
      </c>
      <c r="P239" s="7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105" x14ac:dyDescent="0.2">
      <c r="A240" s="7">
        <v>238</v>
      </c>
      <c r="B240" s="1" t="s">
        <v>240</v>
      </c>
      <c r="C240" s="1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11">
        <f t="shared" si="18"/>
        <v>0</v>
      </c>
      <c r="P240" s="7" t="e">
        <f t="shared" si="19"/>
        <v>#DIV/0!</v>
      </c>
      <c r="Q240" s="7" t="str">
        <f t="shared" si="20"/>
        <v>film &amp; video</v>
      </c>
      <c r="R240" s="7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90" x14ac:dyDescent="0.2">
      <c r="A241" s="7">
        <v>239</v>
      </c>
      <c r="B241" s="1" t="s">
        <v>241</v>
      </c>
      <c r="C241" s="1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11">
        <f t="shared" si="18"/>
        <v>25</v>
      </c>
      <c r="P241" s="7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105" x14ac:dyDescent="0.2">
      <c r="A242" s="7">
        <v>240</v>
      </c>
      <c r="B242" s="1" t="s">
        <v>242</v>
      </c>
      <c r="C242" s="1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11">
        <f t="shared" si="18"/>
        <v>107.63413333333334</v>
      </c>
      <c r="P242" s="7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105" x14ac:dyDescent="0.2">
      <c r="A243" s="7">
        <v>241</v>
      </c>
      <c r="B243" s="1" t="s">
        <v>243</v>
      </c>
      <c r="C243" s="1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11">
        <f t="shared" si="18"/>
        <v>112.63736263736264</v>
      </c>
      <c r="P243" s="7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90" x14ac:dyDescent="0.2">
      <c r="A244" s="7">
        <v>242</v>
      </c>
      <c r="B244" s="1" t="s">
        <v>244</v>
      </c>
      <c r="C244" s="1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11">
        <f t="shared" si="18"/>
        <v>113.46153846153845</v>
      </c>
      <c r="P244" s="7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90" x14ac:dyDescent="0.2">
      <c r="A245" s="7">
        <v>243</v>
      </c>
      <c r="B245" s="1" t="s">
        <v>245</v>
      </c>
      <c r="C245" s="1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11">
        <f t="shared" si="18"/>
        <v>102.592</v>
      </c>
      <c r="P245" s="7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105" x14ac:dyDescent="0.2">
      <c r="A246" s="7">
        <v>244</v>
      </c>
      <c r="B246" s="2">
        <v>39756</v>
      </c>
      <c r="C246" s="1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11">
        <f t="shared" si="18"/>
        <v>113.75714285714287</v>
      </c>
      <c r="P246" s="7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105" x14ac:dyDescent="0.2">
      <c r="A247" s="7">
        <v>245</v>
      </c>
      <c r="B247" s="1" t="s">
        <v>246</v>
      </c>
      <c r="C247" s="1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11">
        <f t="shared" si="18"/>
        <v>103.71999999999998</v>
      </c>
      <c r="P247" s="7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90" x14ac:dyDescent="0.2">
      <c r="A248" s="7">
        <v>246</v>
      </c>
      <c r="B248" s="1" t="s">
        <v>247</v>
      </c>
      <c r="C248" s="1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11">
        <f t="shared" si="18"/>
        <v>305.46000000000004</v>
      </c>
      <c r="P248" s="7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90" x14ac:dyDescent="0.2">
      <c r="A249" s="7">
        <v>247</v>
      </c>
      <c r="B249" s="1" t="s">
        <v>248</v>
      </c>
      <c r="C249" s="1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11">
        <f t="shared" si="18"/>
        <v>134.1</v>
      </c>
      <c r="P249" s="7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105" x14ac:dyDescent="0.2">
      <c r="A250" s="7">
        <v>248</v>
      </c>
      <c r="B250" s="1" t="s">
        <v>249</v>
      </c>
      <c r="C250" s="1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11">
        <f t="shared" si="18"/>
        <v>101.33294117647058</v>
      </c>
      <c r="P250" s="7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120" x14ac:dyDescent="0.2">
      <c r="A251" s="7">
        <v>249</v>
      </c>
      <c r="B251" s="1" t="s">
        <v>250</v>
      </c>
      <c r="C251" s="1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11">
        <f t="shared" si="18"/>
        <v>112.92</v>
      </c>
      <c r="P251" s="7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90" x14ac:dyDescent="0.2">
      <c r="A252" s="7">
        <v>250</v>
      </c>
      <c r="B252" s="1" t="s">
        <v>251</v>
      </c>
      <c r="C252" s="1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11">
        <f t="shared" si="18"/>
        <v>105.58333333333334</v>
      </c>
      <c r="P252" s="7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105" x14ac:dyDescent="0.2">
      <c r="A253" s="7">
        <v>251</v>
      </c>
      <c r="B253" s="1" t="s">
        <v>252</v>
      </c>
      <c r="C253" s="1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11">
        <f t="shared" si="18"/>
        <v>125.57142857142858</v>
      </c>
      <c r="P253" s="7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75" x14ac:dyDescent="0.2">
      <c r="A254" s="7">
        <v>252</v>
      </c>
      <c r="B254" s="1" t="s">
        <v>253</v>
      </c>
      <c r="C254" s="1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11">
        <f t="shared" si="18"/>
        <v>184.56</v>
      </c>
      <c r="P254" s="7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120" x14ac:dyDescent="0.2">
      <c r="A255" s="7">
        <v>253</v>
      </c>
      <c r="B255" s="1" t="s">
        <v>254</v>
      </c>
      <c r="C255" s="1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11">
        <f t="shared" si="18"/>
        <v>100.73333333333335</v>
      </c>
      <c r="P255" s="7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90" x14ac:dyDescent="0.2">
      <c r="A256" s="7">
        <v>254</v>
      </c>
      <c r="B256" s="1" t="s">
        <v>255</v>
      </c>
      <c r="C256" s="1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11">
        <f t="shared" si="18"/>
        <v>116.94725</v>
      </c>
      <c r="P256" s="7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60" x14ac:dyDescent="0.2">
      <c r="A257" s="7">
        <v>255</v>
      </c>
      <c r="B257" s="1" t="s">
        <v>256</v>
      </c>
      <c r="C257" s="1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11">
        <f t="shared" si="18"/>
        <v>106.73325</v>
      </c>
      <c r="P257" s="7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105" x14ac:dyDescent="0.2">
      <c r="A258" s="7">
        <v>256</v>
      </c>
      <c r="B258" s="1" t="s">
        <v>257</v>
      </c>
      <c r="C258" s="1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11">
        <f t="shared" si="18"/>
        <v>139.1</v>
      </c>
      <c r="P258" s="7">
        <f t="shared" si="19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105" x14ac:dyDescent="0.2">
      <c r="A259" s="7">
        <v>257</v>
      </c>
      <c r="B259" s="1" t="s">
        <v>258</v>
      </c>
      <c r="C259" s="1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11">
        <f t="shared" ref="O259:O322" si="24">E259/D259*100</f>
        <v>106.72648571428572</v>
      </c>
      <c r="P259" s="7">
        <f t="shared" ref="P259:P322" si="25">E259/L259</f>
        <v>66.70405357142856</v>
      </c>
      <c r="Q259" s="7" t="str">
        <f t="shared" ref="Q259:Q322" si="26">LEFT(N259,FIND("/",N259)-1)</f>
        <v>film &amp; video</v>
      </c>
      <c r="R259" s="7" t="str">
        <f t="shared" ref="R259:R322" si="27">RIGHT(N259,LEN(N259)-FIND("/",N259))</f>
        <v>documentary</v>
      </c>
      <c r="S259" s="9">
        <f t="shared" ref="S259:S322" si="28">(J259/86400)+25569</f>
        <v>42479.626875000002</v>
      </c>
      <c r="T259" s="9">
        <f t="shared" ref="T259:T322" si="29">(I259/86400)+25569</f>
        <v>42509.626875000002</v>
      </c>
    </row>
    <row r="260" spans="1:20" ht="105" x14ac:dyDescent="0.2">
      <c r="A260" s="7">
        <v>258</v>
      </c>
      <c r="B260" s="1" t="s">
        <v>259</v>
      </c>
      <c r="C260" s="1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11">
        <f t="shared" si="24"/>
        <v>191.14</v>
      </c>
      <c r="P260" s="7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105" x14ac:dyDescent="0.2">
      <c r="A261" s="7">
        <v>259</v>
      </c>
      <c r="B261" s="1" t="s">
        <v>260</v>
      </c>
      <c r="C261" s="1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11">
        <f t="shared" si="24"/>
        <v>131.93789333333334</v>
      </c>
      <c r="P261" s="7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75" x14ac:dyDescent="0.2">
      <c r="A262" s="7">
        <v>260</v>
      </c>
      <c r="B262" s="1" t="s">
        <v>261</v>
      </c>
      <c r="C262" s="1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11">
        <f t="shared" si="24"/>
        <v>106.4</v>
      </c>
      <c r="P262" s="7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75" x14ac:dyDescent="0.2">
      <c r="A263" s="7">
        <v>261</v>
      </c>
      <c r="B263" s="1" t="s">
        <v>262</v>
      </c>
      <c r="C263" s="1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11">
        <f t="shared" si="24"/>
        <v>107.4</v>
      </c>
      <c r="P263" s="7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60" x14ac:dyDescent="0.2">
      <c r="A264" s="7">
        <v>262</v>
      </c>
      <c r="B264" s="1" t="s">
        <v>263</v>
      </c>
      <c r="C264" s="1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11">
        <f t="shared" si="24"/>
        <v>240</v>
      </c>
      <c r="P264" s="7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105" x14ac:dyDescent="0.2">
      <c r="A265" s="7">
        <v>263</v>
      </c>
      <c r="B265" s="1" t="s">
        <v>264</v>
      </c>
      <c r="C265" s="1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11">
        <f t="shared" si="24"/>
        <v>118.08108</v>
      </c>
      <c r="P265" s="7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120" x14ac:dyDescent="0.2">
      <c r="A266" s="7">
        <v>264</v>
      </c>
      <c r="B266" s="1" t="s">
        <v>265</v>
      </c>
      <c r="C266" s="1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11">
        <f t="shared" si="24"/>
        <v>118.19999999999999</v>
      </c>
      <c r="P266" s="7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120" x14ac:dyDescent="0.2">
      <c r="A267" s="7">
        <v>265</v>
      </c>
      <c r="B267" s="1" t="s">
        <v>266</v>
      </c>
      <c r="C267" s="1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11">
        <f t="shared" si="24"/>
        <v>111.1</v>
      </c>
      <c r="P267" s="7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120" x14ac:dyDescent="0.2">
      <c r="A268" s="7">
        <v>266</v>
      </c>
      <c r="B268" s="1" t="s">
        <v>267</v>
      </c>
      <c r="C268" s="1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11">
        <f t="shared" si="24"/>
        <v>145.5</v>
      </c>
      <c r="P268" s="7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90" x14ac:dyDescent="0.2">
      <c r="A269" s="7">
        <v>267</v>
      </c>
      <c r="B269" s="1" t="s">
        <v>268</v>
      </c>
      <c r="C269" s="1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11">
        <f t="shared" si="24"/>
        <v>131.62883248730967</v>
      </c>
      <c r="P269" s="7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105" x14ac:dyDescent="0.2">
      <c r="A270" s="7">
        <v>268</v>
      </c>
      <c r="B270" s="1" t="s">
        <v>269</v>
      </c>
      <c r="C270" s="1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11">
        <f t="shared" si="24"/>
        <v>111.4</v>
      </c>
      <c r="P270" s="7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90" x14ac:dyDescent="0.2">
      <c r="A271" s="7">
        <v>269</v>
      </c>
      <c r="B271" s="1" t="s">
        <v>270</v>
      </c>
      <c r="C271" s="1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11">
        <f t="shared" si="24"/>
        <v>147.23376999999999</v>
      </c>
      <c r="P271" s="7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90" x14ac:dyDescent="0.2">
      <c r="A272" s="7">
        <v>270</v>
      </c>
      <c r="B272" s="1" t="s">
        <v>271</v>
      </c>
      <c r="C272" s="1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11">
        <f t="shared" si="24"/>
        <v>152.60869565217391</v>
      </c>
      <c r="P272" s="7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105" x14ac:dyDescent="0.2">
      <c r="A273" s="7">
        <v>271</v>
      </c>
      <c r="B273" s="1" t="s">
        <v>272</v>
      </c>
      <c r="C273" s="1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11">
        <f t="shared" si="24"/>
        <v>104.67999999999999</v>
      </c>
      <c r="P273" s="7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90" x14ac:dyDescent="0.2">
      <c r="A274" s="7">
        <v>272</v>
      </c>
      <c r="B274" s="1" t="s">
        <v>273</v>
      </c>
      <c r="C274" s="1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11">
        <f t="shared" si="24"/>
        <v>177.43366666666668</v>
      </c>
      <c r="P274" s="7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120" x14ac:dyDescent="0.2">
      <c r="A275" s="7">
        <v>273</v>
      </c>
      <c r="B275" s="1" t="s">
        <v>274</v>
      </c>
      <c r="C275" s="1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11">
        <f t="shared" si="24"/>
        <v>107.7758</v>
      </c>
      <c r="P275" s="7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105" x14ac:dyDescent="0.2">
      <c r="A276" s="7">
        <v>274</v>
      </c>
      <c r="B276" s="1" t="s">
        <v>275</v>
      </c>
      <c r="C276" s="1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11">
        <f t="shared" si="24"/>
        <v>156</v>
      </c>
      <c r="P276" s="7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90" x14ac:dyDescent="0.2">
      <c r="A277" s="7">
        <v>275</v>
      </c>
      <c r="B277" s="1" t="s">
        <v>276</v>
      </c>
      <c r="C277" s="1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11">
        <f t="shared" si="24"/>
        <v>108.395</v>
      </c>
      <c r="P277" s="7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105" x14ac:dyDescent="0.2">
      <c r="A278" s="7">
        <v>276</v>
      </c>
      <c r="B278" s="1" t="s">
        <v>277</v>
      </c>
      <c r="C278" s="1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11">
        <f t="shared" si="24"/>
        <v>147.6</v>
      </c>
      <c r="P278" s="7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105" x14ac:dyDescent="0.2">
      <c r="A279" s="7">
        <v>277</v>
      </c>
      <c r="B279" s="1" t="s">
        <v>278</v>
      </c>
      <c r="C279" s="1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11">
        <f t="shared" si="24"/>
        <v>110.38153846153847</v>
      </c>
      <c r="P279" s="7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75" x14ac:dyDescent="0.2">
      <c r="A280" s="7">
        <v>278</v>
      </c>
      <c r="B280" s="1" t="s">
        <v>279</v>
      </c>
      <c r="C280" s="1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11">
        <f t="shared" si="24"/>
        <v>150.34814814814814</v>
      </c>
      <c r="P280" s="7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90" x14ac:dyDescent="0.2">
      <c r="A281" s="7">
        <v>279</v>
      </c>
      <c r="B281" s="1" t="s">
        <v>280</v>
      </c>
      <c r="C281" s="1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11">
        <f t="shared" si="24"/>
        <v>157.31829411764707</v>
      </c>
      <c r="P281" s="7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105" x14ac:dyDescent="0.2">
      <c r="A282" s="7">
        <v>280</v>
      </c>
      <c r="B282" s="1" t="s">
        <v>281</v>
      </c>
      <c r="C282" s="1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11">
        <f t="shared" si="24"/>
        <v>156.14400000000001</v>
      </c>
      <c r="P282" s="7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105" x14ac:dyDescent="0.2">
      <c r="A283" s="7">
        <v>281</v>
      </c>
      <c r="B283" s="1" t="s">
        <v>282</v>
      </c>
      <c r="C283" s="1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11">
        <f t="shared" si="24"/>
        <v>120.58763636363636</v>
      </c>
      <c r="P283" s="7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90" x14ac:dyDescent="0.2">
      <c r="A284" s="7">
        <v>282</v>
      </c>
      <c r="B284" s="1" t="s">
        <v>283</v>
      </c>
      <c r="C284" s="1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11">
        <f t="shared" si="24"/>
        <v>101.18888888888888</v>
      </c>
      <c r="P284" s="7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45" x14ac:dyDescent="0.2">
      <c r="A285" s="7">
        <v>283</v>
      </c>
      <c r="B285" s="1" t="s">
        <v>284</v>
      </c>
      <c r="C285" s="1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11">
        <f t="shared" si="24"/>
        <v>114.27249999999999</v>
      </c>
      <c r="P285" s="7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105" x14ac:dyDescent="0.2">
      <c r="A286" s="7">
        <v>284</v>
      </c>
      <c r="B286" s="1" t="s">
        <v>285</v>
      </c>
      <c r="C286" s="1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11">
        <f t="shared" si="24"/>
        <v>104.62615</v>
      </c>
      <c r="P286" s="7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90" x14ac:dyDescent="0.2">
      <c r="A287" s="7">
        <v>285</v>
      </c>
      <c r="B287" s="1" t="s">
        <v>286</v>
      </c>
      <c r="C287" s="1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11">
        <f t="shared" si="24"/>
        <v>228.82507142857142</v>
      </c>
      <c r="P287" s="7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90" x14ac:dyDescent="0.2">
      <c r="A288" s="7">
        <v>286</v>
      </c>
      <c r="B288" s="1" t="s">
        <v>287</v>
      </c>
      <c r="C288" s="1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11">
        <f t="shared" si="24"/>
        <v>109.15333333333332</v>
      </c>
      <c r="P288" s="7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45" x14ac:dyDescent="0.2">
      <c r="A289" s="7">
        <v>287</v>
      </c>
      <c r="B289" s="1" t="s">
        <v>288</v>
      </c>
      <c r="C289" s="1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11">
        <f t="shared" si="24"/>
        <v>176.29999999999998</v>
      </c>
      <c r="P289" s="7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105" x14ac:dyDescent="0.2">
      <c r="A290" s="7">
        <v>288</v>
      </c>
      <c r="B290" s="1" t="s">
        <v>289</v>
      </c>
      <c r="C290" s="1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11">
        <f t="shared" si="24"/>
        <v>103.21061999999999</v>
      </c>
      <c r="P290" s="7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90" x14ac:dyDescent="0.2">
      <c r="A291" s="7">
        <v>289</v>
      </c>
      <c r="B291" s="1" t="s">
        <v>290</v>
      </c>
      <c r="C291" s="1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11">
        <f t="shared" si="24"/>
        <v>104.82000000000001</v>
      </c>
      <c r="P291" s="7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75" x14ac:dyDescent="0.2">
      <c r="A292" s="7">
        <v>290</v>
      </c>
      <c r="B292" s="1" t="s">
        <v>291</v>
      </c>
      <c r="C292" s="1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11">
        <f t="shared" si="24"/>
        <v>106.68444444444445</v>
      </c>
      <c r="P292" s="7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90" x14ac:dyDescent="0.2">
      <c r="A293" s="7">
        <v>291</v>
      </c>
      <c r="B293" s="1" t="s">
        <v>292</v>
      </c>
      <c r="C293" s="1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11">
        <f t="shared" si="24"/>
        <v>120.02</v>
      </c>
      <c r="P293" s="7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105" x14ac:dyDescent="0.2">
      <c r="A294" s="7">
        <v>292</v>
      </c>
      <c r="B294" s="1" t="s">
        <v>293</v>
      </c>
      <c r="C294" s="1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11">
        <f t="shared" si="24"/>
        <v>101.50693333333334</v>
      </c>
      <c r="P294" s="7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105" x14ac:dyDescent="0.2">
      <c r="A295" s="7">
        <v>293</v>
      </c>
      <c r="B295" s="1" t="s">
        <v>294</v>
      </c>
      <c r="C295" s="1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11">
        <f t="shared" si="24"/>
        <v>101.38461538461539</v>
      </c>
      <c r="P295" s="7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120" x14ac:dyDescent="0.2">
      <c r="A296" s="7">
        <v>294</v>
      </c>
      <c r="B296" s="1" t="s">
        <v>295</v>
      </c>
      <c r="C296" s="1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11">
        <f t="shared" si="24"/>
        <v>100</v>
      </c>
      <c r="P296" s="7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105" x14ac:dyDescent="0.2">
      <c r="A297" s="7">
        <v>295</v>
      </c>
      <c r="B297" s="1" t="s">
        <v>296</v>
      </c>
      <c r="C297" s="1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11">
        <f t="shared" si="24"/>
        <v>133.10911999999999</v>
      </c>
      <c r="P297" s="7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75" x14ac:dyDescent="0.2">
      <c r="A298" s="7">
        <v>296</v>
      </c>
      <c r="B298" s="1" t="s">
        <v>297</v>
      </c>
      <c r="C298" s="1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11">
        <f t="shared" si="24"/>
        <v>118.72620000000001</v>
      </c>
      <c r="P298" s="7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90" x14ac:dyDescent="0.2">
      <c r="A299" s="7">
        <v>297</v>
      </c>
      <c r="B299" s="1" t="s">
        <v>298</v>
      </c>
      <c r="C299" s="1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11">
        <f t="shared" si="24"/>
        <v>100.64</v>
      </c>
      <c r="P299" s="7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45" x14ac:dyDescent="0.2">
      <c r="A300" s="7">
        <v>298</v>
      </c>
      <c r="B300" s="1" t="s">
        <v>299</v>
      </c>
      <c r="C300" s="1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11">
        <f t="shared" si="24"/>
        <v>108.93241269841269</v>
      </c>
      <c r="P300" s="7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105" x14ac:dyDescent="0.2">
      <c r="A301" s="7">
        <v>299</v>
      </c>
      <c r="B301" s="1" t="s">
        <v>300</v>
      </c>
      <c r="C301" s="1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11">
        <f t="shared" si="24"/>
        <v>178.95250000000001</v>
      </c>
      <c r="P301" s="7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105" x14ac:dyDescent="0.2">
      <c r="A302" s="7">
        <v>300</v>
      </c>
      <c r="B302" s="1" t="s">
        <v>301</v>
      </c>
      <c r="C302" s="1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11">
        <f t="shared" si="24"/>
        <v>101.72264</v>
      </c>
      <c r="P302" s="7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90" x14ac:dyDescent="0.2">
      <c r="A303" s="7">
        <v>301</v>
      </c>
      <c r="B303" s="1" t="s">
        <v>302</v>
      </c>
      <c r="C303" s="1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11">
        <f t="shared" si="24"/>
        <v>118.73499999999999</v>
      </c>
      <c r="P303" s="7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105" x14ac:dyDescent="0.2">
      <c r="A304" s="7">
        <v>302</v>
      </c>
      <c r="B304" s="1" t="s">
        <v>303</v>
      </c>
      <c r="C304" s="1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11">
        <f t="shared" si="24"/>
        <v>100.46</v>
      </c>
      <c r="P304" s="7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90" x14ac:dyDescent="0.2">
      <c r="A305" s="7">
        <v>303</v>
      </c>
      <c r="B305" s="1" t="s">
        <v>304</v>
      </c>
      <c r="C305" s="1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11">
        <f t="shared" si="24"/>
        <v>137.46666666666667</v>
      </c>
      <c r="P305" s="7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60" x14ac:dyDescent="0.2">
      <c r="A306" s="7">
        <v>304</v>
      </c>
      <c r="B306" s="1" t="s">
        <v>305</v>
      </c>
      <c r="C306" s="1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11">
        <f t="shared" si="24"/>
        <v>231.64705882352939</v>
      </c>
      <c r="P306" s="7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75" x14ac:dyDescent="0.2">
      <c r="A307" s="7">
        <v>305</v>
      </c>
      <c r="B307" s="1" t="s">
        <v>306</v>
      </c>
      <c r="C307" s="1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11">
        <f t="shared" si="24"/>
        <v>130.33333333333331</v>
      </c>
      <c r="P307" s="7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60" x14ac:dyDescent="0.2">
      <c r="A308" s="7">
        <v>306</v>
      </c>
      <c r="B308" s="1" t="s">
        <v>307</v>
      </c>
      <c r="C308" s="1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11">
        <f t="shared" si="24"/>
        <v>292.89999999999998</v>
      </c>
      <c r="P308" s="7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ht="30" x14ac:dyDescent="0.2">
      <c r="A309" s="7">
        <v>307</v>
      </c>
      <c r="B309" s="1" t="s">
        <v>308</v>
      </c>
      <c r="C309" s="1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11">
        <f t="shared" si="24"/>
        <v>111.31818181818183</v>
      </c>
      <c r="P309" s="7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105" x14ac:dyDescent="0.2">
      <c r="A310" s="7">
        <v>308</v>
      </c>
      <c r="B310" s="1" t="s">
        <v>309</v>
      </c>
      <c r="C310" s="1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11">
        <f t="shared" si="24"/>
        <v>105.56666666666668</v>
      </c>
      <c r="P310" s="7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90" x14ac:dyDescent="0.2">
      <c r="A311" s="7">
        <v>309</v>
      </c>
      <c r="B311" s="1" t="s">
        <v>310</v>
      </c>
      <c r="C311" s="1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11">
        <f t="shared" si="24"/>
        <v>118.94444444444446</v>
      </c>
      <c r="P311" s="7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90" x14ac:dyDescent="0.2">
      <c r="A312" s="7">
        <v>310</v>
      </c>
      <c r="B312" s="1" t="s">
        <v>311</v>
      </c>
      <c r="C312" s="1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11">
        <f t="shared" si="24"/>
        <v>104.129</v>
      </c>
      <c r="P312" s="7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90" x14ac:dyDescent="0.2">
      <c r="A313" s="7">
        <v>311</v>
      </c>
      <c r="B313" s="1" t="s">
        <v>312</v>
      </c>
      <c r="C313" s="1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11">
        <f t="shared" si="24"/>
        <v>104.10165000000001</v>
      </c>
      <c r="P313" s="7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105" x14ac:dyDescent="0.2">
      <c r="A314" s="7">
        <v>312</v>
      </c>
      <c r="B314" s="1" t="s">
        <v>313</v>
      </c>
      <c r="C314" s="1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11">
        <f t="shared" si="24"/>
        <v>111.87499999999999</v>
      </c>
      <c r="P314" s="7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105" x14ac:dyDescent="0.2">
      <c r="A315" s="7">
        <v>313</v>
      </c>
      <c r="B315" s="1" t="s">
        <v>314</v>
      </c>
      <c r="C315" s="1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11">
        <f t="shared" si="24"/>
        <v>104.73529411764706</v>
      </c>
      <c r="P315" s="7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105" x14ac:dyDescent="0.2">
      <c r="A316" s="7">
        <v>314</v>
      </c>
      <c r="B316" s="1" t="s">
        <v>315</v>
      </c>
      <c r="C316" s="1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11">
        <f t="shared" si="24"/>
        <v>385.15000000000003</v>
      </c>
      <c r="P316" s="7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90" x14ac:dyDescent="0.2">
      <c r="A317" s="7">
        <v>315</v>
      </c>
      <c r="B317" s="1" t="s">
        <v>316</v>
      </c>
      <c r="C317" s="1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11">
        <f t="shared" si="24"/>
        <v>101.248</v>
      </c>
      <c r="P317" s="7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75" x14ac:dyDescent="0.2">
      <c r="A318" s="7">
        <v>316</v>
      </c>
      <c r="B318" s="1" t="s">
        <v>317</v>
      </c>
      <c r="C318" s="1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11">
        <f t="shared" si="24"/>
        <v>113.77333333333333</v>
      </c>
      <c r="P318" s="7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75" x14ac:dyDescent="0.2">
      <c r="A319" s="7">
        <v>317</v>
      </c>
      <c r="B319" s="1" t="s">
        <v>318</v>
      </c>
      <c r="C319" s="1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11">
        <f t="shared" si="24"/>
        <v>100.80333333333333</v>
      </c>
      <c r="P319" s="7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90" x14ac:dyDescent="0.2">
      <c r="A320" s="7">
        <v>318</v>
      </c>
      <c r="B320" s="1" t="s">
        <v>319</v>
      </c>
      <c r="C320" s="1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11">
        <f t="shared" si="24"/>
        <v>283.32</v>
      </c>
      <c r="P320" s="7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120" x14ac:dyDescent="0.2">
      <c r="A321" s="7">
        <v>319</v>
      </c>
      <c r="B321" s="1" t="s">
        <v>320</v>
      </c>
      <c r="C321" s="1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11">
        <f t="shared" si="24"/>
        <v>112.68</v>
      </c>
      <c r="P321" s="7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105" x14ac:dyDescent="0.2">
      <c r="A322" s="7">
        <v>320</v>
      </c>
      <c r="B322" s="1" t="s">
        <v>321</v>
      </c>
      <c r="C322" s="1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11">
        <f t="shared" si="24"/>
        <v>106.58000000000001</v>
      </c>
      <c r="P322" s="7">
        <f t="shared" si="25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75" x14ac:dyDescent="0.2">
      <c r="A323" s="7">
        <v>321</v>
      </c>
      <c r="B323" s="1" t="s">
        <v>322</v>
      </c>
      <c r="C323" s="1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11">
        <f t="shared" ref="O323:O386" si="30">E323/D323*100</f>
        <v>102.66285714285715</v>
      </c>
      <c r="P323" s="7">
        <f t="shared" ref="P323:P386" si="31">E323/L323</f>
        <v>106.62314540059347</v>
      </c>
      <c r="Q323" s="7" t="str">
        <f t="shared" ref="Q323:Q386" si="32">LEFT(N323,FIND("/",N323)-1)</f>
        <v>film &amp; video</v>
      </c>
      <c r="R323" s="7" t="str">
        <f t="shared" ref="R323:R386" si="33">RIGHT(N323,LEN(N323)-FIND("/",N323))</f>
        <v>documentary</v>
      </c>
      <c r="S323" s="9">
        <f t="shared" ref="S323:S386" si="34">(J323/86400)+25569</f>
        <v>42647.446597222224</v>
      </c>
      <c r="T323" s="9">
        <f t="shared" ref="T323:T386" si="35">(I323/86400)+25569</f>
        <v>42682.488263888888</v>
      </c>
    </row>
    <row r="324" spans="1:20" ht="75" x14ac:dyDescent="0.2">
      <c r="A324" s="7">
        <v>322</v>
      </c>
      <c r="B324" s="1" t="s">
        <v>323</v>
      </c>
      <c r="C324" s="1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11">
        <f t="shared" si="30"/>
        <v>107.91200000000001</v>
      </c>
      <c r="P324" s="7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105" x14ac:dyDescent="0.2">
      <c r="A325" s="7">
        <v>323</v>
      </c>
      <c r="B325" s="1" t="s">
        <v>324</v>
      </c>
      <c r="C325" s="1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11">
        <f t="shared" si="30"/>
        <v>123.07407407407408</v>
      </c>
      <c r="P325" s="7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90" x14ac:dyDescent="0.2">
      <c r="A326" s="7">
        <v>324</v>
      </c>
      <c r="B326" s="1" t="s">
        <v>325</v>
      </c>
      <c r="C326" s="1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11">
        <f t="shared" si="30"/>
        <v>101.6</v>
      </c>
      <c r="P326" s="7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90" x14ac:dyDescent="0.2">
      <c r="A327" s="7">
        <v>325</v>
      </c>
      <c r="B327" s="1" t="s">
        <v>326</v>
      </c>
      <c r="C327" s="1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11">
        <f t="shared" si="30"/>
        <v>104.396</v>
      </c>
      <c r="P327" s="7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90" x14ac:dyDescent="0.2">
      <c r="A328" s="7">
        <v>326</v>
      </c>
      <c r="B328" s="1" t="s">
        <v>327</v>
      </c>
      <c r="C328" s="1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11">
        <f t="shared" si="30"/>
        <v>112.92973333333333</v>
      </c>
      <c r="P328" s="7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120" x14ac:dyDescent="0.2">
      <c r="A329" s="7">
        <v>327</v>
      </c>
      <c r="B329" s="1" t="s">
        <v>328</v>
      </c>
      <c r="C329" s="1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11">
        <f t="shared" si="30"/>
        <v>136.4</v>
      </c>
      <c r="P329" s="7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90" x14ac:dyDescent="0.2">
      <c r="A330" s="7">
        <v>328</v>
      </c>
      <c r="B330" s="1" t="s">
        <v>329</v>
      </c>
      <c r="C330" s="1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11">
        <f t="shared" si="30"/>
        <v>103.61439999999999</v>
      </c>
      <c r="P330" s="7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90" x14ac:dyDescent="0.2">
      <c r="A331" s="7">
        <v>329</v>
      </c>
      <c r="B331" s="1" t="s">
        <v>330</v>
      </c>
      <c r="C331" s="1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11">
        <f t="shared" si="30"/>
        <v>105.5</v>
      </c>
      <c r="P331" s="7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105" x14ac:dyDescent="0.2">
      <c r="A332" s="7">
        <v>330</v>
      </c>
      <c r="B332" s="1" t="s">
        <v>331</v>
      </c>
      <c r="C332" s="1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11">
        <f t="shared" si="30"/>
        <v>101.82857142857142</v>
      </c>
      <c r="P332" s="7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105" x14ac:dyDescent="0.2">
      <c r="A333" s="7">
        <v>331</v>
      </c>
      <c r="B333" s="1" t="s">
        <v>332</v>
      </c>
      <c r="C333" s="1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11">
        <f t="shared" si="30"/>
        <v>106.60499999999999</v>
      </c>
      <c r="P333" s="7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90" x14ac:dyDescent="0.2">
      <c r="A334" s="7">
        <v>332</v>
      </c>
      <c r="B334" s="1" t="s">
        <v>333</v>
      </c>
      <c r="C334" s="1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11">
        <f t="shared" si="30"/>
        <v>113.015</v>
      </c>
      <c r="P334" s="7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105" x14ac:dyDescent="0.2">
      <c r="A335" s="7">
        <v>333</v>
      </c>
      <c r="B335" s="1" t="s">
        <v>334</v>
      </c>
      <c r="C335" s="1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11">
        <f t="shared" si="30"/>
        <v>125.22750000000001</v>
      </c>
      <c r="P335" s="7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105" x14ac:dyDescent="0.2">
      <c r="A336" s="7">
        <v>334</v>
      </c>
      <c r="B336" s="1" t="s">
        <v>335</v>
      </c>
      <c r="C336" s="1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11">
        <f t="shared" si="30"/>
        <v>101.19</v>
      </c>
      <c r="P336" s="7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105" x14ac:dyDescent="0.2">
      <c r="A337" s="7">
        <v>335</v>
      </c>
      <c r="B337" s="1" t="s">
        <v>336</v>
      </c>
      <c r="C337" s="1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11">
        <f t="shared" si="30"/>
        <v>102.76470588235294</v>
      </c>
      <c r="P337" s="7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105" x14ac:dyDescent="0.2">
      <c r="A338" s="7">
        <v>336</v>
      </c>
      <c r="B338" s="1" t="s">
        <v>337</v>
      </c>
      <c r="C338" s="1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11">
        <f t="shared" si="30"/>
        <v>116.83911999999998</v>
      </c>
      <c r="P338" s="7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105" x14ac:dyDescent="0.2">
      <c r="A339" s="7">
        <v>337</v>
      </c>
      <c r="B339" s="1" t="s">
        <v>338</v>
      </c>
      <c r="C339" s="1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11">
        <f t="shared" si="30"/>
        <v>101.16833333333335</v>
      </c>
      <c r="P339" s="7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105" x14ac:dyDescent="0.2">
      <c r="A340" s="7">
        <v>338</v>
      </c>
      <c r="B340" s="1" t="s">
        <v>339</v>
      </c>
      <c r="C340" s="1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11">
        <f t="shared" si="30"/>
        <v>110.13360000000002</v>
      </c>
      <c r="P340" s="7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90" x14ac:dyDescent="0.2">
      <c r="A341" s="7">
        <v>339</v>
      </c>
      <c r="B341" s="1" t="s">
        <v>340</v>
      </c>
      <c r="C341" s="1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11">
        <f t="shared" si="30"/>
        <v>108.08333333333333</v>
      </c>
      <c r="P341" s="7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90" x14ac:dyDescent="0.2">
      <c r="A342" s="7">
        <v>340</v>
      </c>
      <c r="B342" s="1" t="s">
        <v>341</v>
      </c>
      <c r="C342" s="1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11">
        <f t="shared" si="30"/>
        <v>125.02285714285715</v>
      </c>
      <c r="P342" s="7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90" x14ac:dyDescent="0.2">
      <c r="A343" s="7">
        <v>341</v>
      </c>
      <c r="B343" s="1" t="s">
        <v>342</v>
      </c>
      <c r="C343" s="1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11">
        <f t="shared" si="30"/>
        <v>106.71428571428572</v>
      </c>
      <c r="P343" s="7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45" x14ac:dyDescent="0.2">
      <c r="A344" s="7">
        <v>342</v>
      </c>
      <c r="B344" s="1" t="s">
        <v>343</v>
      </c>
      <c r="C344" s="1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11">
        <f t="shared" si="30"/>
        <v>100.36639999999998</v>
      </c>
      <c r="P344" s="7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105" x14ac:dyDescent="0.2">
      <c r="A345" s="7">
        <v>343</v>
      </c>
      <c r="B345" s="1" t="s">
        <v>344</v>
      </c>
      <c r="C345" s="1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11">
        <f t="shared" si="30"/>
        <v>102.02863333333335</v>
      </c>
      <c r="P345" s="7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105" x14ac:dyDescent="0.2">
      <c r="A346" s="7">
        <v>344</v>
      </c>
      <c r="B346" s="1" t="s">
        <v>345</v>
      </c>
      <c r="C346" s="1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11">
        <f t="shared" si="30"/>
        <v>102.08358208955224</v>
      </c>
      <c r="P346" s="7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90" x14ac:dyDescent="0.2">
      <c r="A347" s="7">
        <v>345</v>
      </c>
      <c r="B347" s="1" t="s">
        <v>346</v>
      </c>
      <c r="C347" s="1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11">
        <f t="shared" si="30"/>
        <v>123.27586206896552</v>
      </c>
      <c r="P347" s="7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105" x14ac:dyDescent="0.2">
      <c r="A348" s="7">
        <v>346</v>
      </c>
      <c r="B348" s="1" t="s">
        <v>347</v>
      </c>
      <c r="C348" s="1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11">
        <f t="shared" si="30"/>
        <v>170.28880000000001</v>
      </c>
      <c r="P348" s="7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90" x14ac:dyDescent="0.2">
      <c r="A349" s="7">
        <v>347</v>
      </c>
      <c r="B349" s="1" t="s">
        <v>348</v>
      </c>
      <c r="C349" s="1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11">
        <f t="shared" si="30"/>
        <v>111.59049999999999</v>
      </c>
      <c r="P349" s="7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90" x14ac:dyDescent="0.2">
      <c r="A350" s="7">
        <v>348</v>
      </c>
      <c r="B350" s="1" t="s">
        <v>349</v>
      </c>
      <c r="C350" s="1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11">
        <f t="shared" si="30"/>
        <v>103</v>
      </c>
      <c r="P350" s="7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75" x14ac:dyDescent="0.2">
      <c r="A351" s="7">
        <v>349</v>
      </c>
      <c r="B351" s="1" t="s">
        <v>350</v>
      </c>
      <c r="C351" s="1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11">
        <f t="shared" si="30"/>
        <v>106.63570159857905</v>
      </c>
      <c r="P351" s="7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90" x14ac:dyDescent="0.2">
      <c r="A352" s="7">
        <v>350</v>
      </c>
      <c r="B352" s="1" t="s">
        <v>351</v>
      </c>
      <c r="C352" s="1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11">
        <f t="shared" si="30"/>
        <v>114.75999999999999</v>
      </c>
      <c r="P352" s="7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105" x14ac:dyDescent="0.2">
      <c r="A353" s="7">
        <v>351</v>
      </c>
      <c r="B353" s="1" t="s">
        <v>352</v>
      </c>
      <c r="C353" s="1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11">
        <f t="shared" si="30"/>
        <v>127.34117647058822</v>
      </c>
      <c r="P353" s="7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90" x14ac:dyDescent="0.2">
      <c r="A354" s="7">
        <v>352</v>
      </c>
      <c r="B354" s="1" t="s">
        <v>353</v>
      </c>
      <c r="C354" s="1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11">
        <f t="shared" si="30"/>
        <v>116.56</v>
      </c>
      <c r="P354" s="7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105" x14ac:dyDescent="0.2">
      <c r="A355" s="7">
        <v>353</v>
      </c>
      <c r="B355" s="1" t="s">
        <v>354</v>
      </c>
      <c r="C355" s="1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11">
        <f t="shared" si="30"/>
        <v>108.61819426615318</v>
      </c>
      <c r="P355" s="7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105" x14ac:dyDescent="0.2">
      <c r="A356" s="7">
        <v>354</v>
      </c>
      <c r="B356" s="1" t="s">
        <v>355</v>
      </c>
      <c r="C356" s="1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11">
        <f t="shared" si="30"/>
        <v>103.94285714285714</v>
      </c>
      <c r="P356" s="7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75" x14ac:dyDescent="0.2">
      <c r="A357" s="7">
        <v>355</v>
      </c>
      <c r="B357" s="1" t="s">
        <v>356</v>
      </c>
      <c r="C357" s="1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11">
        <f t="shared" si="30"/>
        <v>116.25714285714285</v>
      </c>
      <c r="P357" s="7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75" x14ac:dyDescent="0.2">
      <c r="A358" s="7">
        <v>356</v>
      </c>
      <c r="B358" s="1" t="s">
        <v>357</v>
      </c>
      <c r="C358" s="1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11">
        <f t="shared" si="30"/>
        <v>102.69239999999999</v>
      </c>
      <c r="P358" s="7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105" x14ac:dyDescent="0.2">
      <c r="A359" s="7">
        <v>357</v>
      </c>
      <c r="B359" s="1" t="s">
        <v>358</v>
      </c>
      <c r="C359" s="1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11">
        <f t="shared" si="30"/>
        <v>174</v>
      </c>
      <c r="P359" s="7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75" x14ac:dyDescent="0.2">
      <c r="A360" s="7">
        <v>358</v>
      </c>
      <c r="B360" s="1" t="s">
        <v>359</v>
      </c>
      <c r="C360" s="1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11">
        <f t="shared" si="30"/>
        <v>103.08800000000001</v>
      </c>
      <c r="P360" s="7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90" x14ac:dyDescent="0.2">
      <c r="A361" s="7">
        <v>359</v>
      </c>
      <c r="B361" s="1" t="s">
        <v>360</v>
      </c>
      <c r="C361" s="1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11">
        <f t="shared" si="30"/>
        <v>104.85537190082646</v>
      </c>
      <c r="P361" s="7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105" x14ac:dyDescent="0.2">
      <c r="A362" s="7">
        <v>360</v>
      </c>
      <c r="B362" s="1" t="s">
        <v>361</v>
      </c>
      <c r="C362" s="1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11">
        <f t="shared" si="30"/>
        <v>101.375</v>
      </c>
      <c r="P362" s="7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105" x14ac:dyDescent="0.2">
      <c r="A363" s="7">
        <v>361</v>
      </c>
      <c r="B363" s="1" t="s">
        <v>362</v>
      </c>
      <c r="C363" s="1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11">
        <f t="shared" si="30"/>
        <v>111.07699999999998</v>
      </c>
      <c r="P363" s="7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105" x14ac:dyDescent="0.2">
      <c r="A364" s="7">
        <v>362</v>
      </c>
      <c r="B364" s="1" t="s">
        <v>363</v>
      </c>
      <c r="C364" s="1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11">
        <f t="shared" si="30"/>
        <v>124.15933781686496</v>
      </c>
      <c r="P364" s="7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105" x14ac:dyDescent="0.2">
      <c r="A365" s="7">
        <v>363</v>
      </c>
      <c r="B365" s="1" t="s">
        <v>364</v>
      </c>
      <c r="C365" s="1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11">
        <f t="shared" si="30"/>
        <v>101.33333333333334</v>
      </c>
      <c r="P365" s="7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105" x14ac:dyDescent="0.2">
      <c r="A366" s="7">
        <v>364</v>
      </c>
      <c r="B366" s="1" t="s">
        <v>365</v>
      </c>
      <c r="C366" s="1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11">
        <f t="shared" si="30"/>
        <v>110.16142857142856</v>
      </c>
      <c r="P366" s="7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90" x14ac:dyDescent="0.2">
      <c r="A367" s="7">
        <v>365</v>
      </c>
      <c r="B367" s="1" t="s">
        <v>366</v>
      </c>
      <c r="C367" s="1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11">
        <f t="shared" si="30"/>
        <v>103.97333333333334</v>
      </c>
      <c r="P367" s="7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90" x14ac:dyDescent="0.2">
      <c r="A368" s="7">
        <v>366</v>
      </c>
      <c r="B368" s="1" t="s">
        <v>367</v>
      </c>
      <c r="C368" s="1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11">
        <f t="shared" si="30"/>
        <v>101.31578947368421</v>
      </c>
      <c r="P368" s="7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105" x14ac:dyDescent="0.2">
      <c r="A369" s="7">
        <v>367</v>
      </c>
      <c r="B369" s="1" t="s">
        <v>368</v>
      </c>
      <c r="C369" s="1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11">
        <f t="shared" si="30"/>
        <v>103.3501</v>
      </c>
      <c r="P369" s="7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105" x14ac:dyDescent="0.2">
      <c r="A370" s="7">
        <v>368</v>
      </c>
      <c r="B370" s="1" t="s">
        <v>369</v>
      </c>
      <c r="C370" s="1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11">
        <f t="shared" si="30"/>
        <v>104.11200000000001</v>
      </c>
      <c r="P370" s="7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90" x14ac:dyDescent="0.2">
      <c r="A371" s="7">
        <v>369</v>
      </c>
      <c r="B371" s="1" t="s">
        <v>370</v>
      </c>
      <c r="C371" s="1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11">
        <f t="shared" si="30"/>
        <v>110.15569230769231</v>
      </c>
      <c r="P371" s="7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105" x14ac:dyDescent="0.2">
      <c r="A372" s="7">
        <v>370</v>
      </c>
      <c r="B372" s="1" t="s">
        <v>371</v>
      </c>
      <c r="C372" s="1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11">
        <f t="shared" si="30"/>
        <v>122.02</v>
      </c>
      <c r="P372" s="7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105" x14ac:dyDescent="0.2">
      <c r="A373" s="7">
        <v>371</v>
      </c>
      <c r="B373" s="1" t="s">
        <v>372</v>
      </c>
      <c r="C373" s="1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11">
        <f t="shared" si="30"/>
        <v>114.16866666666667</v>
      </c>
      <c r="P373" s="7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75" x14ac:dyDescent="0.2">
      <c r="A374" s="7">
        <v>372</v>
      </c>
      <c r="B374" s="1" t="s">
        <v>373</v>
      </c>
      <c r="C374" s="1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11">
        <f t="shared" si="30"/>
        <v>125.33333333333334</v>
      </c>
      <c r="P374" s="7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90" x14ac:dyDescent="0.2">
      <c r="A375" s="7">
        <v>373</v>
      </c>
      <c r="B375" s="1" t="s">
        <v>374</v>
      </c>
      <c r="C375" s="1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11">
        <f t="shared" si="30"/>
        <v>106.66666666666667</v>
      </c>
      <c r="P375" s="7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105" x14ac:dyDescent="0.2">
      <c r="A376" s="7">
        <v>374</v>
      </c>
      <c r="B376" s="1" t="s">
        <v>375</v>
      </c>
      <c r="C376" s="1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11">
        <f t="shared" si="30"/>
        <v>130.65</v>
      </c>
      <c r="P376" s="7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105" x14ac:dyDescent="0.2">
      <c r="A377" s="7">
        <v>375</v>
      </c>
      <c r="B377" s="1" t="s">
        <v>376</v>
      </c>
      <c r="C377" s="1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11">
        <f t="shared" si="30"/>
        <v>120</v>
      </c>
      <c r="P377" s="7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105" x14ac:dyDescent="0.2">
      <c r="A378" s="7">
        <v>376</v>
      </c>
      <c r="B378" s="1" t="s">
        <v>377</v>
      </c>
      <c r="C378" s="1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11">
        <f t="shared" si="30"/>
        <v>105.9591836734694</v>
      </c>
      <c r="P378" s="7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90" x14ac:dyDescent="0.2">
      <c r="A379" s="7">
        <v>377</v>
      </c>
      <c r="B379" s="1" t="s">
        <v>378</v>
      </c>
      <c r="C379" s="1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11">
        <f t="shared" si="30"/>
        <v>114.39999999999999</v>
      </c>
      <c r="P379" s="7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120" x14ac:dyDescent="0.2">
      <c r="A380" s="7">
        <v>378</v>
      </c>
      <c r="B380" s="1" t="s">
        <v>379</v>
      </c>
      <c r="C380" s="1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11">
        <f t="shared" si="30"/>
        <v>111.76666666666665</v>
      </c>
      <c r="P380" s="7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105" x14ac:dyDescent="0.2">
      <c r="A381" s="7">
        <v>379</v>
      </c>
      <c r="B381" s="1" t="s">
        <v>380</v>
      </c>
      <c r="C381" s="1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11">
        <f t="shared" si="30"/>
        <v>116.08000000000001</v>
      </c>
      <c r="P381" s="7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105" x14ac:dyDescent="0.2">
      <c r="A382" s="7">
        <v>380</v>
      </c>
      <c r="B382" s="1" t="s">
        <v>381</v>
      </c>
      <c r="C382" s="1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11">
        <f t="shared" si="30"/>
        <v>141.5</v>
      </c>
      <c r="P382" s="7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90" x14ac:dyDescent="0.2">
      <c r="A383" s="7">
        <v>381</v>
      </c>
      <c r="B383" s="1" t="s">
        <v>382</v>
      </c>
      <c r="C383" s="1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11">
        <f t="shared" si="30"/>
        <v>104.72999999999999</v>
      </c>
      <c r="P383" s="7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105" x14ac:dyDescent="0.2">
      <c r="A384" s="7">
        <v>382</v>
      </c>
      <c r="B384" s="1" t="s">
        <v>383</v>
      </c>
      <c r="C384" s="1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11">
        <f t="shared" si="30"/>
        <v>255.83333333333331</v>
      </c>
      <c r="P384" s="7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105" x14ac:dyDescent="0.2">
      <c r="A385" s="7">
        <v>383</v>
      </c>
      <c r="B385" s="1" t="s">
        <v>384</v>
      </c>
      <c r="C385" s="1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11">
        <f t="shared" si="30"/>
        <v>206.70670670670671</v>
      </c>
      <c r="P385" s="7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105" x14ac:dyDescent="0.2">
      <c r="A386" s="7">
        <v>384</v>
      </c>
      <c r="B386" s="1" t="s">
        <v>385</v>
      </c>
      <c r="C386" s="1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11">
        <f t="shared" si="30"/>
        <v>112.105</v>
      </c>
      <c r="P386" s="7">
        <f t="shared" si="31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105" x14ac:dyDescent="0.2">
      <c r="A387" s="7">
        <v>385</v>
      </c>
      <c r="B387" s="1" t="s">
        <v>386</v>
      </c>
      <c r="C387" s="1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11">
        <f t="shared" ref="O387:O450" si="36">E387/D387*100</f>
        <v>105.982</v>
      </c>
      <c r="P387" s="7">
        <f t="shared" ref="P387:P450" si="37">E387/L387</f>
        <v>111.79535864978902</v>
      </c>
      <c r="Q387" s="7" t="str">
        <f t="shared" ref="Q387:Q450" si="38">LEFT(N387,FIND("/",N387)-1)</f>
        <v>film &amp; video</v>
      </c>
      <c r="R387" s="7" t="str">
        <f t="shared" ref="R387:R450" si="39">RIGHT(N387,LEN(N387)-FIND("/",N387))</f>
        <v>documentary</v>
      </c>
      <c r="S387" s="9">
        <f t="shared" ref="S387:S450" si="40">(J387/86400)+25569</f>
        <v>41934.584502314814</v>
      </c>
      <c r="T387" s="9">
        <f t="shared" ref="T387:T450" si="41">(I387/86400)+25569</f>
        <v>41964.626168981486</v>
      </c>
    </row>
    <row r="388" spans="1:20" ht="90" x14ac:dyDescent="0.2">
      <c r="A388" s="7">
        <v>386</v>
      </c>
      <c r="B388" s="1" t="s">
        <v>387</v>
      </c>
      <c r="C388" s="1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11">
        <f t="shared" si="36"/>
        <v>100.16666666666667</v>
      </c>
      <c r="P388" s="7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105" x14ac:dyDescent="0.2">
      <c r="A389" s="7">
        <v>387</v>
      </c>
      <c r="B389" s="1" t="s">
        <v>388</v>
      </c>
      <c r="C389" s="1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11">
        <f t="shared" si="36"/>
        <v>213.98947368421051</v>
      </c>
      <c r="P389" s="7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90" x14ac:dyDescent="0.2">
      <c r="A390" s="7">
        <v>388</v>
      </c>
      <c r="B390" s="1" t="s">
        <v>389</v>
      </c>
      <c r="C390" s="1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11">
        <f t="shared" si="36"/>
        <v>126.16000000000001</v>
      </c>
      <c r="P390" s="7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105" x14ac:dyDescent="0.2">
      <c r="A391" s="7">
        <v>389</v>
      </c>
      <c r="B391" s="1" t="s">
        <v>390</v>
      </c>
      <c r="C391" s="1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11">
        <f t="shared" si="36"/>
        <v>181.53547058823528</v>
      </c>
      <c r="P391" s="7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90" x14ac:dyDescent="0.2">
      <c r="A392" s="7">
        <v>390</v>
      </c>
      <c r="B392" s="1" t="s">
        <v>391</v>
      </c>
      <c r="C392" s="1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11">
        <f t="shared" si="36"/>
        <v>100</v>
      </c>
      <c r="P392" s="7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90" x14ac:dyDescent="0.2">
      <c r="A393" s="7">
        <v>391</v>
      </c>
      <c r="B393" s="1" t="s">
        <v>392</v>
      </c>
      <c r="C393" s="1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11">
        <f t="shared" si="36"/>
        <v>100.61</v>
      </c>
      <c r="P393" s="7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105" x14ac:dyDescent="0.2">
      <c r="A394" s="7">
        <v>392</v>
      </c>
      <c r="B394" s="1" t="s">
        <v>393</v>
      </c>
      <c r="C394" s="1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11">
        <f t="shared" si="36"/>
        <v>100.9027027027027</v>
      </c>
      <c r="P394" s="7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75" x14ac:dyDescent="0.2">
      <c r="A395" s="7">
        <v>393</v>
      </c>
      <c r="B395" s="1" t="s">
        <v>394</v>
      </c>
      <c r="C395" s="1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11">
        <f t="shared" si="36"/>
        <v>110.446</v>
      </c>
      <c r="P395" s="7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105" x14ac:dyDescent="0.2">
      <c r="A396" s="7">
        <v>394</v>
      </c>
      <c r="B396" s="1" t="s">
        <v>395</v>
      </c>
      <c r="C396" s="1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11">
        <f t="shared" si="36"/>
        <v>111.8936170212766</v>
      </c>
      <c r="P396" s="7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90" x14ac:dyDescent="0.2">
      <c r="A397" s="7">
        <v>395</v>
      </c>
      <c r="B397" s="1" t="s">
        <v>396</v>
      </c>
      <c r="C397" s="1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11">
        <f t="shared" si="36"/>
        <v>108.04450000000001</v>
      </c>
      <c r="P397" s="7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90" x14ac:dyDescent="0.2">
      <c r="A398" s="7">
        <v>396</v>
      </c>
      <c r="B398" s="1" t="s">
        <v>397</v>
      </c>
      <c r="C398" s="1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11">
        <f t="shared" si="36"/>
        <v>106.66666666666667</v>
      </c>
      <c r="P398" s="7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105" x14ac:dyDescent="0.2">
      <c r="A399" s="7">
        <v>397</v>
      </c>
      <c r="B399" s="1" t="s">
        <v>398</v>
      </c>
      <c r="C399" s="1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11">
        <f t="shared" si="36"/>
        <v>103.90027322404372</v>
      </c>
      <c r="P399" s="7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90" x14ac:dyDescent="0.2">
      <c r="A400" s="7">
        <v>398</v>
      </c>
      <c r="B400" s="1" t="s">
        <v>399</v>
      </c>
      <c r="C400" s="1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11">
        <f t="shared" si="36"/>
        <v>125.16000000000001</v>
      </c>
      <c r="P400" s="7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105" x14ac:dyDescent="0.2">
      <c r="A401" s="7">
        <v>399</v>
      </c>
      <c r="B401" s="1" t="s">
        <v>400</v>
      </c>
      <c r="C401" s="1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11">
        <f t="shared" si="36"/>
        <v>106.80499999999999</v>
      </c>
      <c r="P401" s="7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90" x14ac:dyDescent="0.2">
      <c r="A402" s="7">
        <v>400</v>
      </c>
      <c r="B402" s="1" t="s">
        <v>401</v>
      </c>
      <c r="C402" s="1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11">
        <f t="shared" si="36"/>
        <v>112.30249999999999</v>
      </c>
      <c r="P402" s="7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105" x14ac:dyDescent="0.2">
      <c r="A403" s="7">
        <v>401</v>
      </c>
      <c r="B403" s="1" t="s">
        <v>402</v>
      </c>
      <c r="C403" s="1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11">
        <f t="shared" si="36"/>
        <v>103.812</v>
      </c>
      <c r="P403" s="7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105" x14ac:dyDescent="0.2">
      <c r="A404" s="7">
        <v>402</v>
      </c>
      <c r="B404" s="1" t="s">
        <v>403</v>
      </c>
      <c r="C404" s="1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11">
        <f t="shared" si="36"/>
        <v>141.65</v>
      </c>
      <c r="P404" s="7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90" x14ac:dyDescent="0.2">
      <c r="A405" s="7">
        <v>403</v>
      </c>
      <c r="B405" s="1" t="s">
        <v>404</v>
      </c>
      <c r="C405" s="1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11">
        <f t="shared" si="36"/>
        <v>105.25999999999999</v>
      </c>
      <c r="P405" s="7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90" x14ac:dyDescent="0.2">
      <c r="A406" s="7">
        <v>404</v>
      </c>
      <c r="B406" s="1" t="s">
        <v>405</v>
      </c>
      <c r="C406" s="1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11">
        <f t="shared" si="36"/>
        <v>103.09142857142857</v>
      </c>
      <c r="P406" s="7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75" x14ac:dyDescent="0.2">
      <c r="A407" s="7">
        <v>405</v>
      </c>
      <c r="B407" s="1" t="s">
        <v>406</v>
      </c>
      <c r="C407" s="1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11">
        <f t="shared" si="36"/>
        <v>107.65957446808511</v>
      </c>
      <c r="P407" s="7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90" x14ac:dyDescent="0.2">
      <c r="A408" s="7">
        <v>406</v>
      </c>
      <c r="B408" s="1" t="s">
        <v>407</v>
      </c>
      <c r="C408" s="1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11">
        <f t="shared" si="36"/>
        <v>107.70464285714286</v>
      </c>
      <c r="P408" s="7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90" x14ac:dyDescent="0.2">
      <c r="A409" s="7">
        <v>407</v>
      </c>
      <c r="B409" s="1" t="s">
        <v>408</v>
      </c>
      <c r="C409" s="1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11">
        <f t="shared" si="36"/>
        <v>101.55000000000001</v>
      </c>
      <c r="P409" s="7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105" x14ac:dyDescent="0.2">
      <c r="A410" s="7">
        <v>408</v>
      </c>
      <c r="B410" s="1" t="s">
        <v>409</v>
      </c>
      <c r="C410" s="1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11">
        <f t="shared" si="36"/>
        <v>101.43766666666667</v>
      </c>
      <c r="P410" s="7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90" x14ac:dyDescent="0.2">
      <c r="A411" s="7">
        <v>409</v>
      </c>
      <c r="B411" s="1" t="s">
        <v>410</v>
      </c>
      <c r="C411" s="1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11">
        <f t="shared" si="36"/>
        <v>136.80000000000001</v>
      </c>
      <c r="P411" s="7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90" x14ac:dyDescent="0.2">
      <c r="A412" s="7">
        <v>410</v>
      </c>
      <c r="B412" s="1" t="s">
        <v>411</v>
      </c>
      <c r="C412" s="1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11">
        <f t="shared" si="36"/>
        <v>128.29999999999998</v>
      </c>
      <c r="P412" s="7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105" x14ac:dyDescent="0.2">
      <c r="A413" s="7">
        <v>411</v>
      </c>
      <c r="B413" s="1" t="s">
        <v>412</v>
      </c>
      <c r="C413" s="1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11">
        <f t="shared" si="36"/>
        <v>101.05</v>
      </c>
      <c r="P413" s="7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105" x14ac:dyDescent="0.2">
      <c r="A414" s="7">
        <v>412</v>
      </c>
      <c r="B414" s="1" t="s">
        <v>413</v>
      </c>
      <c r="C414" s="1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11">
        <f t="shared" si="36"/>
        <v>126.84</v>
      </c>
      <c r="P414" s="7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90" x14ac:dyDescent="0.2">
      <c r="A415" s="7">
        <v>413</v>
      </c>
      <c r="B415" s="1" t="s">
        <v>414</v>
      </c>
      <c r="C415" s="1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11">
        <f t="shared" si="36"/>
        <v>105.0859375</v>
      </c>
      <c r="P415" s="7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90" x14ac:dyDescent="0.2">
      <c r="A416" s="7">
        <v>414</v>
      </c>
      <c r="B416" s="1" t="s">
        <v>415</v>
      </c>
      <c r="C416" s="1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11">
        <f t="shared" si="36"/>
        <v>102.85405405405406</v>
      </c>
      <c r="P416" s="7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105" x14ac:dyDescent="0.2">
      <c r="A417" s="7">
        <v>415</v>
      </c>
      <c r="B417" s="1" t="s">
        <v>416</v>
      </c>
      <c r="C417" s="1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11">
        <f t="shared" si="36"/>
        <v>102.14714285714285</v>
      </c>
      <c r="P417" s="7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75" x14ac:dyDescent="0.2">
      <c r="A418" s="7">
        <v>416</v>
      </c>
      <c r="B418" s="1" t="s">
        <v>417</v>
      </c>
      <c r="C418" s="1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11">
        <f t="shared" si="36"/>
        <v>120.21700000000001</v>
      </c>
      <c r="P418" s="7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90" x14ac:dyDescent="0.2">
      <c r="A419" s="7">
        <v>417</v>
      </c>
      <c r="B419" s="1" t="s">
        <v>418</v>
      </c>
      <c r="C419" s="1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11">
        <f t="shared" si="36"/>
        <v>100.24761904761905</v>
      </c>
      <c r="P419" s="7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90" x14ac:dyDescent="0.2">
      <c r="A420" s="7">
        <v>418</v>
      </c>
      <c r="B420" s="1" t="s">
        <v>419</v>
      </c>
      <c r="C420" s="1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11">
        <f t="shared" si="36"/>
        <v>100.63392857142857</v>
      </c>
      <c r="P420" s="7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90" x14ac:dyDescent="0.2">
      <c r="A421" s="7">
        <v>419</v>
      </c>
      <c r="B421" s="1" t="s">
        <v>420</v>
      </c>
      <c r="C421" s="1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11">
        <f t="shared" si="36"/>
        <v>100.4375</v>
      </c>
      <c r="P421" s="7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90" x14ac:dyDescent="0.2">
      <c r="A422" s="7">
        <v>420</v>
      </c>
      <c r="B422" s="1" t="s">
        <v>421</v>
      </c>
      <c r="C422" s="1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11">
        <f t="shared" si="36"/>
        <v>0.43939393939393934</v>
      </c>
      <c r="P422" s="7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105" x14ac:dyDescent="0.2">
      <c r="A423" s="7">
        <v>421</v>
      </c>
      <c r="B423" s="1" t="s">
        <v>422</v>
      </c>
      <c r="C423" s="1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11">
        <f t="shared" si="36"/>
        <v>2.0066666666666668</v>
      </c>
      <c r="P423" s="7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90" x14ac:dyDescent="0.2">
      <c r="A424" s="7">
        <v>422</v>
      </c>
      <c r="B424" s="1" t="s">
        <v>423</v>
      </c>
      <c r="C424" s="1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11">
        <f t="shared" si="36"/>
        <v>1.075</v>
      </c>
      <c r="P424" s="7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90" x14ac:dyDescent="0.2">
      <c r="A425" s="7">
        <v>423</v>
      </c>
      <c r="B425" s="1" t="s">
        <v>424</v>
      </c>
      <c r="C425" s="1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11">
        <f t="shared" si="36"/>
        <v>0.76500000000000001</v>
      </c>
      <c r="P425" s="7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90" x14ac:dyDescent="0.2">
      <c r="A426" s="7">
        <v>424</v>
      </c>
      <c r="B426" s="1" t="s">
        <v>425</v>
      </c>
      <c r="C426" s="1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11">
        <f t="shared" si="36"/>
        <v>6.7966666666666677</v>
      </c>
      <c r="P426" s="7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90" x14ac:dyDescent="0.2">
      <c r="A427" s="7">
        <v>425</v>
      </c>
      <c r="B427" s="1" t="s">
        <v>426</v>
      </c>
      <c r="C427" s="1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11">
        <f t="shared" si="36"/>
        <v>1.2E-2</v>
      </c>
      <c r="P427" s="7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90" x14ac:dyDescent="0.2">
      <c r="A428" s="7">
        <v>426</v>
      </c>
      <c r="B428" s="1" t="s">
        <v>427</v>
      </c>
      <c r="C428" s="1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11">
        <f t="shared" si="36"/>
        <v>1.3299999999999998</v>
      </c>
      <c r="P428" s="7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105" x14ac:dyDescent="0.2">
      <c r="A429" s="7">
        <v>427</v>
      </c>
      <c r="B429" s="1" t="s">
        <v>428</v>
      </c>
      <c r="C429" s="1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11">
        <f t="shared" si="36"/>
        <v>0</v>
      </c>
      <c r="P429" s="7" t="e">
        <f t="shared" si="37"/>
        <v>#DIV/0!</v>
      </c>
      <c r="Q429" s="7" t="str">
        <f t="shared" si="38"/>
        <v>film &amp; video</v>
      </c>
      <c r="R429" s="7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60" x14ac:dyDescent="0.2">
      <c r="A430" s="7">
        <v>428</v>
      </c>
      <c r="B430" s="1" t="s">
        <v>429</v>
      </c>
      <c r="C430" s="1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11">
        <f t="shared" si="36"/>
        <v>5.6333333333333329</v>
      </c>
      <c r="P430" s="7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105" x14ac:dyDescent="0.2">
      <c r="A431" s="7">
        <v>429</v>
      </c>
      <c r="B431" s="1" t="s">
        <v>430</v>
      </c>
      <c r="C431" s="1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11">
        <f t="shared" si="36"/>
        <v>0</v>
      </c>
      <c r="P431" s="7" t="e">
        <f t="shared" si="37"/>
        <v>#DIV/0!</v>
      </c>
      <c r="Q431" s="7" t="str">
        <f t="shared" si="38"/>
        <v>film &amp; video</v>
      </c>
      <c r="R431" s="7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75" x14ac:dyDescent="0.2">
      <c r="A432" s="7">
        <v>430</v>
      </c>
      <c r="B432" s="1" t="s">
        <v>431</v>
      </c>
      <c r="C432" s="1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11">
        <f t="shared" si="36"/>
        <v>2.4</v>
      </c>
      <c r="P432" s="7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90" x14ac:dyDescent="0.2">
      <c r="A433" s="7">
        <v>431</v>
      </c>
      <c r="B433" s="1" t="s">
        <v>432</v>
      </c>
      <c r="C433" s="1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11">
        <f t="shared" si="36"/>
        <v>13.833333333333334</v>
      </c>
      <c r="P433" s="7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120" x14ac:dyDescent="0.2">
      <c r="A434" s="7">
        <v>432</v>
      </c>
      <c r="B434" s="1" t="s">
        <v>433</v>
      </c>
      <c r="C434" s="1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11">
        <f t="shared" si="36"/>
        <v>9.5</v>
      </c>
      <c r="P434" s="7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120" x14ac:dyDescent="0.2">
      <c r="A435" s="7">
        <v>433</v>
      </c>
      <c r="B435" s="1" t="s">
        <v>434</v>
      </c>
      <c r="C435" s="1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11">
        <f t="shared" si="36"/>
        <v>0</v>
      </c>
      <c r="P435" s="7" t="e">
        <f t="shared" si="37"/>
        <v>#DIV/0!</v>
      </c>
      <c r="Q435" s="7" t="str">
        <f t="shared" si="38"/>
        <v>film &amp; video</v>
      </c>
      <c r="R435" s="7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105" x14ac:dyDescent="0.2">
      <c r="A436" s="7">
        <v>434</v>
      </c>
      <c r="B436" s="1" t="s">
        <v>435</v>
      </c>
      <c r="C436" s="1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11">
        <f t="shared" si="36"/>
        <v>5</v>
      </c>
      <c r="P436" s="7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105" x14ac:dyDescent="0.2">
      <c r="A437" s="7">
        <v>435</v>
      </c>
      <c r="B437" s="1" t="s">
        <v>436</v>
      </c>
      <c r="C437" s="1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11">
        <f t="shared" si="36"/>
        <v>2.7272727272727275E-3</v>
      </c>
      <c r="P437" s="7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90" x14ac:dyDescent="0.2">
      <c r="A438" s="7">
        <v>436</v>
      </c>
      <c r="B438" s="1" t="s">
        <v>437</v>
      </c>
      <c r="C438" s="1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11">
        <f t="shared" si="36"/>
        <v>0</v>
      </c>
      <c r="P438" s="7" t="e">
        <f t="shared" si="37"/>
        <v>#DIV/0!</v>
      </c>
      <c r="Q438" s="7" t="str">
        <f t="shared" si="38"/>
        <v>film &amp; video</v>
      </c>
      <c r="R438" s="7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90" x14ac:dyDescent="0.2">
      <c r="A439" s="7">
        <v>437</v>
      </c>
      <c r="B439" s="1" t="s">
        <v>438</v>
      </c>
      <c r="C439" s="1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11">
        <f t="shared" si="36"/>
        <v>0</v>
      </c>
      <c r="P439" s="7" t="e">
        <f t="shared" si="37"/>
        <v>#DIV/0!</v>
      </c>
      <c r="Q439" s="7" t="str">
        <f t="shared" si="38"/>
        <v>film &amp; video</v>
      </c>
      <c r="R439" s="7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90" x14ac:dyDescent="0.2">
      <c r="A440" s="7">
        <v>438</v>
      </c>
      <c r="B440" s="1" t="s">
        <v>439</v>
      </c>
      <c r="C440" s="1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11">
        <f t="shared" si="36"/>
        <v>9.379999999999999</v>
      </c>
      <c r="P440" s="7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105" x14ac:dyDescent="0.2">
      <c r="A441" s="7">
        <v>439</v>
      </c>
      <c r="B441" s="1" t="s">
        <v>440</v>
      </c>
      <c r="C441" s="1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11">
        <f t="shared" si="36"/>
        <v>0</v>
      </c>
      <c r="P441" s="7" t="e">
        <f t="shared" si="37"/>
        <v>#DIV/0!</v>
      </c>
      <c r="Q441" s="7" t="str">
        <f t="shared" si="38"/>
        <v>film &amp; video</v>
      </c>
      <c r="R441" s="7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75" x14ac:dyDescent="0.2">
      <c r="A442" s="7">
        <v>440</v>
      </c>
      <c r="B442" s="1" t="s">
        <v>441</v>
      </c>
      <c r="C442" s="1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11">
        <f t="shared" si="36"/>
        <v>0.1</v>
      </c>
      <c r="P442" s="7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105" x14ac:dyDescent="0.2">
      <c r="A443" s="7">
        <v>441</v>
      </c>
      <c r="B443" s="1" t="s">
        <v>442</v>
      </c>
      <c r="C443" s="1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11">
        <f t="shared" si="36"/>
        <v>0</v>
      </c>
      <c r="P443" s="7" t="e">
        <f t="shared" si="37"/>
        <v>#DIV/0!</v>
      </c>
      <c r="Q443" s="7" t="str">
        <f t="shared" si="38"/>
        <v>film &amp; video</v>
      </c>
      <c r="R443" s="7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">
      <c r="A444" s="7">
        <v>442</v>
      </c>
      <c r="B444" s="1" t="s">
        <v>443</v>
      </c>
      <c r="C444" s="1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11">
        <f t="shared" si="36"/>
        <v>39.358823529411765</v>
      </c>
      <c r="P444" s="7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90" x14ac:dyDescent="0.2">
      <c r="A445" s="7">
        <v>443</v>
      </c>
      <c r="B445" s="1" t="s">
        <v>444</v>
      </c>
      <c r="C445" s="1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11">
        <f t="shared" si="36"/>
        <v>0.1</v>
      </c>
      <c r="P445" s="7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75" x14ac:dyDescent="0.2">
      <c r="A446" s="7">
        <v>444</v>
      </c>
      <c r="B446" s="1" t="s">
        <v>445</v>
      </c>
      <c r="C446" s="1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11">
        <f t="shared" si="36"/>
        <v>5</v>
      </c>
      <c r="P446" s="7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105" x14ac:dyDescent="0.2">
      <c r="A447" s="7">
        <v>445</v>
      </c>
      <c r="B447" s="1" t="s">
        <v>446</v>
      </c>
      <c r="C447" s="1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11">
        <f t="shared" si="36"/>
        <v>3.3333333333333335E-3</v>
      </c>
      <c r="P447" s="7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105" x14ac:dyDescent="0.2">
      <c r="A448" s="7">
        <v>446</v>
      </c>
      <c r="B448" s="1" t="s">
        <v>447</v>
      </c>
      <c r="C448" s="1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11">
        <f t="shared" si="36"/>
        <v>7.2952380952380951</v>
      </c>
      <c r="P448" s="7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120" x14ac:dyDescent="0.2">
      <c r="A449" s="7">
        <v>447</v>
      </c>
      <c r="B449" s="1" t="s">
        <v>448</v>
      </c>
      <c r="C449" s="1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11">
        <f t="shared" si="36"/>
        <v>1.6666666666666666E-2</v>
      </c>
      <c r="P449" s="7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105" x14ac:dyDescent="0.2">
      <c r="A450" s="7">
        <v>448</v>
      </c>
      <c r="B450" s="1" t="s">
        <v>449</v>
      </c>
      <c r="C450" s="1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11">
        <f t="shared" si="36"/>
        <v>3.2804000000000002</v>
      </c>
      <c r="P450" s="7">
        <f t="shared" si="37"/>
        <v>20.502500000000001</v>
      </c>
      <c r="Q450" s="7" t="str">
        <f t="shared" si="38"/>
        <v>film &amp; video</v>
      </c>
      <c r="R450" s="7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105" x14ac:dyDescent="0.2">
      <c r="A451" s="7">
        <v>449</v>
      </c>
      <c r="B451" s="1" t="s">
        <v>450</v>
      </c>
      <c r="C451" s="1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11">
        <f t="shared" ref="O451:O514" si="42">E451/D451*100</f>
        <v>2.25</v>
      </c>
      <c r="P451" s="7">
        <f t="shared" ref="P451:P514" si="43">E451/L451</f>
        <v>9</v>
      </c>
      <c r="Q451" s="7" t="str">
        <f t="shared" ref="Q451:Q514" si="44">LEFT(N451,FIND("/",N451)-1)</f>
        <v>film &amp; video</v>
      </c>
      <c r="R451" s="7" t="str">
        <f t="shared" ref="R451:R514" si="45">RIGHT(N451,LEN(N451)-FIND("/",N451))</f>
        <v>animation</v>
      </c>
      <c r="S451" s="9">
        <f t="shared" ref="S451:S514" si="46">(J451/86400)+25569</f>
        <v>41534.568113425928</v>
      </c>
      <c r="T451" s="9">
        <f t="shared" ref="T451:T514" si="47">(I451/86400)+25569</f>
        <v>41564.568113425928</v>
      </c>
    </row>
    <row r="452" spans="1:20" ht="105" x14ac:dyDescent="0.2">
      <c r="A452" s="7">
        <v>450</v>
      </c>
      <c r="B452" s="1" t="s">
        <v>451</v>
      </c>
      <c r="C452" s="1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11">
        <f t="shared" si="42"/>
        <v>0.79200000000000004</v>
      </c>
      <c r="P452" s="7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105" x14ac:dyDescent="0.2">
      <c r="A453" s="7">
        <v>451</v>
      </c>
      <c r="B453" s="1" t="s">
        <v>452</v>
      </c>
      <c r="C453" s="1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11">
        <f t="shared" si="42"/>
        <v>0</v>
      </c>
      <c r="P453" s="7" t="e">
        <f t="shared" si="43"/>
        <v>#DIV/0!</v>
      </c>
      <c r="Q453" s="7" t="str">
        <f t="shared" si="44"/>
        <v>film &amp; video</v>
      </c>
      <c r="R453" s="7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75" x14ac:dyDescent="0.2">
      <c r="A454" s="7">
        <v>452</v>
      </c>
      <c r="B454" s="1" t="s">
        <v>453</v>
      </c>
      <c r="C454" s="1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11">
        <f t="shared" si="42"/>
        <v>64</v>
      </c>
      <c r="P454" s="7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90" x14ac:dyDescent="0.2">
      <c r="A455" s="7">
        <v>453</v>
      </c>
      <c r="B455" s="1" t="s">
        <v>454</v>
      </c>
      <c r="C455" s="1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11">
        <f t="shared" si="42"/>
        <v>2.7404479578392621E-2</v>
      </c>
      <c r="P455" s="7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105" x14ac:dyDescent="0.2">
      <c r="A456" s="7">
        <v>454</v>
      </c>
      <c r="B456" s="1" t="s">
        <v>455</v>
      </c>
      <c r="C456" s="1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11">
        <f t="shared" si="42"/>
        <v>0.82000000000000006</v>
      </c>
      <c r="P456" s="7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120" x14ac:dyDescent="0.2">
      <c r="A457" s="7">
        <v>455</v>
      </c>
      <c r="B457" s="1" t="s">
        <v>456</v>
      </c>
      <c r="C457" s="1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11">
        <f t="shared" si="42"/>
        <v>6.9230769230769221E-2</v>
      </c>
      <c r="P457" s="7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105" x14ac:dyDescent="0.2">
      <c r="A458" s="7">
        <v>456</v>
      </c>
      <c r="B458" s="1" t="s">
        <v>457</v>
      </c>
      <c r="C458" s="1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11">
        <f t="shared" si="42"/>
        <v>0.68631863186318631</v>
      </c>
      <c r="P458" s="7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90" x14ac:dyDescent="0.2">
      <c r="A459" s="7">
        <v>457</v>
      </c>
      <c r="B459" s="1" t="s">
        <v>458</v>
      </c>
      <c r="C459" s="1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11">
        <f t="shared" si="42"/>
        <v>0</v>
      </c>
      <c r="P459" s="7" t="e">
        <f t="shared" si="43"/>
        <v>#DIV/0!</v>
      </c>
      <c r="Q459" s="7" t="str">
        <f t="shared" si="44"/>
        <v>film &amp; video</v>
      </c>
      <c r="R459" s="7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105" x14ac:dyDescent="0.2">
      <c r="A460" s="7">
        <v>458</v>
      </c>
      <c r="B460" s="1" t="s">
        <v>459</v>
      </c>
      <c r="C460" s="1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11">
        <f t="shared" si="42"/>
        <v>8.2100000000000009</v>
      </c>
      <c r="P460" s="7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90" x14ac:dyDescent="0.2">
      <c r="A461" s="7">
        <v>459</v>
      </c>
      <c r="B461" s="1" t="s">
        <v>460</v>
      </c>
      <c r="C461" s="1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11">
        <f t="shared" si="42"/>
        <v>6.4102564102564097E-2</v>
      </c>
      <c r="P461" s="7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60" x14ac:dyDescent="0.2">
      <c r="A462" s="7">
        <v>460</v>
      </c>
      <c r="B462" s="1" t="s">
        <v>461</v>
      </c>
      <c r="C462" s="1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11">
        <f t="shared" si="42"/>
        <v>0.29411764705882354</v>
      </c>
      <c r="P462" s="7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120" x14ac:dyDescent="0.2">
      <c r="A463" s="7">
        <v>461</v>
      </c>
      <c r="B463" s="1" t="s">
        <v>462</v>
      </c>
      <c r="C463" s="1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11">
        <f t="shared" si="42"/>
        <v>0</v>
      </c>
      <c r="P463" s="7" t="e">
        <f t="shared" si="43"/>
        <v>#DIV/0!</v>
      </c>
      <c r="Q463" s="7" t="str">
        <f t="shared" si="44"/>
        <v>film &amp; video</v>
      </c>
      <c r="R463" s="7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105" x14ac:dyDescent="0.2">
      <c r="A464" s="7">
        <v>462</v>
      </c>
      <c r="B464" s="1" t="s">
        <v>463</v>
      </c>
      <c r="C464" s="1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11">
        <f t="shared" si="42"/>
        <v>0</v>
      </c>
      <c r="P464" s="7" t="e">
        <f t="shared" si="43"/>
        <v>#DIV/0!</v>
      </c>
      <c r="Q464" s="7" t="str">
        <f t="shared" si="44"/>
        <v>film &amp; video</v>
      </c>
      <c r="R464" s="7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105" x14ac:dyDescent="0.2">
      <c r="A465" s="7">
        <v>463</v>
      </c>
      <c r="B465" s="1" t="s">
        <v>464</v>
      </c>
      <c r="C465" s="1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11">
        <f t="shared" si="42"/>
        <v>2.2727272727272729</v>
      </c>
      <c r="P465" s="7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75" x14ac:dyDescent="0.2">
      <c r="A466" s="7">
        <v>464</v>
      </c>
      <c r="B466" s="1" t="s">
        <v>465</v>
      </c>
      <c r="C466" s="1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11">
        <f t="shared" si="42"/>
        <v>9.9009900990099015E-2</v>
      </c>
      <c r="P466" s="7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45" x14ac:dyDescent="0.2">
      <c r="A467" s="7">
        <v>465</v>
      </c>
      <c r="B467" s="1" t="s">
        <v>466</v>
      </c>
      <c r="C467" s="1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11">
        <f t="shared" si="42"/>
        <v>26.953125</v>
      </c>
      <c r="P467" s="7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90" x14ac:dyDescent="0.2">
      <c r="A468" s="7">
        <v>466</v>
      </c>
      <c r="B468" s="1" t="s">
        <v>467</v>
      </c>
      <c r="C468" s="1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11">
        <f t="shared" si="42"/>
        <v>0.76</v>
      </c>
      <c r="P468" s="7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105" x14ac:dyDescent="0.2">
      <c r="A469" s="7">
        <v>467</v>
      </c>
      <c r="B469" s="1" t="s">
        <v>468</v>
      </c>
      <c r="C469" s="1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11">
        <f t="shared" si="42"/>
        <v>21.574999999999999</v>
      </c>
      <c r="P469" s="7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90" x14ac:dyDescent="0.2">
      <c r="A470" s="7">
        <v>468</v>
      </c>
      <c r="B470" s="1" t="s">
        <v>469</v>
      </c>
      <c r="C470" s="1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11">
        <f t="shared" si="42"/>
        <v>0</v>
      </c>
      <c r="P470" s="7" t="e">
        <f t="shared" si="43"/>
        <v>#DIV/0!</v>
      </c>
      <c r="Q470" s="7" t="str">
        <f t="shared" si="44"/>
        <v>film &amp; video</v>
      </c>
      <c r="R470" s="7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60" x14ac:dyDescent="0.2">
      <c r="A471" s="7">
        <v>469</v>
      </c>
      <c r="B471" s="1" t="s">
        <v>470</v>
      </c>
      <c r="C471" s="1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11">
        <f t="shared" si="42"/>
        <v>0</v>
      </c>
      <c r="P471" s="7" t="e">
        <f t="shared" si="43"/>
        <v>#DIV/0!</v>
      </c>
      <c r="Q471" s="7" t="str">
        <f t="shared" si="44"/>
        <v>film &amp; video</v>
      </c>
      <c r="R471" s="7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105" x14ac:dyDescent="0.2">
      <c r="A472" s="7">
        <v>470</v>
      </c>
      <c r="B472" s="1" t="s">
        <v>471</v>
      </c>
      <c r="C472" s="1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11">
        <f t="shared" si="42"/>
        <v>1.02</v>
      </c>
      <c r="P472" s="7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105" x14ac:dyDescent="0.2">
      <c r="A473" s="7">
        <v>471</v>
      </c>
      <c r="B473" s="1" t="s">
        <v>472</v>
      </c>
      <c r="C473" s="1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11">
        <f t="shared" si="42"/>
        <v>11.892727272727273</v>
      </c>
      <c r="P473" s="7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105" x14ac:dyDescent="0.2">
      <c r="A474" s="7">
        <v>472</v>
      </c>
      <c r="B474" s="1" t="s">
        <v>473</v>
      </c>
      <c r="C474" s="1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11">
        <f t="shared" si="42"/>
        <v>17.625</v>
      </c>
      <c r="P474" s="7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90" x14ac:dyDescent="0.2">
      <c r="A475" s="7">
        <v>473</v>
      </c>
      <c r="B475" s="1" t="s">
        <v>474</v>
      </c>
      <c r="C475" s="1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11">
        <f t="shared" si="42"/>
        <v>2.87</v>
      </c>
      <c r="P475" s="7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90" x14ac:dyDescent="0.2">
      <c r="A476" s="7">
        <v>474</v>
      </c>
      <c r="B476" s="1" t="s">
        <v>475</v>
      </c>
      <c r="C476" s="1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11">
        <f t="shared" si="42"/>
        <v>3.0303030303030304E-2</v>
      </c>
      <c r="P476" s="7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105" x14ac:dyDescent="0.2">
      <c r="A477" s="7">
        <v>475</v>
      </c>
      <c r="B477" s="1" t="s">
        <v>476</v>
      </c>
      <c r="C477" s="1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11">
        <f t="shared" si="42"/>
        <v>0</v>
      </c>
      <c r="P477" s="7" t="e">
        <f t="shared" si="43"/>
        <v>#DIV/0!</v>
      </c>
      <c r="Q477" s="7" t="str">
        <f t="shared" si="44"/>
        <v>film &amp; video</v>
      </c>
      <c r="R477" s="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45" x14ac:dyDescent="0.2">
      <c r="A478" s="7">
        <v>476</v>
      </c>
      <c r="B478" s="1" t="s">
        <v>477</v>
      </c>
      <c r="C478" s="1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11">
        <f t="shared" si="42"/>
        <v>2.230268181818182</v>
      </c>
      <c r="P478" s="7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105" x14ac:dyDescent="0.2">
      <c r="A479" s="7">
        <v>477</v>
      </c>
      <c r="B479" s="1" t="s">
        <v>478</v>
      </c>
      <c r="C479" s="1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11">
        <f t="shared" si="42"/>
        <v>0</v>
      </c>
      <c r="P479" s="7" t="e">
        <f t="shared" si="43"/>
        <v>#DIV/0!</v>
      </c>
      <c r="Q479" s="7" t="str">
        <f t="shared" si="44"/>
        <v>film &amp; video</v>
      </c>
      <c r="R479" s="7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90" x14ac:dyDescent="0.2">
      <c r="A480" s="7">
        <v>478</v>
      </c>
      <c r="B480" s="1" t="s">
        <v>479</v>
      </c>
      <c r="C480" s="1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11">
        <f t="shared" si="42"/>
        <v>0</v>
      </c>
      <c r="P480" s="7" t="e">
        <f t="shared" si="43"/>
        <v>#DIV/0!</v>
      </c>
      <c r="Q480" s="7" t="str">
        <f t="shared" si="44"/>
        <v>film &amp; video</v>
      </c>
      <c r="R480" s="7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90" x14ac:dyDescent="0.2">
      <c r="A481" s="7">
        <v>479</v>
      </c>
      <c r="B481" s="1" t="s">
        <v>480</v>
      </c>
      <c r="C481" s="1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11">
        <f t="shared" si="42"/>
        <v>32.56</v>
      </c>
      <c r="P481" s="7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90" x14ac:dyDescent="0.2">
      <c r="A482" s="7">
        <v>480</v>
      </c>
      <c r="B482" s="1" t="s">
        <v>481</v>
      </c>
      <c r="C482" s="1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11">
        <f t="shared" si="42"/>
        <v>19.41</v>
      </c>
      <c r="P482" s="7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90" x14ac:dyDescent="0.2">
      <c r="A483" s="7">
        <v>481</v>
      </c>
      <c r="B483" s="1" t="s">
        <v>482</v>
      </c>
      <c r="C483" s="1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11">
        <f t="shared" si="42"/>
        <v>6.1</v>
      </c>
      <c r="P483" s="7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90" x14ac:dyDescent="0.2">
      <c r="A484" s="7">
        <v>482</v>
      </c>
      <c r="B484" s="1" t="s">
        <v>483</v>
      </c>
      <c r="C484" s="1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11">
        <f t="shared" si="42"/>
        <v>0.1</v>
      </c>
      <c r="P484" s="7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105" x14ac:dyDescent="0.2">
      <c r="A485" s="7">
        <v>483</v>
      </c>
      <c r="B485" s="1" t="s">
        <v>484</v>
      </c>
      <c r="C485" s="1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11">
        <f t="shared" si="42"/>
        <v>50.2</v>
      </c>
      <c r="P485" s="7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120" x14ac:dyDescent="0.2">
      <c r="A486" s="7">
        <v>484</v>
      </c>
      <c r="B486" s="1" t="s">
        <v>485</v>
      </c>
      <c r="C486" s="1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11">
        <f t="shared" si="42"/>
        <v>0.18625</v>
      </c>
      <c r="P486" s="7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75" x14ac:dyDescent="0.2">
      <c r="A487" s="7">
        <v>485</v>
      </c>
      <c r="B487" s="1" t="s">
        <v>486</v>
      </c>
      <c r="C487" s="1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11">
        <f t="shared" si="42"/>
        <v>21.906971229845084</v>
      </c>
      <c r="P487" s="7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90" x14ac:dyDescent="0.2">
      <c r="A488" s="7">
        <v>486</v>
      </c>
      <c r="B488" s="1" t="s">
        <v>487</v>
      </c>
      <c r="C488" s="1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11">
        <f t="shared" si="42"/>
        <v>9.0909090909090905E-3</v>
      </c>
      <c r="P488" s="7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90" x14ac:dyDescent="0.2">
      <c r="A489" s="7">
        <v>487</v>
      </c>
      <c r="B489" s="1" t="s">
        <v>488</v>
      </c>
      <c r="C489" s="1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11">
        <f t="shared" si="42"/>
        <v>0</v>
      </c>
      <c r="P489" s="7" t="e">
        <f t="shared" si="43"/>
        <v>#DIV/0!</v>
      </c>
      <c r="Q489" s="7" t="str">
        <f t="shared" si="44"/>
        <v>film &amp; video</v>
      </c>
      <c r="R489" s="7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75" x14ac:dyDescent="0.2">
      <c r="A490" s="7">
        <v>488</v>
      </c>
      <c r="B490" s="1" t="s">
        <v>489</v>
      </c>
      <c r="C490" s="1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11">
        <f t="shared" si="42"/>
        <v>0</v>
      </c>
      <c r="P490" s="7" t="e">
        <f t="shared" si="43"/>
        <v>#DIV/0!</v>
      </c>
      <c r="Q490" s="7" t="str">
        <f t="shared" si="44"/>
        <v>film &amp; video</v>
      </c>
      <c r="R490" s="7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90" x14ac:dyDescent="0.2">
      <c r="A491" s="7">
        <v>489</v>
      </c>
      <c r="B491" s="1" t="s">
        <v>490</v>
      </c>
      <c r="C491" s="1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11">
        <f t="shared" si="42"/>
        <v>0.28667813379201834</v>
      </c>
      <c r="P491" s="7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">
      <c r="A492" s="7">
        <v>490</v>
      </c>
      <c r="B492" s="1" t="s">
        <v>491</v>
      </c>
      <c r="C492" s="1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11">
        <f t="shared" si="42"/>
        <v>0</v>
      </c>
      <c r="P492" s="7" t="e">
        <f t="shared" si="43"/>
        <v>#DIV/0!</v>
      </c>
      <c r="Q492" s="7" t="str">
        <f t="shared" si="44"/>
        <v>film &amp; video</v>
      </c>
      <c r="R492" s="7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90" x14ac:dyDescent="0.2">
      <c r="A493" s="7">
        <v>491</v>
      </c>
      <c r="B493" s="1" t="s">
        <v>492</v>
      </c>
      <c r="C493" s="1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11">
        <f t="shared" si="42"/>
        <v>0</v>
      </c>
      <c r="P493" s="7" t="e">
        <f t="shared" si="43"/>
        <v>#DIV/0!</v>
      </c>
      <c r="Q493" s="7" t="str">
        <f t="shared" si="44"/>
        <v>film &amp; video</v>
      </c>
      <c r="R493" s="7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90" x14ac:dyDescent="0.2">
      <c r="A494" s="7">
        <v>492</v>
      </c>
      <c r="B494" s="1" t="s">
        <v>493</v>
      </c>
      <c r="C494" s="1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11">
        <f t="shared" si="42"/>
        <v>0</v>
      </c>
      <c r="P494" s="7" t="e">
        <f t="shared" si="43"/>
        <v>#DIV/0!</v>
      </c>
      <c r="Q494" s="7" t="str">
        <f t="shared" si="44"/>
        <v>film &amp; video</v>
      </c>
      <c r="R494" s="7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90" x14ac:dyDescent="0.2">
      <c r="A495" s="7">
        <v>493</v>
      </c>
      <c r="B495" s="1" t="s">
        <v>494</v>
      </c>
      <c r="C495" s="1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11">
        <f t="shared" si="42"/>
        <v>0</v>
      </c>
      <c r="P495" s="7" t="e">
        <f t="shared" si="43"/>
        <v>#DIV/0!</v>
      </c>
      <c r="Q495" s="7" t="str">
        <f t="shared" si="44"/>
        <v>film &amp; video</v>
      </c>
      <c r="R495" s="7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105" x14ac:dyDescent="0.2">
      <c r="A496" s="7">
        <v>494</v>
      </c>
      <c r="B496" s="1" t="s">
        <v>495</v>
      </c>
      <c r="C496" s="1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11">
        <f t="shared" si="42"/>
        <v>0.155</v>
      </c>
      <c r="P496" s="7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90" x14ac:dyDescent="0.2">
      <c r="A497" s="7">
        <v>495</v>
      </c>
      <c r="B497" s="1" t="s">
        <v>496</v>
      </c>
      <c r="C497" s="1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11">
        <f t="shared" si="42"/>
        <v>0</v>
      </c>
      <c r="P497" s="7" t="e">
        <f t="shared" si="43"/>
        <v>#DIV/0!</v>
      </c>
      <c r="Q497" s="7" t="str">
        <f t="shared" si="44"/>
        <v>film &amp; video</v>
      </c>
      <c r="R497" s="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60" x14ac:dyDescent="0.2">
      <c r="A498" s="7">
        <v>496</v>
      </c>
      <c r="B498" s="1" t="s">
        <v>497</v>
      </c>
      <c r="C498" s="1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11">
        <f t="shared" si="42"/>
        <v>1.6666666666666668E-3</v>
      </c>
      <c r="P498" s="7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30" x14ac:dyDescent="0.2">
      <c r="A499" s="7">
        <v>497</v>
      </c>
      <c r="B499" s="1" t="s">
        <v>498</v>
      </c>
      <c r="C499" s="1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11">
        <f t="shared" si="42"/>
        <v>0.6696428571428571</v>
      </c>
      <c r="P499" s="7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105" x14ac:dyDescent="0.2">
      <c r="A500" s="7">
        <v>498</v>
      </c>
      <c r="B500" s="1" t="s">
        <v>499</v>
      </c>
      <c r="C500" s="1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11">
        <f t="shared" si="42"/>
        <v>4.5985132395404564</v>
      </c>
      <c r="P500" s="7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135" x14ac:dyDescent="0.2">
      <c r="A501" s="7">
        <v>499</v>
      </c>
      <c r="B501" s="1" t="s">
        <v>500</v>
      </c>
      <c r="C501" s="1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11">
        <f t="shared" si="42"/>
        <v>9.5500000000000007</v>
      </c>
      <c r="P501" s="7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120" x14ac:dyDescent="0.2">
      <c r="A502" s="7">
        <v>500</v>
      </c>
      <c r="B502" s="1" t="s">
        <v>501</v>
      </c>
      <c r="C502" s="1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11">
        <f t="shared" si="42"/>
        <v>3.3076923076923079</v>
      </c>
      <c r="P502" s="7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90" x14ac:dyDescent="0.2">
      <c r="A503" s="7">
        <v>501</v>
      </c>
      <c r="B503" s="1" t="s">
        <v>502</v>
      </c>
      <c r="C503" s="1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11">
        <f t="shared" si="42"/>
        <v>0</v>
      </c>
      <c r="P503" s="7" t="e">
        <f t="shared" si="43"/>
        <v>#DIV/0!</v>
      </c>
      <c r="Q503" s="7" t="str">
        <f t="shared" si="44"/>
        <v>film &amp; video</v>
      </c>
      <c r="R503" s="7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105" x14ac:dyDescent="0.2">
      <c r="A504" s="7">
        <v>502</v>
      </c>
      <c r="B504" s="1" t="s">
        <v>503</v>
      </c>
      <c r="C504" s="1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11">
        <f t="shared" si="42"/>
        <v>1.1499999999999999</v>
      </c>
      <c r="P504" s="7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105" x14ac:dyDescent="0.2">
      <c r="A505" s="7">
        <v>503</v>
      </c>
      <c r="B505" s="1" t="s">
        <v>504</v>
      </c>
      <c r="C505" s="1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11">
        <f t="shared" si="42"/>
        <v>1.7538461538461538</v>
      </c>
      <c r="P505" s="7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120" x14ac:dyDescent="0.2">
      <c r="A506" s="7">
        <v>504</v>
      </c>
      <c r="B506" s="1" t="s">
        <v>505</v>
      </c>
      <c r="C506" s="1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11">
        <f t="shared" si="42"/>
        <v>1.3673469387755102</v>
      </c>
      <c r="P506" s="7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90" x14ac:dyDescent="0.2">
      <c r="A507" s="7">
        <v>505</v>
      </c>
      <c r="B507" s="1" t="s">
        <v>506</v>
      </c>
      <c r="C507" s="1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11">
        <f t="shared" si="42"/>
        <v>0.43333333333333329</v>
      </c>
      <c r="P507" s="7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75" x14ac:dyDescent="0.2">
      <c r="A508" s="7">
        <v>506</v>
      </c>
      <c r="B508" s="1" t="s">
        <v>507</v>
      </c>
      <c r="C508" s="1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11">
        <f t="shared" si="42"/>
        <v>0.125</v>
      </c>
      <c r="P508" s="7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105" x14ac:dyDescent="0.2">
      <c r="A509" s="7">
        <v>507</v>
      </c>
      <c r="B509" s="1" t="s">
        <v>508</v>
      </c>
      <c r="C509" s="1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11">
        <f t="shared" si="42"/>
        <v>3.2</v>
      </c>
      <c r="P509" s="7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105" x14ac:dyDescent="0.2">
      <c r="A510" s="7">
        <v>508</v>
      </c>
      <c r="B510" s="1" t="s">
        <v>509</v>
      </c>
      <c r="C510" s="1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11">
        <f t="shared" si="42"/>
        <v>0.8</v>
      </c>
      <c r="P510" s="7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75" x14ac:dyDescent="0.2">
      <c r="A511" s="7">
        <v>509</v>
      </c>
      <c r="B511" s="1" t="s">
        <v>510</v>
      </c>
      <c r="C511" s="1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11">
        <f t="shared" si="42"/>
        <v>0.2</v>
      </c>
      <c r="P511" s="7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105" x14ac:dyDescent="0.2">
      <c r="A512" s="7">
        <v>510</v>
      </c>
      <c r="B512" s="1" t="s">
        <v>511</v>
      </c>
      <c r="C512" s="1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11">
        <f t="shared" si="42"/>
        <v>0</v>
      </c>
      <c r="P512" s="7" t="e">
        <f t="shared" si="43"/>
        <v>#DIV/0!</v>
      </c>
      <c r="Q512" s="7" t="str">
        <f t="shared" si="44"/>
        <v>film &amp; video</v>
      </c>
      <c r="R512" s="7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90" x14ac:dyDescent="0.2">
      <c r="A513" s="7">
        <v>511</v>
      </c>
      <c r="B513" s="1" t="s">
        <v>512</v>
      </c>
      <c r="C513" s="1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11">
        <f t="shared" si="42"/>
        <v>3</v>
      </c>
      <c r="P513" s="7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120" x14ac:dyDescent="0.2">
      <c r="A514" s="7">
        <v>512</v>
      </c>
      <c r="B514" s="1" t="s">
        <v>513</v>
      </c>
      <c r="C514" s="1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11">
        <f t="shared" si="42"/>
        <v>0.13749999999999998</v>
      </c>
      <c r="P514" s="7">
        <f t="shared" si="43"/>
        <v>5.5</v>
      </c>
      <c r="Q514" s="7" t="str">
        <f t="shared" si="44"/>
        <v>film &amp; video</v>
      </c>
      <c r="R514" s="7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75" x14ac:dyDescent="0.2">
      <c r="A515" s="7">
        <v>513</v>
      </c>
      <c r="B515" s="1" t="s">
        <v>514</v>
      </c>
      <c r="C515" s="1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11">
        <f t="shared" ref="O515:O578" si="48">E515/D515*100</f>
        <v>13.923999999999999</v>
      </c>
      <c r="P515" s="7">
        <f t="shared" ref="P515:P578" si="49">E515/L515</f>
        <v>102.38235294117646</v>
      </c>
      <c r="Q515" s="7" t="str">
        <f t="shared" ref="Q515:Q578" si="50">LEFT(N515,FIND("/",N515)-1)</f>
        <v>film &amp; video</v>
      </c>
      <c r="R515" s="7" t="str">
        <f t="shared" ref="R515:R578" si="51">RIGHT(N515,LEN(N515)-FIND("/",N515))</f>
        <v>animation</v>
      </c>
      <c r="S515" s="9">
        <f t="shared" ref="S515:S578" si="52">(J515/86400)+25569</f>
        <v>42552.653993055559</v>
      </c>
      <c r="T515" s="9">
        <f t="shared" ref="T515:T578" si="53">(I515/86400)+25569</f>
        <v>42597.291666666672</v>
      </c>
    </row>
    <row r="516" spans="1:20" ht="90" x14ac:dyDescent="0.2">
      <c r="A516" s="7">
        <v>514</v>
      </c>
      <c r="B516" s="1" t="s">
        <v>515</v>
      </c>
      <c r="C516" s="1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11">
        <f t="shared" si="48"/>
        <v>3.3333333333333335</v>
      </c>
      <c r="P516" s="7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90" x14ac:dyDescent="0.2">
      <c r="A517" s="7">
        <v>515</v>
      </c>
      <c r="B517" s="1" t="s">
        <v>516</v>
      </c>
      <c r="C517" s="1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11">
        <f t="shared" si="48"/>
        <v>25.41340206185567</v>
      </c>
      <c r="P517" s="7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60" x14ac:dyDescent="0.2">
      <c r="A518" s="7">
        <v>516</v>
      </c>
      <c r="B518" s="1" t="s">
        <v>517</v>
      </c>
      <c r="C518" s="1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11">
        <f t="shared" si="48"/>
        <v>0</v>
      </c>
      <c r="P518" s="7" t="e">
        <f t="shared" si="49"/>
        <v>#DIV/0!</v>
      </c>
      <c r="Q518" s="7" t="str">
        <f t="shared" si="50"/>
        <v>film &amp; video</v>
      </c>
      <c r="R518" s="7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90" x14ac:dyDescent="0.2">
      <c r="A519" s="7">
        <v>517</v>
      </c>
      <c r="B519" s="1" t="s">
        <v>518</v>
      </c>
      <c r="C519" s="1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11">
        <f t="shared" si="48"/>
        <v>1.3666666666666667</v>
      </c>
      <c r="P519" s="7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105" x14ac:dyDescent="0.2">
      <c r="A520" s="7">
        <v>518</v>
      </c>
      <c r="B520" s="1" t="s">
        <v>519</v>
      </c>
      <c r="C520" s="1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11">
        <f t="shared" si="48"/>
        <v>0</v>
      </c>
      <c r="P520" s="7" t="e">
        <f t="shared" si="49"/>
        <v>#DIV/0!</v>
      </c>
      <c r="Q520" s="7" t="str">
        <f t="shared" si="50"/>
        <v>film &amp; video</v>
      </c>
      <c r="R520" s="7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90" x14ac:dyDescent="0.2">
      <c r="A521" s="7">
        <v>519</v>
      </c>
      <c r="B521" s="1" t="s">
        <v>520</v>
      </c>
      <c r="C521" s="1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11">
        <f t="shared" si="48"/>
        <v>22.881426547787683</v>
      </c>
      <c r="P521" s="7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105" x14ac:dyDescent="0.2">
      <c r="A522" s="7">
        <v>520</v>
      </c>
      <c r="B522" s="1" t="s">
        <v>521</v>
      </c>
      <c r="C522" s="1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11">
        <f t="shared" si="48"/>
        <v>102.1</v>
      </c>
      <c r="P522" s="7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105" x14ac:dyDescent="0.2">
      <c r="A523" s="7">
        <v>521</v>
      </c>
      <c r="B523" s="1" t="s">
        <v>522</v>
      </c>
      <c r="C523" s="1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11">
        <f t="shared" si="48"/>
        <v>104.64</v>
      </c>
      <c r="P523" s="7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90" x14ac:dyDescent="0.2">
      <c r="A524" s="7">
        <v>522</v>
      </c>
      <c r="B524" s="1" t="s">
        <v>523</v>
      </c>
      <c r="C524" s="1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11">
        <f t="shared" si="48"/>
        <v>114.66666666666667</v>
      </c>
      <c r="P524" s="7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90" x14ac:dyDescent="0.2">
      <c r="A525" s="7">
        <v>523</v>
      </c>
      <c r="B525" s="1" t="s">
        <v>524</v>
      </c>
      <c r="C525" s="1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11">
        <f t="shared" si="48"/>
        <v>120.6</v>
      </c>
      <c r="P525" s="7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105" x14ac:dyDescent="0.2">
      <c r="A526" s="7">
        <v>524</v>
      </c>
      <c r="B526" s="1" t="s">
        <v>525</v>
      </c>
      <c r="C526" s="1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11">
        <f t="shared" si="48"/>
        <v>108.67285714285715</v>
      </c>
      <c r="P526" s="7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105" x14ac:dyDescent="0.2">
      <c r="A527" s="7">
        <v>525</v>
      </c>
      <c r="B527" s="1" t="s">
        <v>526</v>
      </c>
      <c r="C527" s="1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11">
        <f t="shared" si="48"/>
        <v>100</v>
      </c>
      <c r="P527" s="7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90" x14ac:dyDescent="0.2">
      <c r="A528" s="7">
        <v>526</v>
      </c>
      <c r="B528" s="1" t="s">
        <v>527</v>
      </c>
      <c r="C528" s="1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11">
        <f t="shared" si="48"/>
        <v>113.99999999999999</v>
      </c>
      <c r="P528" s="7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105" x14ac:dyDescent="0.2">
      <c r="A529" s="7">
        <v>527</v>
      </c>
      <c r="B529" s="1" t="s">
        <v>528</v>
      </c>
      <c r="C529" s="1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11">
        <f t="shared" si="48"/>
        <v>100.85</v>
      </c>
      <c r="P529" s="7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45" x14ac:dyDescent="0.2">
      <c r="A530" s="7">
        <v>528</v>
      </c>
      <c r="B530" s="1" t="s">
        <v>529</v>
      </c>
      <c r="C530" s="1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11">
        <f t="shared" si="48"/>
        <v>115.65217391304347</v>
      </c>
      <c r="P530" s="7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120" x14ac:dyDescent="0.2">
      <c r="A531" s="7">
        <v>529</v>
      </c>
      <c r="B531" s="1" t="s">
        <v>530</v>
      </c>
      <c r="C531" s="1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11">
        <f t="shared" si="48"/>
        <v>130.41666666666666</v>
      </c>
      <c r="P531" s="7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105" x14ac:dyDescent="0.2">
      <c r="A532" s="7">
        <v>530</v>
      </c>
      <c r="B532" s="1" t="s">
        <v>531</v>
      </c>
      <c r="C532" s="1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11">
        <f t="shared" si="48"/>
        <v>107.78267254038178</v>
      </c>
      <c r="P532" s="7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105" x14ac:dyDescent="0.2">
      <c r="A533" s="7">
        <v>531</v>
      </c>
      <c r="B533" s="1" t="s">
        <v>532</v>
      </c>
      <c r="C533" s="1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11">
        <f t="shared" si="48"/>
        <v>100</v>
      </c>
      <c r="P533" s="7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90" x14ac:dyDescent="0.2">
      <c r="A534" s="7">
        <v>532</v>
      </c>
      <c r="B534" s="1" t="s">
        <v>533</v>
      </c>
      <c r="C534" s="1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11">
        <f t="shared" si="48"/>
        <v>123.25</v>
      </c>
      <c r="P534" s="7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90" x14ac:dyDescent="0.2">
      <c r="A535" s="7">
        <v>533</v>
      </c>
      <c r="B535" s="1" t="s">
        <v>534</v>
      </c>
      <c r="C535" s="1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11">
        <f t="shared" si="48"/>
        <v>100.2</v>
      </c>
      <c r="P535" s="7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105" x14ac:dyDescent="0.2">
      <c r="A536" s="7">
        <v>534</v>
      </c>
      <c r="B536" s="1" t="s">
        <v>535</v>
      </c>
      <c r="C536" s="1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11">
        <f t="shared" si="48"/>
        <v>104.66666666666666</v>
      </c>
      <c r="P536" s="7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75" x14ac:dyDescent="0.2">
      <c r="A537" s="7">
        <v>535</v>
      </c>
      <c r="B537" s="1" t="s">
        <v>536</v>
      </c>
      <c r="C537" s="1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11">
        <f t="shared" si="48"/>
        <v>102.49999999999999</v>
      </c>
      <c r="P537" s="7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105" x14ac:dyDescent="0.2">
      <c r="A538" s="7">
        <v>536</v>
      </c>
      <c r="B538" s="1" t="s">
        <v>537</v>
      </c>
      <c r="C538" s="1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11">
        <f t="shared" si="48"/>
        <v>118.25757575757576</v>
      </c>
      <c r="P538" s="7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105" x14ac:dyDescent="0.2">
      <c r="A539" s="7">
        <v>537</v>
      </c>
      <c r="B539" s="1" t="s">
        <v>538</v>
      </c>
      <c r="C539" s="1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11">
        <f t="shared" si="48"/>
        <v>120.5</v>
      </c>
      <c r="P539" s="7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105" x14ac:dyDescent="0.2">
      <c r="A540" s="7">
        <v>538</v>
      </c>
      <c r="B540" s="1" t="s">
        <v>539</v>
      </c>
      <c r="C540" s="1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11">
        <f t="shared" si="48"/>
        <v>302.42</v>
      </c>
      <c r="P540" s="7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90" x14ac:dyDescent="0.2">
      <c r="A541" s="7">
        <v>539</v>
      </c>
      <c r="B541" s="1" t="s">
        <v>540</v>
      </c>
      <c r="C541" s="1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11">
        <f t="shared" si="48"/>
        <v>100.64400000000001</v>
      </c>
      <c r="P541" s="7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105" x14ac:dyDescent="0.2">
      <c r="A542" s="7">
        <v>540</v>
      </c>
      <c r="B542" s="1" t="s">
        <v>541</v>
      </c>
      <c r="C542" s="1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11">
        <f t="shared" si="48"/>
        <v>6.6666666666666671E-3</v>
      </c>
      <c r="P542" s="7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90" x14ac:dyDescent="0.2">
      <c r="A543" s="7">
        <v>541</v>
      </c>
      <c r="B543" s="1" t="s">
        <v>542</v>
      </c>
      <c r="C543" s="1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11">
        <f t="shared" si="48"/>
        <v>0.55555555555555558</v>
      </c>
      <c r="P543" s="7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90" x14ac:dyDescent="0.2">
      <c r="A544" s="7">
        <v>542</v>
      </c>
      <c r="B544" s="1" t="s">
        <v>543</v>
      </c>
      <c r="C544" s="1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11">
        <f t="shared" si="48"/>
        <v>3.9999999999999996E-4</v>
      </c>
      <c r="P544" s="7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105" x14ac:dyDescent="0.2">
      <c r="A545" s="7">
        <v>543</v>
      </c>
      <c r="B545" s="1" t="s">
        <v>544</v>
      </c>
      <c r="C545" s="1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11">
        <f t="shared" si="48"/>
        <v>0.31818181818181818</v>
      </c>
      <c r="P545" s="7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105" x14ac:dyDescent="0.2">
      <c r="A546" s="7">
        <v>544</v>
      </c>
      <c r="B546" s="1" t="s">
        <v>545</v>
      </c>
      <c r="C546" s="1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11">
        <f t="shared" si="48"/>
        <v>1.2</v>
      </c>
      <c r="P546" s="7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105" x14ac:dyDescent="0.2">
      <c r="A547" s="7">
        <v>545</v>
      </c>
      <c r="B547" s="1" t="s">
        <v>546</v>
      </c>
      <c r="C547" s="1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11">
        <f t="shared" si="48"/>
        <v>27.383999999999997</v>
      </c>
      <c r="P547" s="7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105" x14ac:dyDescent="0.2">
      <c r="A548" s="7">
        <v>546</v>
      </c>
      <c r="B548" s="1" t="s">
        <v>547</v>
      </c>
      <c r="C548" s="1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11">
        <f t="shared" si="48"/>
        <v>8.666666666666667E-2</v>
      </c>
      <c r="P548" s="7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105" x14ac:dyDescent="0.2">
      <c r="A549" s="7">
        <v>547</v>
      </c>
      <c r="B549" s="1" t="s">
        <v>548</v>
      </c>
      <c r="C549" s="1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11">
        <f t="shared" si="48"/>
        <v>0</v>
      </c>
      <c r="P549" s="7" t="e">
        <f t="shared" si="49"/>
        <v>#DIV/0!</v>
      </c>
      <c r="Q549" s="7" t="str">
        <f t="shared" si="50"/>
        <v>technology</v>
      </c>
      <c r="R549" s="7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105" x14ac:dyDescent="0.2">
      <c r="A550" s="7">
        <v>548</v>
      </c>
      <c r="B550" s="1" t="s">
        <v>549</v>
      </c>
      <c r="C550" s="1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11">
        <f t="shared" si="48"/>
        <v>0.09</v>
      </c>
      <c r="P550" s="7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105" x14ac:dyDescent="0.2">
      <c r="A551" s="7">
        <v>549</v>
      </c>
      <c r="B551" s="1" t="s">
        <v>550</v>
      </c>
      <c r="C551" s="1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11">
        <f t="shared" si="48"/>
        <v>2.7199999999999998</v>
      </c>
      <c r="P551" s="7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105" x14ac:dyDescent="0.2">
      <c r="A552" s="7">
        <v>550</v>
      </c>
      <c r="B552" s="1" t="s">
        <v>551</v>
      </c>
      <c r="C552" s="1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11">
        <f t="shared" si="48"/>
        <v>0.70000000000000007</v>
      </c>
      <c r="P552" s="7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90" x14ac:dyDescent="0.2">
      <c r="A553" s="7">
        <v>551</v>
      </c>
      <c r="B553" s="1" t="s">
        <v>552</v>
      </c>
      <c r="C553" s="1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11">
        <f t="shared" si="48"/>
        <v>5.0413333333333332</v>
      </c>
      <c r="P553" s="7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90" x14ac:dyDescent="0.2">
      <c r="A554" s="7">
        <v>552</v>
      </c>
      <c r="B554" s="1" t="s">
        <v>553</v>
      </c>
      <c r="C554" s="1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11">
        <f t="shared" si="48"/>
        <v>0</v>
      </c>
      <c r="P554" s="7" t="e">
        <f t="shared" si="49"/>
        <v>#DIV/0!</v>
      </c>
      <c r="Q554" s="7" t="str">
        <f t="shared" si="50"/>
        <v>technology</v>
      </c>
      <c r="R554" s="7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90" x14ac:dyDescent="0.2">
      <c r="A555" s="7">
        <v>553</v>
      </c>
      <c r="B555" s="1" t="s">
        <v>554</v>
      </c>
      <c r="C555" s="1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11">
        <f t="shared" si="48"/>
        <v>0.49199999999999999</v>
      </c>
      <c r="P555" s="7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105" x14ac:dyDescent="0.2">
      <c r="A556" s="7">
        <v>554</v>
      </c>
      <c r="B556" s="1" t="s">
        <v>555</v>
      </c>
      <c r="C556" s="1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11">
        <f t="shared" si="48"/>
        <v>36.589147286821706</v>
      </c>
      <c r="P556" s="7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105" x14ac:dyDescent="0.2">
      <c r="A557" s="7">
        <v>555</v>
      </c>
      <c r="B557" s="1" t="s">
        <v>556</v>
      </c>
      <c r="C557" s="1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11">
        <f t="shared" si="48"/>
        <v>0</v>
      </c>
      <c r="P557" s="7" t="e">
        <f t="shared" si="49"/>
        <v>#DIV/0!</v>
      </c>
      <c r="Q557" s="7" t="str">
        <f t="shared" si="50"/>
        <v>technology</v>
      </c>
      <c r="R557" s="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60" x14ac:dyDescent="0.2">
      <c r="A558" s="7">
        <v>556</v>
      </c>
      <c r="B558" s="1" t="s">
        <v>557</v>
      </c>
      <c r="C558" s="1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11">
        <f t="shared" si="48"/>
        <v>2.5</v>
      </c>
      <c r="P558" s="7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105" x14ac:dyDescent="0.2">
      <c r="A559" s="7">
        <v>557</v>
      </c>
      <c r="B559" s="1" t="s">
        <v>558</v>
      </c>
      <c r="C559" s="1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11">
        <f t="shared" si="48"/>
        <v>0.91066666666666674</v>
      </c>
      <c r="P559" s="7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90" x14ac:dyDescent="0.2">
      <c r="A560" s="7">
        <v>558</v>
      </c>
      <c r="B560" s="1" t="s">
        <v>559</v>
      </c>
      <c r="C560" s="1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11">
        <f t="shared" si="48"/>
        <v>0</v>
      </c>
      <c r="P560" s="7" t="e">
        <f t="shared" si="49"/>
        <v>#DIV/0!</v>
      </c>
      <c r="Q560" s="7" t="str">
        <f t="shared" si="50"/>
        <v>technology</v>
      </c>
      <c r="R560" s="7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105" x14ac:dyDescent="0.2">
      <c r="A561" s="7">
        <v>559</v>
      </c>
      <c r="B561" s="1" t="s">
        <v>560</v>
      </c>
      <c r="C561" s="1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11">
        <f t="shared" si="48"/>
        <v>2.0833333333333336E-2</v>
      </c>
      <c r="P561" s="7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105" x14ac:dyDescent="0.2">
      <c r="A562" s="7">
        <v>560</v>
      </c>
      <c r="B562" s="1" t="s">
        <v>561</v>
      </c>
      <c r="C562" s="1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11">
        <f t="shared" si="48"/>
        <v>1.2E-2</v>
      </c>
      <c r="P562" s="7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105" x14ac:dyDescent="0.2">
      <c r="A563" s="7">
        <v>561</v>
      </c>
      <c r="B563" s="1" t="s">
        <v>562</v>
      </c>
      <c r="C563" s="1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11">
        <f t="shared" si="48"/>
        <v>0.36666666666666664</v>
      </c>
      <c r="P563" s="7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105" x14ac:dyDescent="0.2">
      <c r="A564" s="7">
        <v>562</v>
      </c>
      <c r="B564" s="1" t="s">
        <v>563</v>
      </c>
      <c r="C564" s="1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11">
        <f t="shared" si="48"/>
        <v>0</v>
      </c>
      <c r="P564" s="7" t="e">
        <f t="shared" si="49"/>
        <v>#DIV/0!</v>
      </c>
      <c r="Q564" s="7" t="str">
        <f t="shared" si="50"/>
        <v>technology</v>
      </c>
      <c r="R564" s="7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105" x14ac:dyDescent="0.2">
      <c r="A565" s="7">
        <v>563</v>
      </c>
      <c r="B565" s="1" t="s">
        <v>564</v>
      </c>
      <c r="C565" s="1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11">
        <f t="shared" si="48"/>
        <v>9.0666666666666659E-2</v>
      </c>
      <c r="P565" s="7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120" x14ac:dyDescent="0.2">
      <c r="A566" s="7">
        <v>564</v>
      </c>
      <c r="B566" s="1" t="s">
        <v>565</v>
      </c>
      <c r="C566" s="1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11">
        <f t="shared" si="48"/>
        <v>5.5555555555555558E-3</v>
      </c>
      <c r="P566" s="7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105" x14ac:dyDescent="0.2">
      <c r="A567" s="7">
        <v>565</v>
      </c>
      <c r="B567" s="1" t="s">
        <v>566</v>
      </c>
      <c r="C567" s="1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11">
        <f t="shared" si="48"/>
        <v>0</v>
      </c>
      <c r="P567" s="7" t="e">
        <f t="shared" si="49"/>
        <v>#DIV/0!</v>
      </c>
      <c r="Q567" s="7" t="str">
        <f t="shared" si="50"/>
        <v>technology</v>
      </c>
      <c r="R567" s="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90" x14ac:dyDescent="0.2">
      <c r="A568" s="7">
        <v>566</v>
      </c>
      <c r="B568" s="1" t="s">
        <v>567</v>
      </c>
      <c r="C568" s="1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11">
        <f t="shared" si="48"/>
        <v>0.02</v>
      </c>
      <c r="P568" s="7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105" x14ac:dyDescent="0.2">
      <c r="A569" s="7">
        <v>567</v>
      </c>
      <c r="B569" s="1" t="s">
        <v>568</v>
      </c>
      <c r="C569" s="1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11">
        <f t="shared" si="48"/>
        <v>0</v>
      </c>
      <c r="P569" s="7" t="e">
        <f t="shared" si="49"/>
        <v>#DIV/0!</v>
      </c>
      <c r="Q569" s="7" t="str">
        <f t="shared" si="50"/>
        <v>technology</v>
      </c>
      <c r="R569" s="7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120" x14ac:dyDescent="0.2">
      <c r="A570" s="7">
        <v>568</v>
      </c>
      <c r="B570" s="1" t="s">
        <v>569</v>
      </c>
      <c r="C570" s="1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11">
        <f t="shared" si="48"/>
        <v>1</v>
      </c>
      <c r="P570" s="7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105" x14ac:dyDescent="0.2">
      <c r="A571" s="7">
        <v>569</v>
      </c>
      <c r="B571" s="1" t="s">
        <v>570</v>
      </c>
      <c r="C571" s="1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11">
        <f t="shared" si="48"/>
        <v>0.8</v>
      </c>
      <c r="P571" s="7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75" x14ac:dyDescent="0.2">
      <c r="A572" s="7">
        <v>570</v>
      </c>
      <c r="B572" s="1" t="s">
        <v>571</v>
      </c>
      <c r="C572" s="1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11">
        <f t="shared" si="48"/>
        <v>0.16705882352941176</v>
      </c>
      <c r="P572" s="7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90" x14ac:dyDescent="0.2">
      <c r="A573" s="7">
        <v>571</v>
      </c>
      <c r="B573" s="1" t="s">
        <v>572</v>
      </c>
      <c r="C573" s="1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11">
        <f t="shared" si="48"/>
        <v>0.42399999999999999</v>
      </c>
      <c r="P573" s="7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90" x14ac:dyDescent="0.2">
      <c r="A574" s="7">
        <v>572</v>
      </c>
      <c r="B574" s="1" t="s">
        <v>573</v>
      </c>
      <c r="C574" s="1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11">
        <f t="shared" si="48"/>
        <v>0</v>
      </c>
      <c r="P574" s="7" t="e">
        <f t="shared" si="49"/>
        <v>#DIV/0!</v>
      </c>
      <c r="Q574" s="7" t="str">
        <f t="shared" si="50"/>
        <v>technology</v>
      </c>
      <c r="R574" s="7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120" x14ac:dyDescent="0.2">
      <c r="A575" s="7">
        <v>573</v>
      </c>
      <c r="B575" s="1" t="s">
        <v>574</v>
      </c>
      <c r="C575" s="1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11">
        <f t="shared" si="48"/>
        <v>0.38925389253892539</v>
      </c>
      <c r="P575" s="7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105" x14ac:dyDescent="0.2">
      <c r="A576" s="7">
        <v>574</v>
      </c>
      <c r="B576" s="1" t="s">
        <v>575</v>
      </c>
      <c r="C576" s="1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11">
        <f t="shared" si="48"/>
        <v>0.7155635062611807</v>
      </c>
      <c r="P576" s="7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120" x14ac:dyDescent="0.2">
      <c r="A577" s="7">
        <v>575</v>
      </c>
      <c r="B577" s="1" t="s">
        <v>576</v>
      </c>
      <c r="C577" s="1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11">
        <f t="shared" si="48"/>
        <v>0.43166666666666664</v>
      </c>
      <c r="P577" s="7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90" x14ac:dyDescent="0.2">
      <c r="A578" s="7">
        <v>576</v>
      </c>
      <c r="B578" s="1" t="s">
        <v>577</v>
      </c>
      <c r="C578" s="1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11">
        <f t="shared" si="48"/>
        <v>1.25E-3</v>
      </c>
      <c r="P578" s="7">
        <f t="shared" si="49"/>
        <v>1</v>
      </c>
      <c r="Q578" s="7" t="str">
        <f t="shared" si="50"/>
        <v>technology</v>
      </c>
      <c r="R578" s="7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105" x14ac:dyDescent="0.2">
      <c r="A579" s="7">
        <v>577</v>
      </c>
      <c r="B579" s="1" t="s">
        <v>578</v>
      </c>
      <c r="C579" s="1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11">
        <f t="shared" ref="O579:O642" si="54">E579/D579*100</f>
        <v>0.2</v>
      </c>
      <c r="P579" s="7">
        <f t="shared" ref="P579:P642" si="55">E579/L579</f>
        <v>10</v>
      </c>
      <c r="Q579" s="7" t="str">
        <f t="shared" ref="Q579:Q642" si="56">LEFT(N579,FIND("/",N579)-1)</f>
        <v>technology</v>
      </c>
      <c r="R579" s="7" t="str">
        <f t="shared" ref="R579:R642" si="57">RIGHT(N579,LEN(N579)-FIND("/",N579))</f>
        <v>web</v>
      </c>
      <c r="S579" s="9">
        <f t="shared" ref="S579:S642" si="58">(J579/86400)+25569</f>
        <v>42450.589143518519</v>
      </c>
      <c r="T579" s="9">
        <f t="shared" ref="T579:T642" si="59">(I579/86400)+25569</f>
        <v>42510.589143518519</v>
      </c>
    </row>
    <row r="580" spans="1:20" ht="45" x14ac:dyDescent="0.2">
      <c r="A580" s="7">
        <v>578</v>
      </c>
      <c r="B580" s="1" t="s">
        <v>579</v>
      </c>
      <c r="C580" s="1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11">
        <f t="shared" si="54"/>
        <v>1.12E-2</v>
      </c>
      <c r="P580" s="7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60" x14ac:dyDescent="0.2">
      <c r="A581" s="7">
        <v>579</v>
      </c>
      <c r="B581" s="1" t="s">
        <v>580</v>
      </c>
      <c r="C581" s="1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11">
        <f t="shared" si="54"/>
        <v>1.4583333333333333</v>
      </c>
      <c r="P581" s="7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105" x14ac:dyDescent="0.2">
      <c r="A582" s="7">
        <v>580</v>
      </c>
      <c r="B582" s="1" t="s">
        <v>581</v>
      </c>
      <c r="C582" s="1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11">
        <f t="shared" si="54"/>
        <v>3.3333333333333333E-2</v>
      </c>
      <c r="P582" s="7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90" x14ac:dyDescent="0.2">
      <c r="A583" s="7">
        <v>581</v>
      </c>
      <c r="B583" s="1" t="s">
        <v>582</v>
      </c>
      <c r="C583" s="1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11">
        <f t="shared" si="54"/>
        <v>0</v>
      </c>
      <c r="P583" s="7" t="e">
        <f t="shared" si="55"/>
        <v>#DIV/0!</v>
      </c>
      <c r="Q583" s="7" t="str">
        <f t="shared" si="56"/>
        <v>technology</v>
      </c>
      <c r="R583" s="7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105" x14ac:dyDescent="0.2">
      <c r="A584" s="7">
        <v>582</v>
      </c>
      <c r="B584" s="1" t="s">
        <v>583</v>
      </c>
      <c r="C584" s="1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11">
        <f t="shared" si="54"/>
        <v>0</v>
      </c>
      <c r="P584" s="7" t="e">
        <f t="shared" si="55"/>
        <v>#DIV/0!</v>
      </c>
      <c r="Q584" s="7" t="str">
        <f t="shared" si="56"/>
        <v>technology</v>
      </c>
      <c r="R584" s="7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75" x14ac:dyDescent="0.2">
      <c r="A585" s="7">
        <v>583</v>
      </c>
      <c r="B585" s="1" t="s">
        <v>584</v>
      </c>
      <c r="C585" s="1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11">
        <f t="shared" si="54"/>
        <v>1.1111111111111112E-2</v>
      </c>
      <c r="P585" s="7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75" x14ac:dyDescent="0.2">
      <c r="A586" s="7">
        <v>584</v>
      </c>
      <c r="B586" s="1" t="s">
        <v>585</v>
      </c>
      <c r="C586" s="1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11">
        <f t="shared" si="54"/>
        <v>1</v>
      </c>
      <c r="P586" s="7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75" x14ac:dyDescent="0.2">
      <c r="A587" s="7">
        <v>585</v>
      </c>
      <c r="B587" s="1" t="s">
        <v>586</v>
      </c>
      <c r="C587" s="1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11">
        <f t="shared" si="54"/>
        <v>0</v>
      </c>
      <c r="P587" s="7" t="e">
        <f t="shared" si="55"/>
        <v>#DIV/0!</v>
      </c>
      <c r="Q587" s="7" t="str">
        <f t="shared" si="56"/>
        <v>technology</v>
      </c>
      <c r="R587" s="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90" x14ac:dyDescent="0.2">
      <c r="A588" s="7">
        <v>586</v>
      </c>
      <c r="B588" s="1" t="s">
        <v>587</v>
      </c>
      <c r="C588" s="1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11">
        <f t="shared" si="54"/>
        <v>0.55999999999999994</v>
      </c>
      <c r="P588" s="7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120" x14ac:dyDescent="0.2">
      <c r="A589" s="7">
        <v>587</v>
      </c>
      <c r="B589" s="1" t="s">
        <v>588</v>
      </c>
      <c r="C589" s="1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11">
        <f t="shared" si="54"/>
        <v>9.0833333333333339</v>
      </c>
      <c r="P589" s="7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105" x14ac:dyDescent="0.2">
      <c r="A590" s="7">
        <v>588</v>
      </c>
      <c r="B590" s="1" t="s">
        <v>589</v>
      </c>
      <c r="C590" s="1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11">
        <f t="shared" si="54"/>
        <v>3.3444444444444441</v>
      </c>
      <c r="P590" s="7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ht="30" x14ac:dyDescent="0.2">
      <c r="A591" s="7">
        <v>589</v>
      </c>
      <c r="B591" s="1" t="s">
        <v>590</v>
      </c>
      <c r="C591" s="1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11">
        <f t="shared" si="54"/>
        <v>1.3333333333333334E-2</v>
      </c>
      <c r="P591" s="7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105" x14ac:dyDescent="0.2">
      <c r="A592" s="7">
        <v>590</v>
      </c>
      <c r="B592" s="1" t="s">
        <v>591</v>
      </c>
      <c r="C592" s="1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11">
        <f t="shared" si="54"/>
        <v>4.46</v>
      </c>
      <c r="P592" s="7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105" x14ac:dyDescent="0.2">
      <c r="A593" s="7">
        <v>591</v>
      </c>
      <c r="B593" s="1" t="s">
        <v>592</v>
      </c>
      <c r="C593" s="1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11">
        <f t="shared" si="54"/>
        <v>6.0999999999999999E-2</v>
      </c>
      <c r="P593" s="7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105" x14ac:dyDescent="0.2">
      <c r="A594" s="7">
        <v>592</v>
      </c>
      <c r="B594" s="1" t="s">
        <v>593</v>
      </c>
      <c r="C594" s="1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11">
        <f t="shared" si="54"/>
        <v>3.3333333333333335</v>
      </c>
      <c r="P594" s="7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105" x14ac:dyDescent="0.2">
      <c r="A595" s="7">
        <v>593</v>
      </c>
      <c r="B595" s="1" t="s">
        <v>594</v>
      </c>
      <c r="C595" s="1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11">
        <f t="shared" si="54"/>
        <v>23</v>
      </c>
      <c r="P595" s="7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45" x14ac:dyDescent="0.2">
      <c r="A596" s="7">
        <v>594</v>
      </c>
      <c r="B596" s="1" t="s">
        <v>595</v>
      </c>
      <c r="C596" s="1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11">
        <f t="shared" si="54"/>
        <v>0.104</v>
      </c>
      <c r="P596" s="7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105" x14ac:dyDescent="0.2">
      <c r="A597" s="7">
        <v>595</v>
      </c>
      <c r="B597" s="1" t="s">
        <v>596</v>
      </c>
      <c r="C597" s="1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11">
        <f t="shared" si="54"/>
        <v>0.42599999999999999</v>
      </c>
      <c r="P597" s="7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75" x14ac:dyDescent="0.2">
      <c r="A598" s="7">
        <v>596</v>
      </c>
      <c r="B598" s="1" t="s">
        <v>597</v>
      </c>
      <c r="C598" s="1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11">
        <f t="shared" si="54"/>
        <v>0.03</v>
      </c>
      <c r="P598" s="7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90" x14ac:dyDescent="0.2">
      <c r="A599" s="7">
        <v>597</v>
      </c>
      <c r="B599" s="1" t="s">
        <v>598</v>
      </c>
      <c r="C599" s="1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11">
        <f t="shared" si="54"/>
        <v>0.26666666666666666</v>
      </c>
      <c r="P599" s="7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60" x14ac:dyDescent="0.2">
      <c r="A600" s="7">
        <v>598</v>
      </c>
      <c r="B600" s="1" t="s">
        <v>599</v>
      </c>
      <c r="C600" s="1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11">
        <f t="shared" si="54"/>
        <v>34</v>
      </c>
      <c r="P600" s="7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105" x14ac:dyDescent="0.2">
      <c r="A601" s="7">
        <v>599</v>
      </c>
      <c r="B601" s="1" t="s">
        <v>600</v>
      </c>
      <c r="C601" s="1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11">
        <f t="shared" si="54"/>
        <v>6.2E-2</v>
      </c>
      <c r="P601" s="7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60" x14ac:dyDescent="0.2">
      <c r="A602" s="7">
        <v>600</v>
      </c>
      <c r="B602" s="1" t="s">
        <v>601</v>
      </c>
      <c r="C602" s="1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11">
        <f t="shared" si="54"/>
        <v>2</v>
      </c>
      <c r="P602" s="7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105" x14ac:dyDescent="0.2">
      <c r="A603" s="7">
        <v>601</v>
      </c>
      <c r="B603" s="1" t="s">
        <v>602</v>
      </c>
      <c r="C603" s="1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11">
        <f t="shared" si="54"/>
        <v>1.4000000000000001</v>
      </c>
      <c r="P603" s="7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90" x14ac:dyDescent="0.2">
      <c r="A604" s="7">
        <v>602</v>
      </c>
      <c r="B604" s="1" t="s">
        <v>603</v>
      </c>
      <c r="C604" s="1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11">
        <f t="shared" si="54"/>
        <v>0</v>
      </c>
      <c r="P604" s="7" t="e">
        <f t="shared" si="55"/>
        <v>#DIV/0!</v>
      </c>
      <c r="Q604" s="7" t="str">
        <f t="shared" si="56"/>
        <v>technology</v>
      </c>
      <c r="R604" s="7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90" x14ac:dyDescent="0.2">
      <c r="A605" s="7">
        <v>603</v>
      </c>
      <c r="B605" s="1" t="s">
        <v>604</v>
      </c>
      <c r="C605" s="1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11">
        <f t="shared" si="54"/>
        <v>3.9334666666666664</v>
      </c>
      <c r="P605" s="7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105" x14ac:dyDescent="0.2">
      <c r="A606" s="7">
        <v>604</v>
      </c>
      <c r="B606" s="1" t="s">
        <v>605</v>
      </c>
      <c r="C606" s="1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11">
        <f t="shared" si="54"/>
        <v>0</v>
      </c>
      <c r="P606" s="7" t="e">
        <f t="shared" si="55"/>
        <v>#DIV/0!</v>
      </c>
      <c r="Q606" s="7" t="str">
        <f t="shared" si="56"/>
        <v>technology</v>
      </c>
      <c r="R606" s="7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45" x14ac:dyDescent="0.2">
      <c r="A607" s="7">
        <v>605</v>
      </c>
      <c r="B607" s="1" t="s">
        <v>606</v>
      </c>
      <c r="C607" s="1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11">
        <f t="shared" si="54"/>
        <v>2.62</v>
      </c>
      <c r="P607" s="7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105" x14ac:dyDescent="0.2">
      <c r="A608" s="7">
        <v>606</v>
      </c>
      <c r="B608" s="1" t="s">
        <v>607</v>
      </c>
      <c r="C608" s="1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11">
        <f t="shared" si="54"/>
        <v>0.2</v>
      </c>
      <c r="P608" s="7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90" x14ac:dyDescent="0.2">
      <c r="A609" s="7">
        <v>607</v>
      </c>
      <c r="B609" s="1" t="s">
        <v>608</v>
      </c>
      <c r="C609" s="1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11">
        <f t="shared" si="54"/>
        <v>0</v>
      </c>
      <c r="P609" s="7" t="e">
        <f t="shared" si="55"/>
        <v>#DIV/0!</v>
      </c>
      <c r="Q609" s="7" t="str">
        <f t="shared" si="56"/>
        <v>technology</v>
      </c>
      <c r="R609" s="7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105" x14ac:dyDescent="0.2">
      <c r="A610" s="7">
        <v>608</v>
      </c>
      <c r="B610" s="1" t="s">
        <v>609</v>
      </c>
      <c r="C610" s="1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11">
        <f t="shared" si="54"/>
        <v>0.97400000000000009</v>
      </c>
      <c r="P610" s="7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105" x14ac:dyDescent="0.2">
      <c r="A611" s="7">
        <v>609</v>
      </c>
      <c r="B611" s="1" t="s">
        <v>610</v>
      </c>
      <c r="C611" s="1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11">
        <f t="shared" si="54"/>
        <v>0.64102564102564097</v>
      </c>
      <c r="P611" s="7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90" x14ac:dyDescent="0.2">
      <c r="A612" s="7">
        <v>610</v>
      </c>
      <c r="B612" s="1" t="s">
        <v>611</v>
      </c>
      <c r="C612" s="1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11">
        <f t="shared" si="54"/>
        <v>0</v>
      </c>
      <c r="P612" s="7" t="e">
        <f t="shared" si="55"/>
        <v>#DIV/0!</v>
      </c>
      <c r="Q612" s="7" t="str">
        <f t="shared" si="56"/>
        <v>technology</v>
      </c>
      <c r="R612" s="7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105" x14ac:dyDescent="0.2">
      <c r="A613" s="7">
        <v>611</v>
      </c>
      <c r="B613" s="1" t="s">
        <v>612</v>
      </c>
      <c r="C613" s="1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11">
        <f t="shared" si="54"/>
        <v>0</v>
      </c>
      <c r="P613" s="7" t="e">
        <f t="shared" si="55"/>
        <v>#DIV/0!</v>
      </c>
      <c r="Q613" s="7" t="str">
        <f t="shared" si="56"/>
        <v>technology</v>
      </c>
      <c r="R613" s="7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60" x14ac:dyDescent="0.2">
      <c r="A614" s="7">
        <v>612</v>
      </c>
      <c r="B614" s="1" t="s">
        <v>613</v>
      </c>
      <c r="C614" s="1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11">
        <f t="shared" si="54"/>
        <v>0</v>
      </c>
      <c r="P614" s="7" t="e">
        <f t="shared" si="55"/>
        <v>#DIV/0!</v>
      </c>
      <c r="Q614" s="7" t="str">
        <f t="shared" si="56"/>
        <v>technology</v>
      </c>
      <c r="R614" s="7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105" x14ac:dyDescent="0.2">
      <c r="A615" s="7">
        <v>613</v>
      </c>
      <c r="B615" s="1" t="s">
        <v>614</v>
      </c>
      <c r="C615" s="1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11">
        <f t="shared" si="54"/>
        <v>21.363333333333333</v>
      </c>
      <c r="P615" s="7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90" x14ac:dyDescent="0.2">
      <c r="A616" s="7">
        <v>614</v>
      </c>
      <c r="B616" s="1" t="s">
        <v>615</v>
      </c>
      <c r="C616" s="1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11">
        <f t="shared" si="54"/>
        <v>0</v>
      </c>
      <c r="P616" s="7" t="e">
        <f t="shared" si="55"/>
        <v>#DIV/0!</v>
      </c>
      <c r="Q616" s="7" t="str">
        <f t="shared" si="56"/>
        <v>technology</v>
      </c>
      <c r="R616" s="7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90" x14ac:dyDescent="0.2">
      <c r="A617" s="7">
        <v>615</v>
      </c>
      <c r="B617" s="1" t="s">
        <v>616</v>
      </c>
      <c r="C617" s="1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11">
        <f t="shared" si="54"/>
        <v>0</v>
      </c>
      <c r="P617" s="7" t="e">
        <f t="shared" si="55"/>
        <v>#DIV/0!</v>
      </c>
      <c r="Q617" s="7" t="str">
        <f t="shared" si="56"/>
        <v>technology</v>
      </c>
      <c r="R617" s="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105" x14ac:dyDescent="0.2">
      <c r="A618" s="7">
        <v>616</v>
      </c>
      <c r="B618" s="1" t="s">
        <v>617</v>
      </c>
      <c r="C618" s="1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11">
        <f t="shared" si="54"/>
        <v>0</v>
      </c>
      <c r="P618" s="7" t="e">
        <f t="shared" si="55"/>
        <v>#DIV/0!</v>
      </c>
      <c r="Q618" s="7" t="str">
        <f t="shared" si="56"/>
        <v>technology</v>
      </c>
      <c r="R618" s="7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105" x14ac:dyDescent="0.2">
      <c r="A619" s="7">
        <v>617</v>
      </c>
      <c r="B619" s="1" t="s">
        <v>618</v>
      </c>
      <c r="C619" s="1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11">
        <f t="shared" si="54"/>
        <v>3</v>
      </c>
      <c r="P619" s="7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105" x14ac:dyDescent="0.2">
      <c r="A620" s="7">
        <v>618</v>
      </c>
      <c r="B620" s="1" t="s">
        <v>619</v>
      </c>
      <c r="C620" s="1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11">
        <f t="shared" si="54"/>
        <v>0</v>
      </c>
      <c r="P620" s="7" t="e">
        <f t="shared" si="55"/>
        <v>#DIV/0!</v>
      </c>
      <c r="Q620" s="7" t="str">
        <f t="shared" si="56"/>
        <v>technology</v>
      </c>
      <c r="R620" s="7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60" x14ac:dyDescent="0.2">
      <c r="A621" s="7">
        <v>619</v>
      </c>
      <c r="B621" s="1" t="s">
        <v>620</v>
      </c>
      <c r="C621" s="1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11">
        <f t="shared" si="54"/>
        <v>3.9999999999999996E-5</v>
      </c>
      <c r="P621" s="7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90" x14ac:dyDescent="0.2">
      <c r="A622" s="7">
        <v>620</v>
      </c>
      <c r="B622" s="1" t="s">
        <v>621</v>
      </c>
      <c r="C622" s="1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11">
        <f t="shared" si="54"/>
        <v>1</v>
      </c>
      <c r="P622" s="7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105" x14ac:dyDescent="0.2">
      <c r="A623" s="7">
        <v>621</v>
      </c>
      <c r="B623" s="1" t="s">
        <v>622</v>
      </c>
      <c r="C623" s="1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11">
        <f t="shared" si="54"/>
        <v>1.044</v>
      </c>
      <c r="P623" s="7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120" x14ac:dyDescent="0.2">
      <c r="A624" s="7">
        <v>622</v>
      </c>
      <c r="B624" s="1" t="s">
        <v>623</v>
      </c>
      <c r="C624" s="1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11">
        <f t="shared" si="54"/>
        <v>5.6833333333333336</v>
      </c>
      <c r="P624" s="7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105" x14ac:dyDescent="0.2">
      <c r="A625" s="7">
        <v>623</v>
      </c>
      <c r="B625" s="1" t="s">
        <v>624</v>
      </c>
      <c r="C625" s="1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11">
        <f t="shared" si="54"/>
        <v>0</v>
      </c>
      <c r="P625" s="7" t="e">
        <f t="shared" si="55"/>
        <v>#DIV/0!</v>
      </c>
      <c r="Q625" s="7" t="str">
        <f t="shared" si="56"/>
        <v>technology</v>
      </c>
      <c r="R625" s="7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90" x14ac:dyDescent="0.2">
      <c r="A626" s="7">
        <v>624</v>
      </c>
      <c r="B626" s="1" t="s">
        <v>625</v>
      </c>
      <c r="C626" s="1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11">
        <f t="shared" si="54"/>
        <v>0</v>
      </c>
      <c r="P626" s="7" t="e">
        <f t="shared" si="55"/>
        <v>#DIV/0!</v>
      </c>
      <c r="Q626" s="7" t="str">
        <f t="shared" si="56"/>
        <v>technology</v>
      </c>
      <c r="R626" s="7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105" x14ac:dyDescent="0.2">
      <c r="A627" s="7">
        <v>625</v>
      </c>
      <c r="B627" s="1" t="s">
        <v>626</v>
      </c>
      <c r="C627" s="1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11">
        <f t="shared" si="54"/>
        <v>0</v>
      </c>
      <c r="P627" s="7" t="e">
        <f t="shared" si="55"/>
        <v>#DIV/0!</v>
      </c>
      <c r="Q627" s="7" t="str">
        <f t="shared" si="56"/>
        <v>technology</v>
      </c>
      <c r="R627" s="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105" x14ac:dyDescent="0.2">
      <c r="A628" s="7">
        <v>626</v>
      </c>
      <c r="B628" s="1" t="s">
        <v>627</v>
      </c>
      <c r="C628" s="1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11">
        <f t="shared" si="54"/>
        <v>17.380000000000003</v>
      </c>
      <c r="P628" s="7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105" x14ac:dyDescent="0.2">
      <c r="A629" s="7">
        <v>627</v>
      </c>
      <c r="B629" s="1" t="s">
        <v>628</v>
      </c>
      <c r="C629" s="1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11">
        <f t="shared" si="54"/>
        <v>0.02</v>
      </c>
      <c r="P629" s="7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90" x14ac:dyDescent="0.2">
      <c r="A630" s="7">
        <v>628</v>
      </c>
      <c r="B630" s="1" t="s">
        <v>629</v>
      </c>
      <c r="C630" s="1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11">
        <f t="shared" si="54"/>
        <v>0</v>
      </c>
      <c r="P630" s="7" t="e">
        <f t="shared" si="55"/>
        <v>#DIV/0!</v>
      </c>
      <c r="Q630" s="7" t="str">
        <f t="shared" si="56"/>
        <v>technology</v>
      </c>
      <c r="R630" s="7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105" x14ac:dyDescent="0.2">
      <c r="A631" s="7">
        <v>629</v>
      </c>
      <c r="B631" s="1" t="s">
        <v>630</v>
      </c>
      <c r="C631" s="1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11">
        <f t="shared" si="54"/>
        <v>0.17500000000000002</v>
      </c>
      <c r="P631" s="7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105" x14ac:dyDescent="0.2">
      <c r="A632" s="7">
        <v>630</v>
      </c>
      <c r="B632" s="1" t="s">
        <v>631</v>
      </c>
      <c r="C632" s="1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11">
        <f t="shared" si="54"/>
        <v>8.3340278356529712E-2</v>
      </c>
      <c r="P632" s="7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60" x14ac:dyDescent="0.2">
      <c r="A633" s="7">
        <v>631</v>
      </c>
      <c r="B633" s="1" t="s">
        <v>632</v>
      </c>
      <c r="C633" s="1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11">
        <f t="shared" si="54"/>
        <v>1.38</v>
      </c>
      <c r="P633" s="7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75" x14ac:dyDescent="0.2">
      <c r="A634" s="7">
        <v>632</v>
      </c>
      <c r="B634" s="1" t="s">
        <v>633</v>
      </c>
      <c r="C634" s="1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11">
        <f t="shared" si="54"/>
        <v>0</v>
      </c>
      <c r="P634" s="7" t="e">
        <f t="shared" si="55"/>
        <v>#DIV/0!</v>
      </c>
      <c r="Q634" s="7" t="str">
        <f t="shared" si="56"/>
        <v>technology</v>
      </c>
      <c r="R634" s="7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105" x14ac:dyDescent="0.2">
      <c r="A635" s="7">
        <v>633</v>
      </c>
      <c r="B635" s="1" t="s">
        <v>634</v>
      </c>
      <c r="C635" s="1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11">
        <f t="shared" si="54"/>
        <v>12.45</v>
      </c>
      <c r="P635" s="7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75" x14ac:dyDescent="0.2">
      <c r="A636" s="7">
        <v>634</v>
      </c>
      <c r="B636" s="1" t="s">
        <v>635</v>
      </c>
      <c r="C636" s="1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11">
        <f t="shared" si="54"/>
        <v>0.02</v>
      </c>
      <c r="P636" s="7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45" x14ac:dyDescent="0.2">
      <c r="A637" s="7">
        <v>635</v>
      </c>
      <c r="B637" s="1" t="s">
        <v>636</v>
      </c>
      <c r="C637" s="1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11">
        <f t="shared" si="54"/>
        <v>8.0000000000000002E-3</v>
      </c>
      <c r="P637" s="7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90" x14ac:dyDescent="0.2">
      <c r="A638" s="7">
        <v>636</v>
      </c>
      <c r="B638" s="1" t="s">
        <v>637</v>
      </c>
      <c r="C638" s="1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11">
        <f t="shared" si="54"/>
        <v>0.2</v>
      </c>
      <c r="P638" s="7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90" x14ac:dyDescent="0.2">
      <c r="A639" s="7">
        <v>637</v>
      </c>
      <c r="B639" s="1" t="s">
        <v>638</v>
      </c>
      <c r="C639" s="1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11">
        <f t="shared" si="54"/>
        <v>0</v>
      </c>
      <c r="P639" s="7" t="e">
        <f t="shared" si="55"/>
        <v>#DIV/0!</v>
      </c>
      <c r="Q639" s="7" t="str">
        <f t="shared" si="56"/>
        <v>technology</v>
      </c>
      <c r="R639" s="7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">
      <c r="A640" s="7">
        <v>638</v>
      </c>
      <c r="B640" s="1" t="s">
        <v>639</v>
      </c>
      <c r="C640" s="1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11">
        <f t="shared" si="54"/>
        <v>9.0000000000000011E-3</v>
      </c>
      <c r="P640" s="7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45" x14ac:dyDescent="0.2">
      <c r="A641" s="7">
        <v>639</v>
      </c>
      <c r="B641" s="1" t="s">
        <v>640</v>
      </c>
      <c r="C641" s="1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11">
        <f t="shared" si="54"/>
        <v>9.9999999999999991E-5</v>
      </c>
      <c r="P641" s="7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105" x14ac:dyDescent="0.2">
      <c r="A642" s="7">
        <v>640</v>
      </c>
      <c r="B642" s="1" t="s">
        <v>641</v>
      </c>
      <c r="C642" s="1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11">
        <f t="shared" si="54"/>
        <v>144.28571428571428</v>
      </c>
      <c r="P642" s="7">
        <f t="shared" si="55"/>
        <v>50.5</v>
      </c>
      <c r="Q642" s="7" t="str">
        <f t="shared" si="56"/>
        <v>technology</v>
      </c>
      <c r="R642" s="7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120" x14ac:dyDescent="0.2">
      <c r="A643" s="7">
        <v>641</v>
      </c>
      <c r="B643" s="1" t="s">
        <v>642</v>
      </c>
      <c r="C643" s="1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11">
        <f t="shared" ref="O643:O706" si="60">E643/D643*100</f>
        <v>119.16249999999999</v>
      </c>
      <c r="P643" s="7">
        <f t="shared" ref="P643:P706" si="61">E643/L643</f>
        <v>151.31746031746033</v>
      </c>
      <c r="Q643" s="7" t="str">
        <f t="shared" ref="Q643:Q706" si="62">LEFT(N643,FIND("/",N643)-1)</f>
        <v>technology</v>
      </c>
      <c r="R643" s="7" t="str">
        <f t="shared" ref="R643:R706" si="63">RIGHT(N643,LEN(N643)-FIND("/",N643))</f>
        <v>wearables</v>
      </c>
      <c r="S643" s="9">
        <f t="shared" ref="S643:S706" si="64">(J643/86400)+25569</f>
        <v>42199.57</v>
      </c>
      <c r="T643" s="9">
        <f t="shared" ref="T643:T706" si="65">(I643/86400)+25569</f>
        <v>42229.57</v>
      </c>
    </row>
    <row r="644" spans="1:20" ht="90" x14ac:dyDescent="0.2">
      <c r="A644" s="7">
        <v>642</v>
      </c>
      <c r="B644" s="1" t="s">
        <v>643</v>
      </c>
      <c r="C644" s="1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11">
        <f t="shared" si="60"/>
        <v>1460.4850000000001</v>
      </c>
      <c r="P644" s="7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75" x14ac:dyDescent="0.2">
      <c r="A645" s="7">
        <v>643</v>
      </c>
      <c r="B645" s="1" t="s">
        <v>644</v>
      </c>
      <c r="C645" s="1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11">
        <f t="shared" si="60"/>
        <v>105.80799999999999</v>
      </c>
      <c r="P645" s="7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105" x14ac:dyDescent="0.2">
      <c r="A646" s="7">
        <v>644</v>
      </c>
      <c r="B646" s="1" t="s">
        <v>645</v>
      </c>
      <c r="C646" s="1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11">
        <f t="shared" si="60"/>
        <v>300.11791999999997</v>
      </c>
      <c r="P646" s="7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60" x14ac:dyDescent="0.2">
      <c r="A647" s="7">
        <v>645</v>
      </c>
      <c r="B647" s="1" t="s">
        <v>646</v>
      </c>
      <c r="C647" s="1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11">
        <f t="shared" si="60"/>
        <v>278.7</v>
      </c>
      <c r="P647" s="7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105" x14ac:dyDescent="0.2">
      <c r="A648" s="7">
        <v>646</v>
      </c>
      <c r="B648" s="1" t="s">
        <v>647</v>
      </c>
      <c r="C648" s="1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11">
        <f t="shared" si="60"/>
        <v>131.87625</v>
      </c>
      <c r="P648" s="7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105" x14ac:dyDescent="0.2">
      <c r="A649" s="7">
        <v>647</v>
      </c>
      <c r="B649" s="1" t="s">
        <v>648</v>
      </c>
      <c r="C649" s="1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11">
        <f t="shared" si="60"/>
        <v>107.05</v>
      </c>
      <c r="P649" s="7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45" x14ac:dyDescent="0.2">
      <c r="A650" s="7">
        <v>648</v>
      </c>
      <c r="B650" s="1" t="s">
        <v>649</v>
      </c>
      <c r="C650" s="1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11">
        <f t="shared" si="60"/>
        <v>126.82285714285715</v>
      </c>
      <c r="P650" s="7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105" x14ac:dyDescent="0.2">
      <c r="A651" s="7">
        <v>649</v>
      </c>
      <c r="B651" s="1" t="s">
        <v>650</v>
      </c>
      <c r="C651" s="1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11">
        <f t="shared" si="60"/>
        <v>139.96</v>
      </c>
      <c r="P651" s="7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90" x14ac:dyDescent="0.2">
      <c r="A652" s="7">
        <v>650</v>
      </c>
      <c r="B652" s="1" t="s">
        <v>651</v>
      </c>
      <c r="C652" s="1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11">
        <f t="shared" si="60"/>
        <v>112.4</v>
      </c>
      <c r="P652" s="7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90" x14ac:dyDescent="0.2">
      <c r="A653" s="7">
        <v>651</v>
      </c>
      <c r="B653" s="1" t="s">
        <v>652</v>
      </c>
      <c r="C653" s="1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11">
        <f t="shared" si="60"/>
        <v>100.52799999999999</v>
      </c>
      <c r="P653" s="7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105" x14ac:dyDescent="0.2">
      <c r="A654" s="7">
        <v>652</v>
      </c>
      <c r="B654" s="1" t="s">
        <v>653</v>
      </c>
      <c r="C654" s="1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11">
        <f t="shared" si="60"/>
        <v>100.46666666666665</v>
      </c>
      <c r="P654" s="7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120" x14ac:dyDescent="0.2">
      <c r="A655" s="7">
        <v>653</v>
      </c>
      <c r="B655" s="1" t="s">
        <v>654</v>
      </c>
      <c r="C655" s="1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11">
        <f t="shared" si="60"/>
        <v>141.446</v>
      </c>
      <c r="P655" s="7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105" x14ac:dyDescent="0.2">
      <c r="A656" s="7">
        <v>654</v>
      </c>
      <c r="B656" s="1" t="s">
        <v>655</v>
      </c>
      <c r="C656" s="1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11">
        <f t="shared" si="60"/>
        <v>267.29166666666669</v>
      </c>
      <c r="P656" s="7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90" x14ac:dyDescent="0.2">
      <c r="A657" s="7">
        <v>655</v>
      </c>
      <c r="B657" s="1" t="s">
        <v>656</v>
      </c>
      <c r="C657" s="1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11">
        <f t="shared" si="60"/>
        <v>146.88749999999999</v>
      </c>
      <c r="P657" s="7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105" x14ac:dyDescent="0.2">
      <c r="A658" s="7">
        <v>656</v>
      </c>
      <c r="B658" s="1" t="s">
        <v>657</v>
      </c>
      <c r="C658" s="1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11">
        <f t="shared" si="60"/>
        <v>213.56</v>
      </c>
      <c r="P658" s="7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105" x14ac:dyDescent="0.2">
      <c r="A659" s="7">
        <v>657</v>
      </c>
      <c r="B659" s="1" t="s">
        <v>658</v>
      </c>
      <c r="C659" s="1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11">
        <f t="shared" si="60"/>
        <v>125.69999999999999</v>
      </c>
      <c r="P659" s="7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105" x14ac:dyDescent="0.2">
      <c r="A660" s="7">
        <v>658</v>
      </c>
      <c r="B660" s="1" t="s">
        <v>659</v>
      </c>
      <c r="C660" s="1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11">
        <f t="shared" si="60"/>
        <v>104.46206037108834</v>
      </c>
      <c r="P660" s="7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30" x14ac:dyDescent="0.2">
      <c r="A661" s="7">
        <v>659</v>
      </c>
      <c r="B661" s="1" t="s">
        <v>660</v>
      </c>
      <c r="C661" s="1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11">
        <f t="shared" si="60"/>
        <v>100.56666666666668</v>
      </c>
      <c r="P661" s="7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105" x14ac:dyDescent="0.2">
      <c r="A662" s="7">
        <v>660</v>
      </c>
      <c r="B662" s="1" t="s">
        <v>661</v>
      </c>
      <c r="C662" s="1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11">
        <f t="shared" si="60"/>
        <v>3.0579999999999998</v>
      </c>
      <c r="P662" s="7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90" x14ac:dyDescent="0.2">
      <c r="A663" s="7">
        <v>661</v>
      </c>
      <c r="B663" s="1" t="s">
        <v>662</v>
      </c>
      <c r="C663" s="1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11">
        <f t="shared" si="60"/>
        <v>0.95</v>
      </c>
      <c r="P663" s="7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90" x14ac:dyDescent="0.2">
      <c r="A664" s="7">
        <v>662</v>
      </c>
      <c r="B664" s="1" t="s">
        <v>663</v>
      </c>
      <c r="C664" s="1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11">
        <f t="shared" si="60"/>
        <v>0.4</v>
      </c>
      <c r="P664" s="7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105" x14ac:dyDescent="0.2">
      <c r="A665" s="7">
        <v>663</v>
      </c>
      <c r="B665" s="1" t="s">
        <v>664</v>
      </c>
      <c r="C665" s="1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11">
        <f t="shared" si="60"/>
        <v>0.35000000000000003</v>
      </c>
      <c r="P665" s="7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90" x14ac:dyDescent="0.2">
      <c r="A666" s="7">
        <v>664</v>
      </c>
      <c r="B666" s="1" t="s">
        <v>665</v>
      </c>
      <c r="C666" s="1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11">
        <f t="shared" si="60"/>
        <v>7.5333333333333332</v>
      </c>
      <c r="P666" s="7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105" x14ac:dyDescent="0.2">
      <c r="A667" s="7">
        <v>665</v>
      </c>
      <c r="B667" s="1" t="s">
        <v>666</v>
      </c>
      <c r="C667" s="1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11">
        <f t="shared" si="60"/>
        <v>18.64</v>
      </c>
      <c r="P667" s="7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105" x14ac:dyDescent="0.2">
      <c r="A668" s="7">
        <v>666</v>
      </c>
      <c r="B668" s="1" t="s">
        <v>667</v>
      </c>
      <c r="C668" s="1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11">
        <f t="shared" si="60"/>
        <v>4.0000000000000001E-3</v>
      </c>
      <c r="P668" s="7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105" x14ac:dyDescent="0.2">
      <c r="A669" s="7">
        <v>667</v>
      </c>
      <c r="B669" s="1" t="s">
        <v>668</v>
      </c>
      <c r="C669" s="1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11">
        <f t="shared" si="60"/>
        <v>10.02</v>
      </c>
      <c r="P669" s="7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90" x14ac:dyDescent="0.2">
      <c r="A670" s="7">
        <v>668</v>
      </c>
      <c r="B670" s="1" t="s">
        <v>669</v>
      </c>
      <c r="C670" s="1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11">
        <f t="shared" si="60"/>
        <v>4.5600000000000005</v>
      </c>
      <c r="P670" s="7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90" x14ac:dyDescent="0.2">
      <c r="A671" s="7">
        <v>669</v>
      </c>
      <c r="B671" s="1" t="s">
        <v>670</v>
      </c>
      <c r="C671" s="1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11">
        <f t="shared" si="60"/>
        <v>21.5075</v>
      </c>
      <c r="P671" s="7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105" x14ac:dyDescent="0.2">
      <c r="A672" s="7">
        <v>670</v>
      </c>
      <c r="B672" s="1" t="s">
        <v>671</v>
      </c>
      <c r="C672" s="1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11">
        <f t="shared" si="60"/>
        <v>29.276666666666667</v>
      </c>
      <c r="P672" s="7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105" x14ac:dyDescent="0.2">
      <c r="A673" s="7">
        <v>671</v>
      </c>
      <c r="B673" s="1" t="s">
        <v>672</v>
      </c>
      <c r="C673" s="1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11">
        <f t="shared" si="60"/>
        <v>39.426666666666662</v>
      </c>
      <c r="P673" s="7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105" x14ac:dyDescent="0.2">
      <c r="A674" s="7">
        <v>672</v>
      </c>
      <c r="B674" s="1" t="s">
        <v>673</v>
      </c>
      <c r="C674" s="1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11">
        <f t="shared" si="60"/>
        <v>21.628</v>
      </c>
      <c r="P674" s="7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105" x14ac:dyDescent="0.2">
      <c r="A675" s="7">
        <v>673</v>
      </c>
      <c r="B675" s="1" t="s">
        <v>674</v>
      </c>
      <c r="C675" s="1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11">
        <f t="shared" si="60"/>
        <v>0.20500000000000002</v>
      </c>
      <c r="P675" s="7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60" x14ac:dyDescent="0.2">
      <c r="A676" s="7">
        <v>674</v>
      </c>
      <c r="B676" s="1" t="s">
        <v>675</v>
      </c>
      <c r="C676" s="1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11">
        <f t="shared" si="60"/>
        <v>0.03</v>
      </c>
      <c r="P676" s="7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105" x14ac:dyDescent="0.2">
      <c r="A677" s="7">
        <v>675</v>
      </c>
      <c r="B677" s="1" t="s">
        <v>676</v>
      </c>
      <c r="C677" s="1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11">
        <f t="shared" si="60"/>
        <v>14.85</v>
      </c>
      <c r="P677" s="7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105" x14ac:dyDescent="0.2">
      <c r="A678" s="7">
        <v>676</v>
      </c>
      <c r="B678" s="1" t="s">
        <v>677</v>
      </c>
      <c r="C678" s="1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11">
        <f t="shared" si="60"/>
        <v>1.4710000000000001</v>
      </c>
      <c r="P678" s="7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120" x14ac:dyDescent="0.2">
      <c r="A679" s="7">
        <v>677</v>
      </c>
      <c r="B679" s="1" t="s">
        <v>678</v>
      </c>
      <c r="C679" s="1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11">
        <f t="shared" si="60"/>
        <v>25.584</v>
      </c>
      <c r="P679" s="7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105" x14ac:dyDescent="0.2">
      <c r="A680" s="7">
        <v>678</v>
      </c>
      <c r="B680" s="1" t="s">
        <v>679</v>
      </c>
      <c r="C680" s="1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11">
        <f t="shared" si="60"/>
        <v>3.8206896551724134</v>
      </c>
      <c r="P680" s="7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105" x14ac:dyDescent="0.2">
      <c r="A681" s="7">
        <v>679</v>
      </c>
      <c r="B681" s="1" t="s">
        <v>680</v>
      </c>
      <c r="C681" s="1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11">
        <f t="shared" si="60"/>
        <v>15.485964912280703</v>
      </c>
      <c r="P681" s="7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105" x14ac:dyDescent="0.2">
      <c r="A682" s="7">
        <v>680</v>
      </c>
      <c r="B682" s="1" t="s">
        <v>681</v>
      </c>
      <c r="C682" s="1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11">
        <f t="shared" si="60"/>
        <v>25.912000000000003</v>
      </c>
      <c r="P682" s="7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105" x14ac:dyDescent="0.2">
      <c r="A683" s="7">
        <v>681</v>
      </c>
      <c r="B683" s="1" t="s">
        <v>682</v>
      </c>
      <c r="C683" s="1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11">
        <f t="shared" si="60"/>
        <v>0.04</v>
      </c>
      <c r="P683" s="7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90" x14ac:dyDescent="0.2">
      <c r="A684" s="7">
        <v>682</v>
      </c>
      <c r="B684" s="1" t="s">
        <v>683</v>
      </c>
      <c r="C684" s="1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11">
        <f t="shared" si="60"/>
        <v>0.106</v>
      </c>
      <c r="P684" s="7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105" x14ac:dyDescent="0.2">
      <c r="A685" s="7">
        <v>683</v>
      </c>
      <c r="B685" s="1" t="s">
        <v>684</v>
      </c>
      <c r="C685" s="1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11">
        <f t="shared" si="60"/>
        <v>0.85142857142857142</v>
      </c>
      <c r="P685" s="7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45" x14ac:dyDescent="0.2">
      <c r="A686" s="7">
        <v>684</v>
      </c>
      <c r="B686" s="1" t="s">
        <v>685</v>
      </c>
      <c r="C686" s="1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11">
        <f t="shared" si="60"/>
        <v>7.4837500000000006</v>
      </c>
      <c r="P686" s="7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120" x14ac:dyDescent="0.2">
      <c r="A687" s="7">
        <v>685</v>
      </c>
      <c r="B687" s="1" t="s">
        <v>686</v>
      </c>
      <c r="C687" s="1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11">
        <f t="shared" si="60"/>
        <v>27.650000000000002</v>
      </c>
      <c r="P687" s="7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90" x14ac:dyDescent="0.2">
      <c r="A688" s="7">
        <v>686</v>
      </c>
      <c r="B688" s="1" t="s">
        <v>687</v>
      </c>
      <c r="C688" s="1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11">
        <f t="shared" si="60"/>
        <v>0</v>
      </c>
      <c r="P688" s="7" t="e">
        <f t="shared" si="61"/>
        <v>#DIV/0!</v>
      </c>
      <c r="Q688" s="7" t="str">
        <f t="shared" si="62"/>
        <v>technology</v>
      </c>
      <c r="R688" s="7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90" x14ac:dyDescent="0.2">
      <c r="A689" s="7">
        <v>687</v>
      </c>
      <c r="B689" s="1" t="s">
        <v>688</v>
      </c>
      <c r="C689" s="1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11">
        <f t="shared" si="60"/>
        <v>3.55</v>
      </c>
      <c r="P689" s="7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105" x14ac:dyDescent="0.2">
      <c r="A690" s="7">
        <v>688</v>
      </c>
      <c r="B690" s="1" t="s">
        <v>689</v>
      </c>
      <c r="C690" s="1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11">
        <f t="shared" si="60"/>
        <v>72.989999999999995</v>
      </c>
      <c r="P690" s="7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90" x14ac:dyDescent="0.2">
      <c r="A691" s="7">
        <v>689</v>
      </c>
      <c r="B691" s="1" t="s">
        <v>690</v>
      </c>
      <c r="C691" s="1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11">
        <f t="shared" si="60"/>
        <v>57.648750000000007</v>
      </c>
      <c r="P691" s="7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60" x14ac:dyDescent="0.2">
      <c r="A692" s="7">
        <v>690</v>
      </c>
      <c r="B692" s="1" t="s">
        <v>691</v>
      </c>
      <c r="C692" s="1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11">
        <f t="shared" si="60"/>
        <v>12.34</v>
      </c>
      <c r="P692" s="7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105" x14ac:dyDescent="0.2">
      <c r="A693" s="7">
        <v>691</v>
      </c>
      <c r="B693" s="1" t="s">
        <v>692</v>
      </c>
      <c r="C693" s="1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11">
        <f t="shared" si="60"/>
        <v>0.52</v>
      </c>
      <c r="P693" s="7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90" x14ac:dyDescent="0.2">
      <c r="A694" s="7">
        <v>692</v>
      </c>
      <c r="B694" s="1" t="s">
        <v>693</v>
      </c>
      <c r="C694" s="1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11">
        <f t="shared" si="60"/>
        <v>6.5299999999999994</v>
      </c>
      <c r="P694" s="7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75" x14ac:dyDescent="0.2">
      <c r="A695" s="7">
        <v>693</v>
      </c>
      <c r="B695" s="1" t="s">
        <v>694</v>
      </c>
      <c r="C695" s="1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11">
        <f t="shared" si="60"/>
        <v>35.338000000000001</v>
      </c>
      <c r="P695" s="7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105" x14ac:dyDescent="0.2">
      <c r="A696" s="7">
        <v>694</v>
      </c>
      <c r="B696" s="1" t="s">
        <v>695</v>
      </c>
      <c r="C696" s="1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11">
        <f t="shared" si="60"/>
        <v>0.39333333333333331</v>
      </c>
      <c r="P696" s="7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120" x14ac:dyDescent="0.2">
      <c r="A697" s="7">
        <v>695</v>
      </c>
      <c r="B697" s="1" t="s">
        <v>696</v>
      </c>
      <c r="C697" s="1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11">
        <f t="shared" si="60"/>
        <v>1.06</v>
      </c>
      <c r="P697" s="7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60" x14ac:dyDescent="0.2">
      <c r="A698" s="7">
        <v>696</v>
      </c>
      <c r="B698" s="1" t="s">
        <v>697</v>
      </c>
      <c r="C698" s="1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11">
        <f t="shared" si="60"/>
        <v>5.7142857142857147E-4</v>
      </c>
      <c r="P698" s="7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105" x14ac:dyDescent="0.2">
      <c r="A699" s="7">
        <v>697</v>
      </c>
      <c r="B699" s="1" t="s">
        <v>698</v>
      </c>
      <c r="C699" s="1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11">
        <f t="shared" si="60"/>
        <v>46.379999999999995</v>
      </c>
      <c r="P699" s="7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90" x14ac:dyDescent="0.2">
      <c r="A700" s="7">
        <v>698</v>
      </c>
      <c r="B700" s="1" t="s">
        <v>699</v>
      </c>
      <c r="C700" s="1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11">
        <f t="shared" si="60"/>
        <v>15.39</v>
      </c>
      <c r="P700" s="7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105" x14ac:dyDescent="0.2">
      <c r="A701" s="7">
        <v>699</v>
      </c>
      <c r="B701" s="1" t="s">
        <v>700</v>
      </c>
      <c r="C701" s="1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11">
        <f t="shared" si="60"/>
        <v>82.422107692307705</v>
      </c>
      <c r="P701" s="7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105" x14ac:dyDescent="0.2">
      <c r="A702" s="7">
        <v>700</v>
      </c>
      <c r="B702" s="1" t="s">
        <v>701</v>
      </c>
      <c r="C702" s="1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11">
        <f t="shared" si="60"/>
        <v>2.6866666666666665</v>
      </c>
      <c r="P702" s="7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120" x14ac:dyDescent="0.2">
      <c r="A703" s="7">
        <v>701</v>
      </c>
      <c r="B703" s="1" t="s">
        <v>702</v>
      </c>
      <c r="C703" s="1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11">
        <f t="shared" si="60"/>
        <v>26.6</v>
      </c>
      <c r="P703" s="7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105" x14ac:dyDescent="0.2">
      <c r="A704" s="7">
        <v>702</v>
      </c>
      <c r="B704" s="1" t="s">
        <v>703</v>
      </c>
      <c r="C704" s="1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11">
        <f t="shared" si="60"/>
        <v>30.813400000000001</v>
      </c>
      <c r="P704" s="7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90" x14ac:dyDescent="0.2">
      <c r="A705" s="7">
        <v>703</v>
      </c>
      <c r="B705" s="1" t="s">
        <v>704</v>
      </c>
      <c r="C705" s="1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11">
        <f t="shared" si="60"/>
        <v>5.58</v>
      </c>
      <c r="P705" s="7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75" x14ac:dyDescent="0.2">
      <c r="A706" s="7">
        <v>704</v>
      </c>
      <c r="B706" s="1" t="s">
        <v>705</v>
      </c>
      <c r="C706" s="1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11">
        <f t="shared" si="60"/>
        <v>0.87454545454545463</v>
      </c>
      <c r="P706" s="7">
        <f t="shared" si="61"/>
        <v>120.25</v>
      </c>
      <c r="Q706" s="7" t="str">
        <f t="shared" si="62"/>
        <v>technology</v>
      </c>
      <c r="R706" s="7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45" x14ac:dyDescent="0.2">
      <c r="A707" s="7">
        <v>705</v>
      </c>
      <c r="B707" s="1" t="s">
        <v>706</v>
      </c>
      <c r="C707" s="1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11">
        <f t="shared" ref="O707:O770" si="66">E707/D707*100</f>
        <v>0.97699999999999987</v>
      </c>
      <c r="P707" s="7">
        <f t="shared" ref="P707:P770" si="67">E707/L707</f>
        <v>195.4</v>
      </c>
      <c r="Q707" s="7" t="str">
        <f t="shared" ref="Q707:Q770" si="68">LEFT(N707,FIND("/",N707)-1)</f>
        <v>technology</v>
      </c>
      <c r="R707" s="7" t="str">
        <f t="shared" ref="R707:R770" si="69">RIGHT(N707,LEN(N707)-FIND("/",N707))</f>
        <v>wearables</v>
      </c>
      <c r="S707" s="9">
        <f t="shared" ref="S707:S770" si="70">(J707/86400)+25569</f>
        <v>42726.491643518515</v>
      </c>
      <c r="T707" s="9">
        <f t="shared" ref="T707:T770" si="71">(I707/86400)+25569</f>
        <v>42756.491643518515</v>
      </c>
    </row>
    <row r="708" spans="1:20" ht="105" x14ac:dyDescent="0.2">
      <c r="A708" s="7">
        <v>706</v>
      </c>
      <c r="B708" s="1" t="s">
        <v>707</v>
      </c>
      <c r="C708" s="1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11">
        <f t="shared" si="66"/>
        <v>0</v>
      </c>
      <c r="P708" s="7" t="e">
        <f t="shared" si="67"/>
        <v>#DIV/0!</v>
      </c>
      <c r="Q708" s="7" t="str">
        <f t="shared" si="68"/>
        <v>technology</v>
      </c>
      <c r="R708" s="7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105" x14ac:dyDescent="0.2">
      <c r="A709" s="7">
        <v>707</v>
      </c>
      <c r="B709" s="1" t="s">
        <v>708</v>
      </c>
      <c r="C709" s="1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11">
        <f t="shared" si="66"/>
        <v>78.927352941176466</v>
      </c>
      <c r="P709" s="7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90" x14ac:dyDescent="0.2">
      <c r="A710" s="7">
        <v>708</v>
      </c>
      <c r="B710" s="1" t="s">
        <v>709</v>
      </c>
      <c r="C710" s="1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11">
        <f t="shared" si="66"/>
        <v>22.092500000000001</v>
      </c>
      <c r="P710" s="7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60" x14ac:dyDescent="0.2">
      <c r="A711" s="7">
        <v>709</v>
      </c>
      <c r="B711" s="1" t="s">
        <v>710</v>
      </c>
      <c r="C711" s="1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11">
        <f t="shared" si="66"/>
        <v>0.40666666666666662</v>
      </c>
      <c r="P711" s="7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90" x14ac:dyDescent="0.2">
      <c r="A712" s="7">
        <v>710</v>
      </c>
      <c r="B712" s="1" t="s">
        <v>711</v>
      </c>
      <c r="C712" s="1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11">
        <f t="shared" si="66"/>
        <v>0</v>
      </c>
      <c r="P712" s="7" t="e">
        <f t="shared" si="67"/>
        <v>#DIV/0!</v>
      </c>
      <c r="Q712" s="7" t="str">
        <f t="shared" si="68"/>
        <v>technology</v>
      </c>
      <c r="R712" s="7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105" x14ac:dyDescent="0.2">
      <c r="A713" s="7">
        <v>711</v>
      </c>
      <c r="B713" s="1" t="s">
        <v>712</v>
      </c>
      <c r="C713" s="1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11">
        <f t="shared" si="66"/>
        <v>33.790999999999997</v>
      </c>
      <c r="P713" s="7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105" x14ac:dyDescent="0.2">
      <c r="A714" s="7">
        <v>712</v>
      </c>
      <c r="B714" s="1" t="s">
        <v>713</v>
      </c>
      <c r="C714" s="1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11">
        <f t="shared" si="66"/>
        <v>0.21649484536082475</v>
      </c>
      <c r="P714" s="7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90" x14ac:dyDescent="0.2">
      <c r="A715" s="7">
        <v>713</v>
      </c>
      <c r="B715" s="1" t="s">
        <v>714</v>
      </c>
      <c r="C715" s="1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11">
        <f t="shared" si="66"/>
        <v>0.79600000000000004</v>
      </c>
      <c r="P715" s="7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75" x14ac:dyDescent="0.2">
      <c r="A716" s="7">
        <v>714</v>
      </c>
      <c r="B716" s="1" t="s">
        <v>715</v>
      </c>
      <c r="C716" s="1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11">
        <f t="shared" si="66"/>
        <v>14.993333333333334</v>
      </c>
      <c r="P716" s="7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120" x14ac:dyDescent="0.2">
      <c r="A717" s="7">
        <v>715</v>
      </c>
      <c r="B717" s="1" t="s">
        <v>716</v>
      </c>
      <c r="C717" s="1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11">
        <f t="shared" si="66"/>
        <v>5.0509090909090908</v>
      </c>
      <c r="P717" s="7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90" x14ac:dyDescent="0.2">
      <c r="A718" s="7">
        <v>716</v>
      </c>
      <c r="B718" s="1" t="s">
        <v>717</v>
      </c>
      <c r="C718" s="1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11">
        <f t="shared" si="66"/>
        <v>10.214285714285715</v>
      </c>
      <c r="P718" s="7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45" x14ac:dyDescent="0.2">
      <c r="A719" s="7">
        <v>717</v>
      </c>
      <c r="B719" s="1" t="s">
        <v>718</v>
      </c>
      <c r="C719" s="1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11">
        <f t="shared" si="66"/>
        <v>0.30499999999999999</v>
      </c>
      <c r="P719" s="7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90" x14ac:dyDescent="0.2">
      <c r="A720" s="7">
        <v>718</v>
      </c>
      <c r="B720" s="1" t="s">
        <v>719</v>
      </c>
      <c r="C720" s="1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11">
        <f t="shared" si="66"/>
        <v>0.75</v>
      </c>
      <c r="P720" s="7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105" x14ac:dyDescent="0.2">
      <c r="A721" s="7">
        <v>719</v>
      </c>
      <c r="B721" s="1" t="s">
        <v>720</v>
      </c>
      <c r="C721" s="1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11">
        <f t="shared" si="66"/>
        <v>1.2933333333333332</v>
      </c>
      <c r="P721" s="7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90" x14ac:dyDescent="0.2">
      <c r="A722" s="7">
        <v>720</v>
      </c>
      <c r="B722" s="1" t="s">
        <v>721</v>
      </c>
      <c r="C722" s="1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11">
        <f t="shared" si="66"/>
        <v>143.94736842105263</v>
      </c>
      <c r="P722" s="7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105" x14ac:dyDescent="0.2">
      <c r="A723" s="7">
        <v>721</v>
      </c>
      <c r="B723" s="1" t="s">
        <v>722</v>
      </c>
      <c r="C723" s="1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11">
        <f t="shared" si="66"/>
        <v>122.10975609756099</v>
      </c>
      <c r="P723" s="7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105" x14ac:dyDescent="0.2">
      <c r="A724" s="7">
        <v>722</v>
      </c>
      <c r="B724" s="1" t="s">
        <v>723</v>
      </c>
      <c r="C724" s="1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11">
        <f t="shared" si="66"/>
        <v>132.024</v>
      </c>
      <c r="P724" s="7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75" x14ac:dyDescent="0.2">
      <c r="A725" s="7">
        <v>723</v>
      </c>
      <c r="B725" s="1" t="s">
        <v>724</v>
      </c>
      <c r="C725" s="1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11">
        <f t="shared" si="66"/>
        <v>109.38000000000001</v>
      </c>
      <c r="P725" s="7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105" x14ac:dyDescent="0.2">
      <c r="A726" s="7">
        <v>724</v>
      </c>
      <c r="B726" s="1" t="s">
        <v>725</v>
      </c>
      <c r="C726" s="1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11">
        <f t="shared" si="66"/>
        <v>105.47157142857144</v>
      </c>
      <c r="P726" s="7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90" x14ac:dyDescent="0.2">
      <c r="A727" s="7">
        <v>725</v>
      </c>
      <c r="B727" s="1" t="s">
        <v>726</v>
      </c>
      <c r="C727" s="1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11">
        <f t="shared" si="66"/>
        <v>100.35000000000001</v>
      </c>
      <c r="P727" s="7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90" x14ac:dyDescent="0.2">
      <c r="A728" s="7">
        <v>726</v>
      </c>
      <c r="B728" s="1" t="s">
        <v>727</v>
      </c>
      <c r="C728" s="1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11">
        <f t="shared" si="66"/>
        <v>101.4</v>
      </c>
      <c r="P728" s="7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105" x14ac:dyDescent="0.2">
      <c r="A729" s="7">
        <v>727</v>
      </c>
      <c r="B729" s="1" t="s">
        <v>728</v>
      </c>
      <c r="C729" s="1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11">
        <f t="shared" si="66"/>
        <v>155.51428571428571</v>
      </c>
      <c r="P729" s="7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75" x14ac:dyDescent="0.2">
      <c r="A730" s="7">
        <v>728</v>
      </c>
      <c r="B730" s="1" t="s">
        <v>729</v>
      </c>
      <c r="C730" s="1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11">
        <f t="shared" si="66"/>
        <v>105.566</v>
      </c>
      <c r="P730" s="7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90" x14ac:dyDescent="0.2">
      <c r="A731" s="7">
        <v>729</v>
      </c>
      <c r="B731" s="1" t="s">
        <v>730</v>
      </c>
      <c r="C731" s="1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11">
        <f t="shared" si="66"/>
        <v>130.65</v>
      </c>
      <c r="P731" s="7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45" x14ac:dyDescent="0.2">
      <c r="A732" s="7">
        <v>730</v>
      </c>
      <c r="B732" s="1" t="s">
        <v>731</v>
      </c>
      <c r="C732" s="1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11">
        <f t="shared" si="66"/>
        <v>132.19</v>
      </c>
      <c r="P732" s="7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105" x14ac:dyDescent="0.2">
      <c r="A733" s="7">
        <v>731</v>
      </c>
      <c r="B733" s="1" t="s">
        <v>732</v>
      </c>
      <c r="C733" s="1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11">
        <f t="shared" si="66"/>
        <v>126</v>
      </c>
      <c r="P733" s="7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105" x14ac:dyDescent="0.2">
      <c r="A734" s="7">
        <v>732</v>
      </c>
      <c r="B734" s="1" t="s">
        <v>733</v>
      </c>
      <c r="C734" s="1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11">
        <f t="shared" si="66"/>
        <v>160</v>
      </c>
      <c r="P734" s="7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105" x14ac:dyDescent="0.2">
      <c r="A735" s="7">
        <v>733</v>
      </c>
      <c r="B735" s="1" t="s">
        <v>734</v>
      </c>
      <c r="C735" s="1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11">
        <f t="shared" si="66"/>
        <v>120.48</v>
      </c>
      <c r="P735" s="7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75" x14ac:dyDescent="0.2">
      <c r="A736" s="7">
        <v>734</v>
      </c>
      <c r="B736" s="1" t="s">
        <v>735</v>
      </c>
      <c r="C736" s="1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11">
        <f t="shared" si="66"/>
        <v>125.52941176470588</v>
      </c>
      <c r="P736" s="7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75" x14ac:dyDescent="0.2">
      <c r="A737" s="7">
        <v>735</v>
      </c>
      <c r="B737" s="1" t="s">
        <v>736</v>
      </c>
      <c r="C737" s="1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11">
        <f t="shared" si="66"/>
        <v>114.40638297872341</v>
      </c>
      <c r="P737" s="7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105" x14ac:dyDescent="0.2">
      <c r="A738" s="7">
        <v>736</v>
      </c>
      <c r="B738" s="1" t="s">
        <v>737</v>
      </c>
      <c r="C738" s="1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11">
        <f t="shared" si="66"/>
        <v>315.13888888888891</v>
      </c>
      <c r="P738" s="7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105" x14ac:dyDescent="0.2">
      <c r="A739" s="7">
        <v>737</v>
      </c>
      <c r="B739" s="1" t="s">
        <v>738</v>
      </c>
      <c r="C739" s="1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11">
        <f t="shared" si="66"/>
        <v>122.39999999999999</v>
      </c>
      <c r="P739" s="7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60" x14ac:dyDescent="0.2">
      <c r="A740" s="7">
        <v>738</v>
      </c>
      <c r="B740" s="1" t="s">
        <v>739</v>
      </c>
      <c r="C740" s="1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11">
        <f t="shared" si="66"/>
        <v>106.73333333333332</v>
      </c>
      <c r="P740" s="7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105" x14ac:dyDescent="0.2">
      <c r="A741" s="7">
        <v>739</v>
      </c>
      <c r="B741" s="1" t="s">
        <v>740</v>
      </c>
      <c r="C741" s="1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11">
        <f t="shared" si="66"/>
        <v>158.33333333333331</v>
      </c>
      <c r="P741" s="7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105" x14ac:dyDescent="0.2">
      <c r="A742" s="7">
        <v>740</v>
      </c>
      <c r="B742" s="1" t="s">
        <v>741</v>
      </c>
      <c r="C742" s="1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11">
        <f t="shared" si="66"/>
        <v>107.4</v>
      </c>
      <c r="P742" s="7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45" x14ac:dyDescent="0.2">
      <c r="A743" s="7">
        <v>741</v>
      </c>
      <c r="B743" s="1" t="s">
        <v>742</v>
      </c>
      <c r="C743" s="1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11">
        <f t="shared" si="66"/>
        <v>102.25999999999999</v>
      </c>
      <c r="P743" s="7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105" x14ac:dyDescent="0.2">
      <c r="A744" s="7">
        <v>742</v>
      </c>
      <c r="B744" s="1" t="s">
        <v>743</v>
      </c>
      <c r="C744" s="1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11">
        <f t="shared" si="66"/>
        <v>110.71428571428572</v>
      </c>
      <c r="P744" s="7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90" x14ac:dyDescent="0.2">
      <c r="A745" s="7">
        <v>743</v>
      </c>
      <c r="B745" s="1" t="s">
        <v>744</v>
      </c>
      <c r="C745" s="1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11">
        <f t="shared" si="66"/>
        <v>148</v>
      </c>
      <c r="P745" s="7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75" x14ac:dyDescent="0.2">
      <c r="A746" s="7">
        <v>744</v>
      </c>
      <c r="B746" s="1" t="s">
        <v>745</v>
      </c>
      <c r="C746" s="1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11">
        <f t="shared" si="66"/>
        <v>102.32000000000001</v>
      </c>
      <c r="P746" s="7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105" x14ac:dyDescent="0.2">
      <c r="A747" s="7">
        <v>745</v>
      </c>
      <c r="B747" s="1" t="s">
        <v>746</v>
      </c>
      <c r="C747" s="1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11">
        <f t="shared" si="66"/>
        <v>179.09909909909908</v>
      </c>
      <c r="P747" s="7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45" x14ac:dyDescent="0.2">
      <c r="A748" s="7">
        <v>746</v>
      </c>
      <c r="B748" s="1" t="s">
        <v>747</v>
      </c>
      <c r="C748" s="1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11">
        <f t="shared" si="66"/>
        <v>111.08135252761969</v>
      </c>
      <c r="P748" s="7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90" x14ac:dyDescent="0.2">
      <c r="A749" s="7">
        <v>747</v>
      </c>
      <c r="B749" s="1" t="s">
        <v>748</v>
      </c>
      <c r="C749" s="1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11">
        <f t="shared" si="66"/>
        <v>100.04285714285714</v>
      </c>
      <c r="P749" s="7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90" x14ac:dyDescent="0.2">
      <c r="A750" s="7">
        <v>748</v>
      </c>
      <c r="B750" s="1" t="s">
        <v>749</v>
      </c>
      <c r="C750" s="1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11">
        <f t="shared" si="66"/>
        <v>100.25</v>
      </c>
      <c r="P750" s="7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105" x14ac:dyDescent="0.2">
      <c r="A751" s="7">
        <v>749</v>
      </c>
      <c r="B751" s="1" t="s">
        <v>750</v>
      </c>
      <c r="C751" s="1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11">
        <f t="shared" si="66"/>
        <v>105.56</v>
      </c>
      <c r="P751" s="7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90" x14ac:dyDescent="0.2">
      <c r="A752" s="7">
        <v>750</v>
      </c>
      <c r="B752" s="1" t="s">
        <v>751</v>
      </c>
      <c r="C752" s="1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11">
        <f t="shared" si="66"/>
        <v>102.58775877587757</v>
      </c>
      <c r="P752" s="7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90" x14ac:dyDescent="0.2">
      <c r="A753" s="7">
        <v>751</v>
      </c>
      <c r="B753" s="1" t="s">
        <v>752</v>
      </c>
      <c r="C753" s="1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11">
        <f t="shared" si="66"/>
        <v>118.5</v>
      </c>
      <c r="P753" s="7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120" x14ac:dyDescent="0.2">
      <c r="A754" s="7">
        <v>752</v>
      </c>
      <c r="B754" s="1" t="s">
        <v>753</v>
      </c>
      <c r="C754" s="1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11">
        <f t="shared" si="66"/>
        <v>111.7</v>
      </c>
      <c r="P754" s="7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105" x14ac:dyDescent="0.2">
      <c r="A755" s="7">
        <v>753</v>
      </c>
      <c r="B755" s="1" t="s">
        <v>754</v>
      </c>
      <c r="C755" s="1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11">
        <f t="shared" si="66"/>
        <v>128</v>
      </c>
      <c r="P755" s="7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105" x14ac:dyDescent="0.2">
      <c r="A756" s="7">
        <v>754</v>
      </c>
      <c r="B756" s="1" t="s">
        <v>755</v>
      </c>
      <c r="C756" s="1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11">
        <f t="shared" si="66"/>
        <v>103.75000000000001</v>
      </c>
      <c r="P756" s="7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105" x14ac:dyDescent="0.2">
      <c r="A757" s="7">
        <v>755</v>
      </c>
      <c r="B757" s="1" t="s">
        <v>756</v>
      </c>
      <c r="C757" s="1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11">
        <f t="shared" si="66"/>
        <v>101.9076</v>
      </c>
      <c r="P757" s="7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90" x14ac:dyDescent="0.2">
      <c r="A758" s="7">
        <v>756</v>
      </c>
      <c r="B758" s="1" t="s">
        <v>757</v>
      </c>
      <c r="C758" s="1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11">
        <f t="shared" si="66"/>
        <v>117.71428571428571</v>
      </c>
      <c r="P758" s="7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105" x14ac:dyDescent="0.2">
      <c r="A759" s="7">
        <v>757</v>
      </c>
      <c r="B759" s="1" t="s">
        <v>758</v>
      </c>
      <c r="C759" s="1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11">
        <f t="shared" si="66"/>
        <v>238</v>
      </c>
      <c r="P759" s="7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75" x14ac:dyDescent="0.2">
      <c r="A760" s="7">
        <v>758</v>
      </c>
      <c r="B760" s="1" t="s">
        <v>759</v>
      </c>
      <c r="C760" s="1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11">
        <f t="shared" si="66"/>
        <v>102</v>
      </c>
      <c r="P760" s="7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75" x14ac:dyDescent="0.2">
      <c r="A761" s="7">
        <v>759</v>
      </c>
      <c r="B761" s="1" t="s">
        <v>760</v>
      </c>
      <c r="C761" s="1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11">
        <f t="shared" si="66"/>
        <v>101.92000000000002</v>
      </c>
      <c r="P761" s="7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90" x14ac:dyDescent="0.2">
      <c r="A762" s="7">
        <v>760</v>
      </c>
      <c r="B762" s="1" t="s">
        <v>761</v>
      </c>
      <c r="C762" s="1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11">
        <f t="shared" si="66"/>
        <v>0</v>
      </c>
      <c r="P762" s="7" t="e">
        <f t="shared" si="67"/>
        <v>#DIV/0!</v>
      </c>
      <c r="Q762" s="7" t="str">
        <f t="shared" si="68"/>
        <v>publishing</v>
      </c>
      <c r="R762" s="7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90" x14ac:dyDescent="0.2">
      <c r="A763" s="7">
        <v>761</v>
      </c>
      <c r="B763" s="1" t="s">
        <v>762</v>
      </c>
      <c r="C763" s="1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11">
        <f t="shared" si="66"/>
        <v>4.7</v>
      </c>
      <c r="P763" s="7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90" x14ac:dyDescent="0.2">
      <c r="A764" s="7">
        <v>762</v>
      </c>
      <c r="B764" s="1" t="s">
        <v>763</v>
      </c>
      <c r="C764" s="1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11">
        <f t="shared" si="66"/>
        <v>0</v>
      </c>
      <c r="P764" s="7" t="e">
        <f t="shared" si="67"/>
        <v>#DIV/0!</v>
      </c>
      <c r="Q764" s="7" t="str">
        <f t="shared" si="68"/>
        <v>publishing</v>
      </c>
      <c r="R764" s="7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90" x14ac:dyDescent="0.2">
      <c r="A765" s="7">
        <v>763</v>
      </c>
      <c r="B765" s="1" t="s">
        <v>764</v>
      </c>
      <c r="C765" s="1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11">
        <f t="shared" si="66"/>
        <v>0.11655011655011654</v>
      </c>
      <c r="P765" s="7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90" x14ac:dyDescent="0.2">
      <c r="A766" s="7">
        <v>764</v>
      </c>
      <c r="B766" s="1" t="s">
        <v>765</v>
      </c>
      <c r="C766" s="1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11">
        <f t="shared" si="66"/>
        <v>0</v>
      </c>
      <c r="P766" s="7" t="e">
        <f t="shared" si="67"/>
        <v>#DIV/0!</v>
      </c>
      <c r="Q766" s="7" t="str">
        <f t="shared" si="68"/>
        <v>publishing</v>
      </c>
      <c r="R766" s="7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105" x14ac:dyDescent="0.2">
      <c r="A767" s="7">
        <v>765</v>
      </c>
      <c r="B767" s="1" t="s">
        <v>766</v>
      </c>
      <c r="C767" s="1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11">
        <f t="shared" si="66"/>
        <v>36.014285714285712</v>
      </c>
      <c r="P767" s="7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105" x14ac:dyDescent="0.2">
      <c r="A768" s="7">
        <v>766</v>
      </c>
      <c r="B768" s="1" t="s">
        <v>767</v>
      </c>
      <c r="C768" s="1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11">
        <f t="shared" si="66"/>
        <v>0</v>
      </c>
      <c r="P768" s="7" t="e">
        <f t="shared" si="67"/>
        <v>#DIV/0!</v>
      </c>
      <c r="Q768" s="7" t="str">
        <f t="shared" si="68"/>
        <v>publishing</v>
      </c>
      <c r="R768" s="7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105" x14ac:dyDescent="0.2">
      <c r="A769" s="7">
        <v>767</v>
      </c>
      <c r="B769" s="1" t="s">
        <v>768</v>
      </c>
      <c r="C769" s="1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11">
        <f t="shared" si="66"/>
        <v>3.54</v>
      </c>
      <c r="P769" s="7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105" x14ac:dyDescent="0.2">
      <c r="A770" s="7">
        <v>768</v>
      </c>
      <c r="B770" s="1" t="s">
        <v>769</v>
      </c>
      <c r="C770" s="1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11">
        <f t="shared" si="66"/>
        <v>0</v>
      </c>
      <c r="P770" s="7" t="e">
        <f t="shared" si="67"/>
        <v>#DIV/0!</v>
      </c>
      <c r="Q770" s="7" t="str">
        <f t="shared" si="68"/>
        <v>publishing</v>
      </c>
      <c r="R770" s="7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120" x14ac:dyDescent="0.2">
      <c r="A771" s="7">
        <v>769</v>
      </c>
      <c r="B771" s="1" t="s">
        <v>770</v>
      </c>
      <c r="C771" s="1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11">
        <f t="shared" ref="O771:O834" si="72">E771/D771*100</f>
        <v>41.4</v>
      </c>
      <c r="P771" s="7">
        <f t="shared" ref="P771:P834" si="73">E771/L771</f>
        <v>31.846153846153847</v>
      </c>
      <c r="Q771" s="7" t="str">
        <f t="shared" ref="Q771:Q834" si="74">LEFT(N771,FIND("/",N771)-1)</f>
        <v>publishing</v>
      </c>
      <c r="R771" s="7" t="str">
        <f t="shared" ref="R771:R834" si="75">RIGHT(N771,LEN(N771)-FIND("/",N771))</f>
        <v>fiction</v>
      </c>
      <c r="S771" s="9">
        <f t="shared" ref="S771:S834" si="76">(J771/86400)+25569</f>
        <v>41604.996458333335</v>
      </c>
      <c r="T771" s="9">
        <f t="shared" ref="T771:T834" si="77">(I771/86400)+25569</f>
        <v>41634.996458333335</v>
      </c>
    </row>
    <row r="772" spans="1:20" ht="105" x14ac:dyDescent="0.2">
      <c r="A772" s="7">
        <v>770</v>
      </c>
      <c r="B772" s="1" t="s">
        <v>771</v>
      </c>
      <c r="C772" s="1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11">
        <f t="shared" si="72"/>
        <v>0</v>
      </c>
      <c r="P772" s="7" t="e">
        <f t="shared" si="73"/>
        <v>#DIV/0!</v>
      </c>
      <c r="Q772" s="7" t="str">
        <f t="shared" si="74"/>
        <v>publishing</v>
      </c>
      <c r="R772" s="7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90" x14ac:dyDescent="0.2">
      <c r="A773" s="7">
        <v>771</v>
      </c>
      <c r="B773" s="1" t="s">
        <v>772</v>
      </c>
      <c r="C773" s="1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11">
        <f t="shared" si="72"/>
        <v>2.6315789473684209E-2</v>
      </c>
      <c r="P773" s="7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105" x14ac:dyDescent="0.2">
      <c r="A774" s="7">
        <v>772</v>
      </c>
      <c r="B774" s="1" t="s">
        <v>773</v>
      </c>
      <c r="C774" s="1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11">
        <f t="shared" si="72"/>
        <v>3.3333333333333335</v>
      </c>
      <c r="P774" s="7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105" x14ac:dyDescent="0.2">
      <c r="A775" s="7">
        <v>773</v>
      </c>
      <c r="B775" s="1" t="s">
        <v>774</v>
      </c>
      <c r="C775" s="1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11">
        <f t="shared" si="72"/>
        <v>0.85129023676509719</v>
      </c>
      <c r="P775" s="7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90" x14ac:dyDescent="0.2">
      <c r="A776" s="7">
        <v>774</v>
      </c>
      <c r="B776" s="1" t="s">
        <v>775</v>
      </c>
      <c r="C776" s="1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11">
        <f t="shared" si="72"/>
        <v>70.199999999999989</v>
      </c>
      <c r="P776" s="7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75" x14ac:dyDescent="0.2">
      <c r="A777" s="7">
        <v>775</v>
      </c>
      <c r="B777" s="1" t="s">
        <v>776</v>
      </c>
      <c r="C777" s="1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11">
        <f t="shared" si="72"/>
        <v>1.7000000000000002</v>
      </c>
      <c r="P777" s="7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105" x14ac:dyDescent="0.2">
      <c r="A778" s="7">
        <v>776</v>
      </c>
      <c r="B778" s="1" t="s">
        <v>777</v>
      </c>
      <c r="C778" s="1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11">
        <f t="shared" si="72"/>
        <v>51.4</v>
      </c>
      <c r="P778" s="7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105" x14ac:dyDescent="0.2">
      <c r="A779" s="7">
        <v>777</v>
      </c>
      <c r="B779" s="1" t="s">
        <v>778</v>
      </c>
      <c r="C779" s="1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11">
        <f t="shared" si="72"/>
        <v>0.70000000000000007</v>
      </c>
      <c r="P779" s="7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90" x14ac:dyDescent="0.2">
      <c r="A780" s="7">
        <v>778</v>
      </c>
      <c r="B780" s="1" t="s">
        <v>779</v>
      </c>
      <c r="C780" s="1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11">
        <f t="shared" si="72"/>
        <v>0.4</v>
      </c>
      <c r="P780" s="7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120" x14ac:dyDescent="0.2">
      <c r="A781" s="7">
        <v>779</v>
      </c>
      <c r="B781" s="1" t="s">
        <v>780</v>
      </c>
      <c r="C781" s="1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11">
        <f t="shared" si="72"/>
        <v>2.666666666666667</v>
      </c>
      <c r="P781" s="7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75" x14ac:dyDescent="0.2">
      <c r="A782" s="7">
        <v>780</v>
      </c>
      <c r="B782" s="1" t="s">
        <v>781</v>
      </c>
      <c r="C782" s="1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11">
        <f t="shared" si="72"/>
        <v>104</v>
      </c>
      <c r="P782" s="7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90" x14ac:dyDescent="0.2">
      <c r="A783" s="7">
        <v>781</v>
      </c>
      <c r="B783" s="1" t="s">
        <v>782</v>
      </c>
      <c r="C783" s="1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11">
        <f t="shared" si="72"/>
        <v>133.15375</v>
      </c>
      <c r="P783" s="7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90" x14ac:dyDescent="0.2">
      <c r="A784" s="7">
        <v>782</v>
      </c>
      <c r="B784" s="1" t="s">
        <v>783</v>
      </c>
      <c r="C784" s="1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11">
        <f t="shared" si="72"/>
        <v>100</v>
      </c>
      <c r="P784" s="7">
        <f t="shared" si="73"/>
        <v>50</v>
      </c>
      <c r="Q784" s="7" t="str">
        <f t="shared" si="74"/>
        <v>music</v>
      </c>
      <c r="R784" s="7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90" x14ac:dyDescent="0.2">
      <c r="A785" s="7">
        <v>783</v>
      </c>
      <c r="B785" s="1" t="s">
        <v>784</v>
      </c>
      <c r="C785" s="1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11">
        <f t="shared" si="72"/>
        <v>148.13333333333333</v>
      </c>
      <c r="P785" s="7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105" x14ac:dyDescent="0.2">
      <c r="A786" s="7">
        <v>784</v>
      </c>
      <c r="B786" s="1" t="s">
        <v>785</v>
      </c>
      <c r="C786" s="1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11">
        <f t="shared" si="72"/>
        <v>102.49999999999999</v>
      </c>
      <c r="P786" s="7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105" x14ac:dyDescent="0.2">
      <c r="A787" s="7">
        <v>785</v>
      </c>
      <c r="B787" s="1" t="s">
        <v>786</v>
      </c>
      <c r="C787" s="1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11">
        <f t="shared" si="72"/>
        <v>180.62799999999999</v>
      </c>
      <c r="P787" s="7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75" x14ac:dyDescent="0.2">
      <c r="A788" s="7">
        <v>786</v>
      </c>
      <c r="B788" s="1" t="s">
        <v>787</v>
      </c>
      <c r="C788" s="1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11">
        <f t="shared" si="72"/>
        <v>142.79999999999998</v>
      </c>
      <c r="P788" s="7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90" x14ac:dyDescent="0.2">
      <c r="A789" s="7">
        <v>787</v>
      </c>
      <c r="B789" s="1" t="s">
        <v>788</v>
      </c>
      <c r="C789" s="1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11">
        <f t="shared" si="72"/>
        <v>114.16666666666666</v>
      </c>
      <c r="P789" s="7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90" x14ac:dyDescent="0.2">
      <c r="A790" s="7">
        <v>788</v>
      </c>
      <c r="B790" s="1" t="s">
        <v>789</v>
      </c>
      <c r="C790" s="1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11">
        <f t="shared" si="72"/>
        <v>203.505</v>
      </c>
      <c r="P790" s="7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90" x14ac:dyDescent="0.2">
      <c r="A791" s="7">
        <v>789</v>
      </c>
      <c r="B791" s="1" t="s">
        <v>790</v>
      </c>
      <c r="C791" s="1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11">
        <f t="shared" si="72"/>
        <v>109.41176470588236</v>
      </c>
      <c r="P791" s="7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105" x14ac:dyDescent="0.2">
      <c r="A792" s="7">
        <v>790</v>
      </c>
      <c r="B792" s="1" t="s">
        <v>791</v>
      </c>
      <c r="C792" s="1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11">
        <f t="shared" si="72"/>
        <v>144.37459999999999</v>
      </c>
      <c r="P792" s="7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105" x14ac:dyDescent="0.2">
      <c r="A793" s="7">
        <v>791</v>
      </c>
      <c r="B793" s="1" t="s">
        <v>792</v>
      </c>
      <c r="C793" s="1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11">
        <f t="shared" si="72"/>
        <v>103.86666666666666</v>
      </c>
      <c r="P793" s="7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60" x14ac:dyDescent="0.2">
      <c r="A794" s="7">
        <v>792</v>
      </c>
      <c r="B794" s="1" t="s">
        <v>793</v>
      </c>
      <c r="C794" s="1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11">
        <f t="shared" si="72"/>
        <v>100.44440000000002</v>
      </c>
      <c r="P794" s="7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105" x14ac:dyDescent="0.2">
      <c r="A795" s="7">
        <v>793</v>
      </c>
      <c r="B795" s="1" t="s">
        <v>794</v>
      </c>
      <c r="C795" s="1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11">
        <f t="shared" si="72"/>
        <v>102.77927272727271</v>
      </c>
      <c r="P795" s="7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90" x14ac:dyDescent="0.2">
      <c r="A796" s="7">
        <v>794</v>
      </c>
      <c r="B796" s="1" t="s">
        <v>795</v>
      </c>
      <c r="C796" s="1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11">
        <f t="shared" si="72"/>
        <v>105.31250000000001</v>
      </c>
      <c r="P796" s="7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90" x14ac:dyDescent="0.2">
      <c r="A797" s="7">
        <v>795</v>
      </c>
      <c r="B797" s="1" t="s">
        <v>796</v>
      </c>
      <c r="C797" s="1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11">
        <f t="shared" si="72"/>
        <v>111.78571428571429</v>
      </c>
      <c r="P797" s="7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105" x14ac:dyDescent="0.2">
      <c r="A798" s="7">
        <v>796</v>
      </c>
      <c r="B798" s="1" t="s">
        <v>797</v>
      </c>
      <c r="C798" s="1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11">
        <f t="shared" si="72"/>
        <v>101.35000000000001</v>
      </c>
      <c r="P798" s="7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105" x14ac:dyDescent="0.2">
      <c r="A799" s="7">
        <v>797</v>
      </c>
      <c r="B799" s="1" t="s">
        <v>798</v>
      </c>
      <c r="C799" s="1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11">
        <f t="shared" si="72"/>
        <v>107.53333333333333</v>
      </c>
      <c r="P799" s="7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90" x14ac:dyDescent="0.2">
      <c r="A800" s="7">
        <v>798</v>
      </c>
      <c r="B800" s="1" t="s">
        <v>799</v>
      </c>
      <c r="C800" s="1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11">
        <f t="shared" si="72"/>
        <v>114.88571428571429</v>
      </c>
      <c r="P800" s="7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105" x14ac:dyDescent="0.2">
      <c r="A801" s="7">
        <v>799</v>
      </c>
      <c r="B801" s="1" t="s">
        <v>800</v>
      </c>
      <c r="C801" s="1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11">
        <f t="shared" si="72"/>
        <v>100.02</v>
      </c>
      <c r="P801" s="7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75" x14ac:dyDescent="0.2">
      <c r="A802" s="7">
        <v>800</v>
      </c>
      <c r="B802" s="1" t="s">
        <v>801</v>
      </c>
      <c r="C802" s="1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11">
        <f t="shared" si="72"/>
        <v>152.13333333333335</v>
      </c>
      <c r="P802" s="7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90" x14ac:dyDescent="0.2">
      <c r="A803" s="7">
        <v>801</v>
      </c>
      <c r="B803" s="1" t="s">
        <v>802</v>
      </c>
      <c r="C803" s="1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11">
        <f t="shared" si="72"/>
        <v>111.52149999999999</v>
      </c>
      <c r="P803" s="7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105" x14ac:dyDescent="0.2">
      <c r="A804" s="7">
        <v>802</v>
      </c>
      <c r="B804" s="1" t="s">
        <v>803</v>
      </c>
      <c r="C804" s="1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11">
        <f t="shared" si="72"/>
        <v>101.33333333333334</v>
      </c>
      <c r="P804" s="7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105" x14ac:dyDescent="0.2">
      <c r="A805" s="7">
        <v>803</v>
      </c>
      <c r="B805" s="1" t="s">
        <v>804</v>
      </c>
      <c r="C805" s="1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11">
        <f t="shared" si="72"/>
        <v>123.2608695652174</v>
      </c>
      <c r="P805" s="7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90" x14ac:dyDescent="0.2">
      <c r="A806" s="7">
        <v>804</v>
      </c>
      <c r="B806" s="1" t="s">
        <v>805</v>
      </c>
      <c r="C806" s="1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11">
        <f t="shared" si="72"/>
        <v>100</v>
      </c>
      <c r="P806" s="7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90" x14ac:dyDescent="0.2">
      <c r="A807" s="7">
        <v>805</v>
      </c>
      <c r="B807" s="1" t="s">
        <v>806</v>
      </c>
      <c r="C807" s="1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11">
        <f t="shared" si="72"/>
        <v>105</v>
      </c>
      <c r="P807" s="7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45" x14ac:dyDescent="0.2">
      <c r="A808" s="7">
        <v>806</v>
      </c>
      <c r="B808" s="1" t="s">
        <v>807</v>
      </c>
      <c r="C808" s="1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11">
        <f t="shared" si="72"/>
        <v>104.4375</v>
      </c>
      <c r="P808" s="7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45" x14ac:dyDescent="0.2">
      <c r="A809" s="7">
        <v>807</v>
      </c>
      <c r="B809" s="1" t="s">
        <v>808</v>
      </c>
      <c r="C809" s="1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11">
        <f t="shared" si="72"/>
        <v>105.125</v>
      </c>
      <c r="P809" s="7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105" x14ac:dyDescent="0.2">
      <c r="A810" s="7">
        <v>808</v>
      </c>
      <c r="B810" s="1" t="s">
        <v>809</v>
      </c>
      <c r="C810" s="1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11">
        <f t="shared" si="72"/>
        <v>100</v>
      </c>
      <c r="P810" s="7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75" x14ac:dyDescent="0.2">
      <c r="A811" s="7">
        <v>809</v>
      </c>
      <c r="B811" s="1" t="s">
        <v>810</v>
      </c>
      <c r="C811" s="1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11">
        <f t="shared" si="72"/>
        <v>103.77499999999999</v>
      </c>
      <c r="P811" s="7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90" x14ac:dyDescent="0.2">
      <c r="A812" s="7">
        <v>810</v>
      </c>
      <c r="B812" s="1" t="s">
        <v>811</v>
      </c>
      <c r="C812" s="1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11">
        <f t="shared" si="72"/>
        <v>105</v>
      </c>
      <c r="P812" s="7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75" x14ac:dyDescent="0.2">
      <c r="A813" s="7">
        <v>811</v>
      </c>
      <c r="B813" s="1" t="s">
        <v>812</v>
      </c>
      <c r="C813" s="1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11">
        <f t="shared" si="72"/>
        <v>104</v>
      </c>
      <c r="P813" s="7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105" x14ac:dyDescent="0.2">
      <c r="A814" s="7">
        <v>812</v>
      </c>
      <c r="B814" s="1" t="s">
        <v>813</v>
      </c>
      <c r="C814" s="1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11">
        <f t="shared" si="72"/>
        <v>151.83333333333334</v>
      </c>
      <c r="P814" s="7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60" x14ac:dyDescent="0.2">
      <c r="A815" s="7">
        <v>813</v>
      </c>
      <c r="B815" s="1" t="s">
        <v>814</v>
      </c>
      <c r="C815" s="1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11">
        <f t="shared" si="72"/>
        <v>159.99600000000001</v>
      </c>
      <c r="P815" s="7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105" x14ac:dyDescent="0.2">
      <c r="A816" s="7">
        <v>814</v>
      </c>
      <c r="B816" s="1" t="s">
        <v>815</v>
      </c>
      <c r="C816" s="1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11">
        <f t="shared" si="72"/>
        <v>127.3</v>
      </c>
      <c r="P816" s="7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45" x14ac:dyDescent="0.2">
      <c r="A817" s="7">
        <v>815</v>
      </c>
      <c r="B817" s="1" t="s">
        <v>816</v>
      </c>
      <c r="C817" s="1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11">
        <f t="shared" si="72"/>
        <v>107</v>
      </c>
      <c r="P817" s="7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60" x14ac:dyDescent="0.2">
      <c r="A818" s="7">
        <v>816</v>
      </c>
      <c r="B818" s="1" t="s">
        <v>817</v>
      </c>
      <c r="C818" s="1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11">
        <f t="shared" si="72"/>
        <v>115.12214285714286</v>
      </c>
      <c r="P818" s="7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90" x14ac:dyDescent="0.2">
      <c r="A819" s="7">
        <v>817</v>
      </c>
      <c r="B819" s="1" t="s">
        <v>818</v>
      </c>
      <c r="C819" s="1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11">
        <f t="shared" si="72"/>
        <v>137.11066666666665</v>
      </c>
      <c r="P819" s="7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105" x14ac:dyDescent="0.2">
      <c r="A820" s="7">
        <v>818</v>
      </c>
      <c r="B820" s="1" t="s">
        <v>819</v>
      </c>
      <c r="C820" s="1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11">
        <f t="shared" si="72"/>
        <v>155.71428571428572</v>
      </c>
      <c r="P820" s="7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45" x14ac:dyDescent="0.2">
      <c r="A821" s="7">
        <v>819</v>
      </c>
      <c r="B821" s="1" t="s">
        <v>820</v>
      </c>
      <c r="C821" s="1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11">
        <f t="shared" si="72"/>
        <v>108.74999999999999</v>
      </c>
      <c r="P821" s="7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90" x14ac:dyDescent="0.2">
      <c r="A822" s="7">
        <v>820</v>
      </c>
      <c r="B822" s="1" t="s">
        <v>821</v>
      </c>
      <c r="C822" s="1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11">
        <f t="shared" si="72"/>
        <v>134.05000000000001</v>
      </c>
      <c r="P822" s="7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90" x14ac:dyDescent="0.2">
      <c r="A823" s="7">
        <v>821</v>
      </c>
      <c r="B823" s="1" t="s">
        <v>822</v>
      </c>
      <c r="C823" s="1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11">
        <f t="shared" si="72"/>
        <v>100</v>
      </c>
      <c r="P823" s="7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75" x14ac:dyDescent="0.2">
      <c r="A824" s="7">
        <v>822</v>
      </c>
      <c r="B824" s="1" t="s">
        <v>823</v>
      </c>
      <c r="C824" s="1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11">
        <f t="shared" si="72"/>
        <v>119.16666666666667</v>
      </c>
      <c r="P824" s="7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90" x14ac:dyDescent="0.2">
      <c r="A825" s="7">
        <v>823</v>
      </c>
      <c r="B825" s="1" t="s">
        <v>824</v>
      </c>
      <c r="C825" s="1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11">
        <f t="shared" si="72"/>
        <v>179.5</v>
      </c>
      <c r="P825" s="7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105" x14ac:dyDescent="0.2">
      <c r="A826" s="7">
        <v>824</v>
      </c>
      <c r="B826" s="1" t="s">
        <v>825</v>
      </c>
      <c r="C826" s="1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11">
        <f t="shared" si="72"/>
        <v>134.38124999999999</v>
      </c>
      <c r="P826" s="7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75" x14ac:dyDescent="0.2">
      <c r="A827" s="7">
        <v>825</v>
      </c>
      <c r="B827" s="1" t="s">
        <v>826</v>
      </c>
      <c r="C827" s="1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11">
        <f t="shared" si="72"/>
        <v>100.43200000000002</v>
      </c>
      <c r="P827" s="7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90" x14ac:dyDescent="0.2">
      <c r="A828" s="7">
        <v>826</v>
      </c>
      <c r="B828" s="1" t="s">
        <v>827</v>
      </c>
      <c r="C828" s="1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11">
        <f t="shared" si="72"/>
        <v>101.45454545454547</v>
      </c>
      <c r="P828" s="7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105" x14ac:dyDescent="0.2">
      <c r="A829" s="7">
        <v>827</v>
      </c>
      <c r="B829" s="1" t="s">
        <v>828</v>
      </c>
      <c r="C829" s="1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11">
        <f t="shared" si="72"/>
        <v>103.33333333333334</v>
      </c>
      <c r="P829" s="7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105" x14ac:dyDescent="0.2">
      <c r="A830" s="7">
        <v>828</v>
      </c>
      <c r="B830" s="1" t="s">
        <v>829</v>
      </c>
      <c r="C830" s="1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11">
        <f t="shared" si="72"/>
        <v>107</v>
      </c>
      <c r="P830" s="7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105" x14ac:dyDescent="0.2">
      <c r="A831" s="7">
        <v>829</v>
      </c>
      <c r="B831" s="1" t="s">
        <v>830</v>
      </c>
      <c r="C831" s="1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11">
        <f t="shared" si="72"/>
        <v>104</v>
      </c>
      <c r="P831" s="7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90" x14ac:dyDescent="0.2">
      <c r="A832" s="7">
        <v>830</v>
      </c>
      <c r="B832" s="1" t="s">
        <v>831</v>
      </c>
      <c r="C832" s="1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11">
        <f t="shared" si="72"/>
        <v>107.83333333333334</v>
      </c>
      <c r="P832" s="7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75" x14ac:dyDescent="0.2">
      <c r="A833" s="7">
        <v>831</v>
      </c>
      <c r="B833" s="1" t="s">
        <v>832</v>
      </c>
      <c r="C833" s="1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11">
        <f t="shared" si="72"/>
        <v>233.33333333333334</v>
      </c>
      <c r="P833" s="7">
        <f t="shared" si="73"/>
        <v>175</v>
      </c>
      <c r="Q833" s="7" t="str">
        <f t="shared" si="74"/>
        <v>music</v>
      </c>
      <c r="R833" s="7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105" x14ac:dyDescent="0.2">
      <c r="A834" s="7">
        <v>832</v>
      </c>
      <c r="B834" s="1" t="s">
        <v>833</v>
      </c>
      <c r="C834" s="1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11">
        <f t="shared" si="72"/>
        <v>100.60706666666665</v>
      </c>
      <c r="P834" s="7">
        <f t="shared" si="73"/>
        <v>97.993896103896105</v>
      </c>
      <c r="Q834" s="7" t="str">
        <f t="shared" si="74"/>
        <v>music</v>
      </c>
      <c r="R834" s="7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ht="30" x14ac:dyDescent="0.2">
      <c r="A835" s="7">
        <v>833</v>
      </c>
      <c r="B835" s="1" t="s">
        <v>834</v>
      </c>
      <c r="C835" s="1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11">
        <f t="shared" ref="O835:O898" si="78">E835/D835*100</f>
        <v>101.66666666666666</v>
      </c>
      <c r="P835" s="7">
        <f t="shared" ref="P835:P898" si="79">E835/L835</f>
        <v>148.78048780487805</v>
      </c>
      <c r="Q835" s="7" t="str">
        <f t="shared" ref="Q835:Q898" si="80">LEFT(N835,FIND("/",N835)-1)</f>
        <v>music</v>
      </c>
      <c r="R835" s="7" t="str">
        <f t="shared" ref="R835:R898" si="81">RIGHT(N835,LEN(N835)-FIND("/",N835))</f>
        <v>rock</v>
      </c>
      <c r="S835" s="9">
        <f t="shared" ref="S835:S898" si="82">(J835/86400)+25569</f>
        <v>41718.878182870372</v>
      </c>
      <c r="T835" s="9">
        <f t="shared" ref="T835:T898" si="83">(I835/86400)+25569</f>
        <v>41748.878182870372</v>
      </c>
    </row>
    <row r="836" spans="1:20" ht="105" x14ac:dyDescent="0.2">
      <c r="A836" s="7">
        <v>834</v>
      </c>
      <c r="B836" s="1" t="s">
        <v>835</v>
      </c>
      <c r="C836" s="1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11">
        <f t="shared" si="78"/>
        <v>131.0181818181818</v>
      </c>
      <c r="P836" s="7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105" x14ac:dyDescent="0.2">
      <c r="A837" s="7">
        <v>835</v>
      </c>
      <c r="B837" s="1" t="s">
        <v>836</v>
      </c>
      <c r="C837" s="1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11">
        <f t="shared" si="78"/>
        <v>117.25000000000001</v>
      </c>
      <c r="P837" s="7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30" x14ac:dyDescent="0.2">
      <c r="A838" s="7">
        <v>836</v>
      </c>
      <c r="B838" s="1" t="s">
        <v>837</v>
      </c>
      <c r="C838" s="1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11">
        <f t="shared" si="78"/>
        <v>100.93039999999999</v>
      </c>
      <c r="P838" s="7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75" x14ac:dyDescent="0.2">
      <c r="A839" s="7">
        <v>837</v>
      </c>
      <c r="B839" s="1" t="s">
        <v>838</v>
      </c>
      <c r="C839" s="1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11">
        <f t="shared" si="78"/>
        <v>121.8</v>
      </c>
      <c r="P839" s="7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90" x14ac:dyDescent="0.2">
      <c r="A840" s="7">
        <v>838</v>
      </c>
      <c r="B840" s="1" t="s">
        <v>839</v>
      </c>
      <c r="C840" s="1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11">
        <f t="shared" si="78"/>
        <v>145.4</v>
      </c>
      <c r="P840" s="7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90" x14ac:dyDescent="0.2">
      <c r="A841" s="7">
        <v>839</v>
      </c>
      <c r="B841" s="1" t="s">
        <v>840</v>
      </c>
      <c r="C841" s="1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11">
        <f t="shared" si="78"/>
        <v>116.61660000000001</v>
      </c>
      <c r="P841" s="7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90" x14ac:dyDescent="0.2">
      <c r="A842" s="7">
        <v>840</v>
      </c>
      <c r="B842" s="1" t="s">
        <v>841</v>
      </c>
      <c r="C842" s="1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11">
        <f t="shared" si="78"/>
        <v>120.4166</v>
      </c>
      <c r="P842" s="7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105" x14ac:dyDescent="0.2">
      <c r="A843" s="7">
        <v>841</v>
      </c>
      <c r="B843" s="1" t="s">
        <v>842</v>
      </c>
      <c r="C843" s="1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11">
        <f t="shared" si="78"/>
        <v>101.32000000000001</v>
      </c>
      <c r="P843" s="7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105" x14ac:dyDescent="0.2">
      <c r="A844" s="7">
        <v>842</v>
      </c>
      <c r="B844" s="1" t="s">
        <v>843</v>
      </c>
      <c r="C844" s="1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11">
        <f t="shared" si="78"/>
        <v>104.32</v>
      </c>
      <c r="P844" s="7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105" x14ac:dyDescent="0.2">
      <c r="A845" s="7">
        <v>843</v>
      </c>
      <c r="B845" s="1" t="s">
        <v>844</v>
      </c>
      <c r="C845" s="1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11">
        <f t="shared" si="78"/>
        <v>267.13333333333333</v>
      </c>
      <c r="P845" s="7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105" x14ac:dyDescent="0.2">
      <c r="A846" s="7">
        <v>844</v>
      </c>
      <c r="B846" s="1" t="s">
        <v>845</v>
      </c>
      <c r="C846" s="1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11">
        <f t="shared" si="78"/>
        <v>194.13333333333333</v>
      </c>
      <c r="P846" s="7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90" x14ac:dyDescent="0.2">
      <c r="A847" s="7">
        <v>845</v>
      </c>
      <c r="B847" s="1" t="s">
        <v>846</v>
      </c>
      <c r="C847" s="1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11">
        <f t="shared" si="78"/>
        <v>120.3802</v>
      </c>
      <c r="P847" s="7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75" x14ac:dyDescent="0.2">
      <c r="A848" s="7">
        <v>846</v>
      </c>
      <c r="B848" s="1" t="s">
        <v>847</v>
      </c>
      <c r="C848" s="1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11">
        <f t="shared" si="78"/>
        <v>122.00090909090908</v>
      </c>
      <c r="P848" s="7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45" x14ac:dyDescent="0.2">
      <c r="A849" s="7">
        <v>847</v>
      </c>
      <c r="B849" s="1" t="s">
        <v>848</v>
      </c>
      <c r="C849" s="1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11">
        <f t="shared" si="78"/>
        <v>100</v>
      </c>
      <c r="P849" s="7">
        <f t="shared" si="79"/>
        <v>10</v>
      </c>
      <c r="Q849" s="7" t="str">
        <f t="shared" si="80"/>
        <v>music</v>
      </c>
      <c r="R849" s="7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105" x14ac:dyDescent="0.2">
      <c r="A850" s="7">
        <v>848</v>
      </c>
      <c r="B850" s="1" t="s">
        <v>849</v>
      </c>
      <c r="C850" s="1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11">
        <f t="shared" si="78"/>
        <v>100</v>
      </c>
      <c r="P850" s="7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90" x14ac:dyDescent="0.2">
      <c r="A851" s="7">
        <v>849</v>
      </c>
      <c r="B851" s="1" t="s">
        <v>850</v>
      </c>
      <c r="C851" s="1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11">
        <f t="shared" si="78"/>
        <v>119.9</v>
      </c>
      <c r="P851" s="7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75" x14ac:dyDescent="0.2">
      <c r="A852" s="7">
        <v>850</v>
      </c>
      <c r="B852" s="1" t="s">
        <v>851</v>
      </c>
      <c r="C852" s="1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11">
        <f t="shared" si="78"/>
        <v>155.17499999999998</v>
      </c>
      <c r="P852" s="7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75" x14ac:dyDescent="0.2">
      <c r="A853" s="7">
        <v>851</v>
      </c>
      <c r="B853" s="1" t="s">
        <v>852</v>
      </c>
      <c r="C853" s="1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11">
        <f t="shared" si="78"/>
        <v>130.44999999999999</v>
      </c>
      <c r="P853" s="7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60" x14ac:dyDescent="0.2">
      <c r="A854" s="7">
        <v>852</v>
      </c>
      <c r="B854" s="1" t="s">
        <v>853</v>
      </c>
      <c r="C854" s="1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11">
        <f t="shared" si="78"/>
        <v>104.97142857142859</v>
      </c>
      <c r="P854" s="7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90" x14ac:dyDescent="0.2">
      <c r="A855" s="7">
        <v>853</v>
      </c>
      <c r="B855" s="1" t="s">
        <v>854</v>
      </c>
      <c r="C855" s="1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11">
        <f t="shared" si="78"/>
        <v>100</v>
      </c>
      <c r="P855" s="7">
        <f t="shared" si="79"/>
        <v>30</v>
      </c>
      <c r="Q855" s="7" t="str">
        <f t="shared" si="80"/>
        <v>music</v>
      </c>
      <c r="R855" s="7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75" x14ac:dyDescent="0.2">
      <c r="A856" s="7">
        <v>854</v>
      </c>
      <c r="B856" s="1" t="s">
        <v>855</v>
      </c>
      <c r="C856" s="1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11">
        <f t="shared" si="78"/>
        <v>118.2205035971223</v>
      </c>
      <c r="P856" s="7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75" x14ac:dyDescent="0.2">
      <c r="A857" s="7">
        <v>855</v>
      </c>
      <c r="B857" s="1" t="s">
        <v>856</v>
      </c>
      <c r="C857" s="1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11">
        <f t="shared" si="78"/>
        <v>103.44827586206897</v>
      </c>
      <c r="P857" s="7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105" x14ac:dyDescent="0.2">
      <c r="A858" s="7">
        <v>856</v>
      </c>
      <c r="B858" s="1" t="s">
        <v>857</v>
      </c>
      <c r="C858" s="1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11">
        <f t="shared" si="78"/>
        <v>218.00000000000003</v>
      </c>
      <c r="P858" s="7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75" x14ac:dyDescent="0.2">
      <c r="A859" s="7">
        <v>857</v>
      </c>
      <c r="B859" s="1" t="s">
        <v>858</v>
      </c>
      <c r="C859" s="1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11">
        <f t="shared" si="78"/>
        <v>100</v>
      </c>
      <c r="P859" s="7">
        <f t="shared" si="79"/>
        <v>50</v>
      </c>
      <c r="Q859" s="7" t="str">
        <f t="shared" si="80"/>
        <v>music</v>
      </c>
      <c r="R859" s="7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90" x14ac:dyDescent="0.2">
      <c r="A860" s="7">
        <v>858</v>
      </c>
      <c r="B860" s="1" t="s">
        <v>859</v>
      </c>
      <c r="C860" s="1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11">
        <f t="shared" si="78"/>
        <v>144.00583333333333</v>
      </c>
      <c r="P860" s="7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75" x14ac:dyDescent="0.2">
      <c r="A861" s="7">
        <v>859</v>
      </c>
      <c r="B861" s="1" t="s">
        <v>860</v>
      </c>
      <c r="C861" s="1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11">
        <f t="shared" si="78"/>
        <v>104.67500000000001</v>
      </c>
      <c r="P861" s="7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90" x14ac:dyDescent="0.2">
      <c r="A862" s="7">
        <v>860</v>
      </c>
      <c r="B862" s="1" t="s">
        <v>861</v>
      </c>
      <c r="C862" s="1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11">
        <f t="shared" si="78"/>
        <v>18.142857142857142</v>
      </c>
      <c r="P862" s="7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105" x14ac:dyDescent="0.2">
      <c r="A863" s="7">
        <v>861</v>
      </c>
      <c r="B863" s="1" t="s">
        <v>862</v>
      </c>
      <c r="C863" s="1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11">
        <f t="shared" si="78"/>
        <v>2.2444444444444445</v>
      </c>
      <c r="P863" s="7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90" x14ac:dyDescent="0.2">
      <c r="A864" s="7">
        <v>862</v>
      </c>
      <c r="B864" s="1" t="s">
        <v>863</v>
      </c>
      <c r="C864" s="1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11">
        <f t="shared" si="78"/>
        <v>0.33999999999999997</v>
      </c>
      <c r="P864" s="7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75" x14ac:dyDescent="0.2">
      <c r="A865" s="7">
        <v>863</v>
      </c>
      <c r="B865" s="1" t="s">
        <v>864</v>
      </c>
      <c r="C865" s="1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11">
        <f t="shared" si="78"/>
        <v>4.5</v>
      </c>
      <c r="P865" s="7">
        <f t="shared" si="79"/>
        <v>18</v>
      </c>
      <c r="Q865" s="7" t="str">
        <f t="shared" si="80"/>
        <v>music</v>
      </c>
      <c r="R865" s="7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90" x14ac:dyDescent="0.2">
      <c r="A866" s="7">
        <v>864</v>
      </c>
      <c r="B866" s="1" t="s">
        <v>865</v>
      </c>
      <c r="C866" s="1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11">
        <f t="shared" si="78"/>
        <v>41.53846153846154</v>
      </c>
      <c r="P866" s="7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105" x14ac:dyDescent="0.2">
      <c r="A867" s="7">
        <v>865</v>
      </c>
      <c r="B867" s="1" t="s">
        <v>866</v>
      </c>
      <c r="C867" s="1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11">
        <f t="shared" si="78"/>
        <v>2.0454545454545454</v>
      </c>
      <c r="P867" s="7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90" x14ac:dyDescent="0.2">
      <c r="A868" s="7">
        <v>866</v>
      </c>
      <c r="B868" s="1" t="s">
        <v>867</v>
      </c>
      <c r="C868" s="1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11">
        <f t="shared" si="78"/>
        <v>18.285714285714285</v>
      </c>
      <c r="P868" s="7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105" x14ac:dyDescent="0.2">
      <c r="A869" s="7">
        <v>867</v>
      </c>
      <c r="B869" s="1" t="s">
        <v>868</v>
      </c>
      <c r="C869" s="1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11">
        <f t="shared" si="78"/>
        <v>24.02</v>
      </c>
      <c r="P869" s="7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135" x14ac:dyDescent="0.2">
      <c r="A870" s="7">
        <v>868</v>
      </c>
      <c r="B870" s="1" t="s">
        <v>869</v>
      </c>
      <c r="C870" s="1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11">
        <f t="shared" si="78"/>
        <v>0.1111111111111111</v>
      </c>
      <c r="P870" s="7">
        <f t="shared" si="79"/>
        <v>50</v>
      </c>
      <c r="Q870" s="7" t="str">
        <f t="shared" si="80"/>
        <v>music</v>
      </c>
      <c r="R870" s="7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105" x14ac:dyDescent="0.2">
      <c r="A871" s="7">
        <v>869</v>
      </c>
      <c r="B871" s="1" t="s">
        <v>870</v>
      </c>
      <c r="C871" s="1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11">
        <f t="shared" si="78"/>
        <v>11.818181818181818</v>
      </c>
      <c r="P871" s="7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105" x14ac:dyDescent="0.2">
      <c r="A872" s="7">
        <v>870</v>
      </c>
      <c r="B872" s="1" t="s">
        <v>871</v>
      </c>
      <c r="C872" s="1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11">
        <f t="shared" si="78"/>
        <v>0.31</v>
      </c>
      <c r="P872" s="7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105" x14ac:dyDescent="0.2">
      <c r="A873" s="7">
        <v>871</v>
      </c>
      <c r="B873" s="1" t="s">
        <v>872</v>
      </c>
      <c r="C873" s="1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11">
        <f t="shared" si="78"/>
        <v>5.416666666666667</v>
      </c>
      <c r="P873" s="7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90" x14ac:dyDescent="0.2">
      <c r="A874" s="7">
        <v>872</v>
      </c>
      <c r="B874" s="1" t="s">
        <v>873</v>
      </c>
      <c r="C874" s="1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11">
        <f t="shared" si="78"/>
        <v>0.8125</v>
      </c>
      <c r="P874" s="7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60" x14ac:dyDescent="0.2">
      <c r="A875" s="7">
        <v>873</v>
      </c>
      <c r="B875" s="1" t="s">
        <v>874</v>
      </c>
      <c r="C875" s="1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11">
        <f t="shared" si="78"/>
        <v>1.2857142857142856</v>
      </c>
      <c r="P875" s="7">
        <f t="shared" si="79"/>
        <v>9</v>
      </c>
      <c r="Q875" s="7" t="str">
        <f t="shared" si="80"/>
        <v>music</v>
      </c>
      <c r="R875" s="7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105" x14ac:dyDescent="0.2">
      <c r="A876" s="7">
        <v>874</v>
      </c>
      <c r="B876" s="1" t="s">
        <v>875</v>
      </c>
      <c r="C876" s="1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11">
        <f t="shared" si="78"/>
        <v>24.333333333333336</v>
      </c>
      <c r="P876" s="7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105" x14ac:dyDescent="0.2">
      <c r="A877" s="7">
        <v>875</v>
      </c>
      <c r="B877" s="1" t="s">
        <v>876</v>
      </c>
      <c r="C877" s="1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11">
        <f t="shared" si="78"/>
        <v>0</v>
      </c>
      <c r="P877" s="7" t="e">
        <f t="shared" si="79"/>
        <v>#DIV/0!</v>
      </c>
      <c r="Q877" s="7" t="str">
        <f t="shared" si="80"/>
        <v>music</v>
      </c>
      <c r="R877" s="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45" x14ac:dyDescent="0.2">
      <c r="A878" s="7">
        <v>876</v>
      </c>
      <c r="B878" s="1" t="s">
        <v>877</v>
      </c>
      <c r="C878" s="1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11">
        <f t="shared" si="78"/>
        <v>40.799492385786799</v>
      </c>
      <c r="P878" s="7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105" x14ac:dyDescent="0.2">
      <c r="A879" s="7">
        <v>877</v>
      </c>
      <c r="B879" s="1" t="s">
        <v>878</v>
      </c>
      <c r="C879" s="1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11">
        <f t="shared" si="78"/>
        <v>67.55</v>
      </c>
      <c r="P879" s="7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105" x14ac:dyDescent="0.2">
      <c r="A880" s="7">
        <v>878</v>
      </c>
      <c r="B880" s="1" t="s">
        <v>879</v>
      </c>
      <c r="C880" s="1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11">
        <f t="shared" si="78"/>
        <v>1.3</v>
      </c>
      <c r="P880" s="7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105" x14ac:dyDescent="0.2">
      <c r="A881" s="7">
        <v>879</v>
      </c>
      <c r="B881" s="1" t="s">
        <v>880</v>
      </c>
      <c r="C881" s="1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11">
        <f t="shared" si="78"/>
        <v>30.666666666666664</v>
      </c>
      <c r="P881" s="7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105" x14ac:dyDescent="0.2">
      <c r="A882" s="7">
        <v>880</v>
      </c>
      <c r="B882" s="1" t="s">
        <v>881</v>
      </c>
      <c r="C882" s="1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11">
        <f t="shared" si="78"/>
        <v>2.9894179894179893</v>
      </c>
      <c r="P882" s="7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75" x14ac:dyDescent="0.2">
      <c r="A883" s="7">
        <v>881</v>
      </c>
      <c r="B883" s="1" t="s">
        <v>882</v>
      </c>
      <c r="C883" s="1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11">
        <f t="shared" si="78"/>
        <v>0.8</v>
      </c>
      <c r="P883" s="7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90" x14ac:dyDescent="0.2">
      <c r="A884" s="7">
        <v>882</v>
      </c>
      <c r="B884" s="1" t="s">
        <v>883</v>
      </c>
      <c r="C884" s="1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11">
        <f t="shared" si="78"/>
        <v>20.133333333333333</v>
      </c>
      <c r="P884" s="7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105" x14ac:dyDescent="0.2">
      <c r="A885" s="7">
        <v>883</v>
      </c>
      <c r="B885" s="1" t="s">
        <v>884</v>
      </c>
      <c r="C885" s="1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11">
        <f t="shared" si="78"/>
        <v>40.020000000000003</v>
      </c>
      <c r="P885" s="7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75" x14ac:dyDescent="0.2">
      <c r="A886" s="7">
        <v>884</v>
      </c>
      <c r="B886" s="1" t="s">
        <v>885</v>
      </c>
      <c r="C886" s="1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11">
        <f t="shared" si="78"/>
        <v>1</v>
      </c>
      <c r="P886" s="7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90" x14ac:dyDescent="0.2">
      <c r="A887" s="7">
        <v>885</v>
      </c>
      <c r="B887" s="1" t="s">
        <v>886</v>
      </c>
      <c r="C887" s="1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11">
        <f t="shared" si="78"/>
        <v>75</v>
      </c>
      <c r="P887" s="7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105" x14ac:dyDescent="0.2">
      <c r="A888" s="7">
        <v>886</v>
      </c>
      <c r="B888" s="1" t="s">
        <v>887</v>
      </c>
      <c r="C888" s="1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11">
        <f t="shared" si="78"/>
        <v>41</v>
      </c>
      <c r="P888" s="7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105" x14ac:dyDescent="0.2">
      <c r="A889" s="7">
        <v>887</v>
      </c>
      <c r="B889" s="1" t="s">
        <v>888</v>
      </c>
      <c r="C889" s="1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11">
        <f t="shared" si="78"/>
        <v>0</v>
      </c>
      <c r="P889" s="7" t="e">
        <f t="shared" si="79"/>
        <v>#DIV/0!</v>
      </c>
      <c r="Q889" s="7" t="str">
        <f t="shared" si="80"/>
        <v>music</v>
      </c>
      <c r="R889" s="7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105" x14ac:dyDescent="0.2">
      <c r="A890" s="7">
        <v>888</v>
      </c>
      <c r="B890" s="1" t="s">
        <v>889</v>
      </c>
      <c r="C890" s="1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11">
        <f t="shared" si="78"/>
        <v>7.1999999999999993</v>
      </c>
      <c r="P890" s="7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90" x14ac:dyDescent="0.2">
      <c r="A891" s="7">
        <v>889</v>
      </c>
      <c r="B891" s="1" t="s">
        <v>890</v>
      </c>
      <c r="C891" s="1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11">
        <f t="shared" si="78"/>
        <v>9.4412800000000008</v>
      </c>
      <c r="P891" s="7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105" x14ac:dyDescent="0.2">
      <c r="A892" s="7">
        <v>890</v>
      </c>
      <c r="B892" s="1" t="s">
        <v>891</v>
      </c>
      <c r="C892" s="1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11">
        <f t="shared" si="78"/>
        <v>4.1666666666666661</v>
      </c>
      <c r="P892" s="7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105" x14ac:dyDescent="0.2">
      <c r="A893" s="7">
        <v>891</v>
      </c>
      <c r="B893" s="1" t="s">
        <v>892</v>
      </c>
      <c r="C893" s="1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11">
        <f t="shared" si="78"/>
        <v>3.25</v>
      </c>
      <c r="P893" s="7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105" x14ac:dyDescent="0.2">
      <c r="A894" s="7">
        <v>892</v>
      </c>
      <c r="B894" s="1" t="s">
        <v>893</v>
      </c>
      <c r="C894" s="1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11">
        <f t="shared" si="78"/>
        <v>40.75</v>
      </c>
      <c r="P894" s="7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90" x14ac:dyDescent="0.2">
      <c r="A895" s="7">
        <v>893</v>
      </c>
      <c r="B895" s="1" t="s">
        <v>894</v>
      </c>
      <c r="C895" s="1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11">
        <f t="shared" si="78"/>
        <v>10</v>
      </c>
      <c r="P895" s="7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120" x14ac:dyDescent="0.2">
      <c r="A896" s="7">
        <v>894</v>
      </c>
      <c r="B896" s="1" t="s">
        <v>895</v>
      </c>
      <c r="C896" s="1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11">
        <f t="shared" si="78"/>
        <v>39.17</v>
      </c>
      <c r="P896" s="7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105" x14ac:dyDescent="0.2">
      <c r="A897" s="7">
        <v>895</v>
      </c>
      <c r="B897" s="1" t="s">
        <v>896</v>
      </c>
      <c r="C897" s="1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11">
        <f t="shared" si="78"/>
        <v>2.4375</v>
      </c>
      <c r="P897" s="7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105" x14ac:dyDescent="0.2">
      <c r="A898" s="7">
        <v>896</v>
      </c>
      <c r="B898" s="1" t="s">
        <v>897</v>
      </c>
      <c r="C898" s="1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11">
        <f t="shared" si="78"/>
        <v>40</v>
      </c>
      <c r="P898" s="7">
        <f t="shared" si="79"/>
        <v>44.444444444444443</v>
      </c>
      <c r="Q898" s="7" t="str">
        <f t="shared" si="80"/>
        <v>music</v>
      </c>
      <c r="R898" s="7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105" x14ac:dyDescent="0.2">
      <c r="A899" s="7">
        <v>897</v>
      </c>
      <c r="B899" s="1" t="s">
        <v>898</v>
      </c>
      <c r="C899" s="1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11">
        <f t="shared" ref="O899:O962" si="84">E899/D899*100</f>
        <v>0</v>
      </c>
      <c r="P899" s="7" t="e">
        <f t="shared" ref="P899:P962" si="85">E899/L899</f>
        <v>#DIV/0!</v>
      </c>
      <c r="Q899" s="7" t="str">
        <f t="shared" ref="Q899:Q962" si="86">LEFT(N899,FIND("/",N899)-1)</f>
        <v>music</v>
      </c>
      <c r="R899" s="7" t="str">
        <f t="shared" ref="R899:R962" si="87">RIGHT(N899,LEN(N899)-FIND("/",N899))</f>
        <v>indie rock</v>
      </c>
      <c r="S899" s="9">
        <f t="shared" ref="S899:S962" si="88">(J899/86400)+25569</f>
        <v>41211.688750000001</v>
      </c>
      <c r="T899" s="9">
        <f t="shared" ref="T899:T962" si="89">(I899/86400)+25569</f>
        <v>41241.730416666665</v>
      </c>
    </row>
    <row r="900" spans="1:20" ht="90" x14ac:dyDescent="0.2">
      <c r="A900" s="7">
        <v>898</v>
      </c>
      <c r="B900" s="1" t="s">
        <v>899</v>
      </c>
      <c r="C900" s="1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11">
        <f t="shared" si="84"/>
        <v>2.8000000000000003</v>
      </c>
      <c r="P900" s="7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75" x14ac:dyDescent="0.2">
      <c r="A901" s="7">
        <v>899</v>
      </c>
      <c r="B901" s="1" t="s">
        <v>900</v>
      </c>
      <c r="C901" s="1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11">
        <f t="shared" si="84"/>
        <v>37.333333333333336</v>
      </c>
      <c r="P901" s="7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60" x14ac:dyDescent="0.2">
      <c r="A902" s="7">
        <v>900</v>
      </c>
      <c r="B902" s="1" t="s">
        <v>901</v>
      </c>
      <c r="C902" s="1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11">
        <f t="shared" si="84"/>
        <v>0.42</v>
      </c>
      <c r="P902" s="7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120" x14ac:dyDescent="0.2">
      <c r="A903" s="7">
        <v>901</v>
      </c>
      <c r="B903" s="1" t="s">
        <v>902</v>
      </c>
      <c r="C903" s="1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11">
        <f t="shared" si="84"/>
        <v>0</v>
      </c>
      <c r="P903" s="7" t="e">
        <f t="shared" si="85"/>
        <v>#DIV/0!</v>
      </c>
      <c r="Q903" s="7" t="str">
        <f t="shared" si="86"/>
        <v>music</v>
      </c>
      <c r="R903" s="7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105" x14ac:dyDescent="0.2">
      <c r="A904" s="7">
        <v>902</v>
      </c>
      <c r="B904" s="1" t="s">
        <v>903</v>
      </c>
      <c r="C904" s="1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11">
        <f t="shared" si="84"/>
        <v>0.3</v>
      </c>
      <c r="P904" s="7">
        <f t="shared" si="85"/>
        <v>30</v>
      </c>
      <c r="Q904" s="7" t="str">
        <f t="shared" si="86"/>
        <v>music</v>
      </c>
      <c r="R904" s="7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90" x14ac:dyDescent="0.2">
      <c r="A905" s="7">
        <v>903</v>
      </c>
      <c r="B905" s="1" t="s">
        <v>904</v>
      </c>
      <c r="C905" s="1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11">
        <f t="shared" si="84"/>
        <v>3.2</v>
      </c>
      <c r="P905" s="7">
        <f t="shared" si="85"/>
        <v>40</v>
      </c>
      <c r="Q905" s="7" t="str">
        <f t="shared" si="86"/>
        <v>music</v>
      </c>
      <c r="R905" s="7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105" x14ac:dyDescent="0.2">
      <c r="A906" s="7">
        <v>904</v>
      </c>
      <c r="B906" s="1" t="s">
        <v>905</v>
      </c>
      <c r="C906" s="1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11">
        <f t="shared" si="84"/>
        <v>0.30199999999999999</v>
      </c>
      <c r="P906" s="7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90" x14ac:dyDescent="0.2">
      <c r="A907" s="7">
        <v>905</v>
      </c>
      <c r="B907" s="1" t="s">
        <v>906</v>
      </c>
      <c r="C907" s="1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11">
        <f t="shared" si="84"/>
        <v>3.0153846153846153</v>
      </c>
      <c r="P907" s="7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45" x14ac:dyDescent="0.2">
      <c r="A908" s="7">
        <v>906</v>
      </c>
      <c r="B908" s="1" t="s">
        <v>907</v>
      </c>
      <c r="C908" s="1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11">
        <f t="shared" si="84"/>
        <v>0</v>
      </c>
      <c r="P908" s="7" t="e">
        <f t="shared" si="85"/>
        <v>#DIV/0!</v>
      </c>
      <c r="Q908" s="7" t="str">
        <f t="shared" si="86"/>
        <v>music</v>
      </c>
      <c r="R908" s="7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90" x14ac:dyDescent="0.2">
      <c r="A909" s="7">
        <v>907</v>
      </c>
      <c r="B909" s="1" t="s">
        <v>908</v>
      </c>
      <c r="C909" s="1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11">
        <f t="shared" si="84"/>
        <v>0</v>
      </c>
      <c r="P909" s="7" t="e">
        <f t="shared" si="85"/>
        <v>#DIV/0!</v>
      </c>
      <c r="Q909" s="7" t="str">
        <f t="shared" si="86"/>
        <v>music</v>
      </c>
      <c r="R909" s="7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75" x14ac:dyDescent="0.2">
      <c r="A910" s="7">
        <v>908</v>
      </c>
      <c r="B910" s="1" t="s">
        <v>909</v>
      </c>
      <c r="C910" s="1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11">
        <f t="shared" si="84"/>
        <v>0</v>
      </c>
      <c r="P910" s="7" t="e">
        <f t="shared" si="85"/>
        <v>#DIV/0!</v>
      </c>
      <c r="Q910" s="7" t="str">
        <f t="shared" si="86"/>
        <v>music</v>
      </c>
      <c r="R910" s="7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105" x14ac:dyDescent="0.2">
      <c r="A911" s="7">
        <v>909</v>
      </c>
      <c r="B911" s="1" t="s">
        <v>910</v>
      </c>
      <c r="C911" s="1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11">
        <f t="shared" si="84"/>
        <v>3.25</v>
      </c>
      <c r="P911" s="7">
        <f t="shared" si="85"/>
        <v>65</v>
      </c>
      <c r="Q911" s="7" t="str">
        <f t="shared" si="86"/>
        <v>music</v>
      </c>
      <c r="R911" s="7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90" x14ac:dyDescent="0.2">
      <c r="A912" s="7">
        <v>910</v>
      </c>
      <c r="B912" s="1" t="s">
        <v>911</v>
      </c>
      <c r="C912" s="1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11">
        <f t="shared" si="84"/>
        <v>22.363636363636363</v>
      </c>
      <c r="P912" s="7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105" x14ac:dyDescent="0.2">
      <c r="A913" s="7">
        <v>911</v>
      </c>
      <c r="B913" s="1" t="s">
        <v>912</v>
      </c>
      <c r="C913" s="1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11">
        <f t="shared" si="84"/>
        <v>0</v>
      </c>
      <c r="P913" s="7" t="e">
        <f t="shared" si="85"/>
        <v>#DIV/0!</v>
      </c>
      <c r="Q913" s="7" t="str">
        <f t="shared" si="86"/>
        <v>music</v>
      </c>
      <c r="R913" s="7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75" x14ac:dyDescent="0.2">
      <c r="A914" s="7">
        <v>912</v>
      </c>
      <c r="B914" s="1" t="s">
        <v>913</v>
      </c>
      <c r="C914" s="1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11">
        <f t="shared" si="84"/>
        <v>0.85714285714285721</v>
      </c>
      <c r="P914" s="7">
        <f t="shared" si="85"/>
        <v>15</v>
      </c>
      <c r="Q914" s="7" t="str">
        <f t="shared" si="86"/>
        <v>music</v>
      </c>
      <c r="R914" s="7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105" x14ac:dyDescent="0.2">
      <c r="A915" s="7">
        <v>913</v>
      </c>
      <c r="B915" s="1" t="s">
        <v>914</v>
      </c>
      <c r="C915" s="1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11">
        <f t="shared" si="84"/>
        <v>6.6066666666666665</v>
      </c>
      <c r="P915" s="7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90" x14ac:dyDescent="0.2">
      <c r="A916" s="7">
        <v>914</v>
      </c>
      <c r="B916" s="1" t="s">
        <v>915</v>
      </c>
      <c r="C916" s="1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11">
        <f t="shared" si="84"/>
        <v>0</v>
      </c>
      <c r="P916" s="7" t="e">
        <f t="shared" si="85"/>
        <v>#DIV/0!</v>
      </c>
      <c r="Q916" s="7" t="str">
        <f t="shared" si="86"/>
        <v>music</v>
      </c>
      <c r="R916" s="7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75" x14ac:dyDescent="0.2">
      <c r="A917" s="7">
        <v>915</v>
      </c>
      <c r="B917" s="1" t="s">
        <v>916</v>
      </c>
      <c r="C917" s="1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11">
        <f t="shared" si="84"/>
        <v>5.7692307692307692</v>
      </c>
      <c r="P917" s="7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90" x14ac:dyDescent="0.2">
      <c r="A918" s="7">
        <v>916</v>
      </c>
      <c r="B918" s="1" t="s">
        <v>917</v>
      </c>
      <c r="C918" s="1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11">
        <f t="shared" si="84"/>
        <v>0</v>
      </c>
      <c r="P918" s="7" t="e">
        <f t="shared" si="85"/>
        <v>#DIV/0!</v>
      </c>
      <c r="Q918" s="7" t="str">
        <f t="shared" si="86"/>
        <v>music</v>
      </c>
      <c r="R918" s="7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105" x14ac:dyDescent="0.2">
      <c r="A919" s="7">
        <v>917</v>
      </c>
      <c r="B919" s="1" t="s">
        <v>918</v>
      </c>
      <c r="C919" s="1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11">
        <f t="shared" si="84"/>
        <v>0.6</v>
      </c>
      <c r="P919" s="7">
        <f t="shared" si="85"/>
        <v>30</v>
      </c>
      <c r="Q919" s="7" t="str">
        <f t="shared" si="86"/>
        <v>music</v>
      </c>
      <c r="R919" s="7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105" x14ac:dyDescent="0.2">
      <c r="A920" s="7">
        <v>918</v>
      </c>
      <c r="B920" s="1" t="s">
        <v>919</v>
      </c>
      <c r="C920" s="1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11">
        <f t="shared" si="84"/>
        <v>5.0256410256410255</v>
      </c>
      <c r="P920" s="7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30" x14ac:dyDescent="0.2">
      <c r="A921" s="7">
        <v>919</v>
      </c>
      <c r="B921" s="1" t="s">
        <v>920</v>
      </c>
      <c r="C921" s="1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11">
        <f t="shared" si="84"/>
        <v>0.5</v>
      </c>
      <c r="P921" s="7">
        <f t="shared" si="85"/>
        <v>100</v>
      </c>
      <c r="Q921" s="7" t="str">
        <f t="shared" si="86"/>
        <v>music</v>
      </c>
      <c r="R921" s="7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105" x14ac:dyDescent="0.2">
      <c r="A922" s="7">
        <v>920</v>
      </c>
      <c r="B922" s="1" t="s">
        <v>921</v>
      </c>
      <c r="C922" s="1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11">
        <f t="shared" si="84"/>
        <v>0</v>
      </c>
      <c r="P922" s="7" t="e">
        <f t="shared" si="85"/>
        <v>#DIV/0!</v>
      </c>
      <c r="Q922" s="7" t="str">
        <f t="shared" si="86"/>
        <v>music</v>
      </c>
      <c r="R922" s="7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105" x14ac:dyDescent="0.2">
      <c r="A923" s="7">
        <v>921</v>
      </c>
      <c r="B923" s="1" t="s">
        <v>922</v>
      </c>
      <c r="C923" s="1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11">
        <f t="shared" si="84"/>
        <v>30.9</v>
      </c>
      <c r="P923" s="7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90" x14ac:dyDescent="0.2">
      <c r="A924" s="7">
        <v>922</v>
      </c>
      <c r="B924" s="1" t="s">
        <v>923</v>
      </c>
      <c r="C924" s="1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11">
        <f t="shared" si="84"/>
        <v>21.037037037037038</v>
      </c>
      <c r="P924" s="7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105" x14ac:dyDescent="0.2">
      <c r="A925" s="7">
        <v>923</v>
      </c>
      <c r="B925" s="1" t="s">
        <v>924</v>
      </c>
      <c r="C925" s="1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11">
        <f t="shared" si="84"/>
        <v>2.1999999999999997</v>
      </c>
      <c r="P925" s="7">
        <f t="shared" si="85"/>
        <v>55</v>
      </c>
      <c r="Q925" s="7" t="str">
        <f t="shared" si="86"/>
        <v>music</v>
      </c>
      <c r="R925" s="7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105" x14ac:dyDescent="0.2">
      <c r="A926" s="7">
        <v>924</v>
      </c>
      <c r="B926" s="1" t="s">
        <v>925</v>
      </c>
      <c r="C926" s="1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11">
        <f t="shared" si="84"/>
        <v>10.9</v>
      </c>
      <c r="P926" s="7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90" x14ac:dyDescent="0.2">
      <c r="A927" s="7">
        <v>925</v>
      </c>
      <c r="B927" s="1" t="s">
        <v>926</v>
      </c>
      <c r="C927" s="1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11">
        <f t="shared" si="84"/>
        <v>2.666666666666667</v>
      </c>
      <c r="P927" s="7">
        <f t="shared" si="85"/>
        <v>32</v>
      </c>
      <c r="Q927" s="7" t="str">
        <f t="shared" si="86"/>
        <v>music</v>
      </c>
      <c r="R927" s="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120" x14ac:dyDescent="0.2">
      <c r="A928" s="7">
        <v>926</v>
      </c>
      <c r="B928" s="1" t="s">
        <v>927</v>
      </c>
      <c r="C928" s="1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11">
        <f t="shared" si="84"/>
        <v>0</v>
      </c>
      <c r="P928" s="7" t="e">
        <f t="shared" si="85"/>
        <v>#DIV/0!</v>
      </c>
      <c r="Q928" s="7" t="str">
        <f t="shared" si="86"/>
        <v>music</v>
      </c>
      <c r="R928" s="7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60" x14ac:dyDescent="0.2">
      <c r="A929" s="7">
        <v>927</v>
      </c>
      <c r="B929" s="1" t="s">
        <v>928</v>
      </c>
      <c r="C929" s="1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11">
        <f t="shared" si="84"/>
        <v>0</v>
      </c>
      <c r="P929" s="7" t="e">
        <f t="shared" si="85"/>
        <v>#DIV/0!</v>
      </c>
      <c r="Q929" s="7" t="str">
        <f t="shared" si="86"/>
        <v>music</v>
      </c>
      <c r="R929" s="7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75" x14ac:dyDescent="0.2">
      <c r="A930" s="7">
        <v>928</v>
      </c>
      <c r="B930" s="1" t="s">
        <v>929</v>
      </c>
      <c r="C930" s="1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11">
        <f t="shared" si="84"/>
        <v>10.86206896551724</v>
      </c>
      <c r="P930" s="7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90" x14ac:dyDescent="0.2">
      <c r="A931" s="7">
        <v>929</v>
      </c>
      <c r="B931" s="1" t="s">
        <v>930</v>
      </c>
      <c r="C931" s="1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11">
        <f t="shared" si="84"/>
        <v>0</v>
      </c>
      <c r="P931" s="7" t="e">
        <f t="shared" si="85"/>
        <v>#DIV/0!</v>
      </c>
      <c r="Q931" s="7" t="str">
        <f t="shared" si="86"/>
        <v>music</v>
      </c>
      <c r="R931" s="7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120" x14ac:dyDescent="0.2">
      <c r="A932" s="7">
        <v>930</v>
      </c>
      <c r="B932" s="1" t="s">
        <v>931</v>
      </c>
      <c r="C932" s="1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11">
        <f t="shared" si="84"/>
        <v>38.333333333333336</v>
      </c>
      <c r="P932" s="7">
        <f t="shared" si="85"/>
        <v>69</v>
      </c>
      <c r="Q932" s="7" t="str">
        <f t="shared" si="86"/>
        <v>music</v>
      </c>
      <c r="R932" s="7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90" x14ac:dyDescent="0.2">
      <c r="A933" s="7">
        <v>931</v>
      </c>
      <c r="B933" s="1" t="s">
        <v>932</v>
      </c>
      <c r="C933" s="1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11">
        <f t="shared" si="84"/>
        <v>6.5500000000000007</v>
      </c>
      <c r="P933" s="7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75" x14ac:dyDescent="0.2">
      <c r="A934" s="7">
        <v>932</v>
      </c>
      <c r="B934" s="1" t="s">
        <v>933</v>
      </c>
      <c r="C934" s="1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11">
        <f t="shared" si="84"/>
        <v>14.536842105263158</v>
      </c>
      <c r="P934" s="7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90" x14ac:dyDescent="0.2">
      <c r="A935" s="7">
        <v>933</v>
      </c>
      <c r="B935" s="1" t="s">
        <v>934</v>
      </c>
      <c r="C935" s="1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11">
        <f t="shared" si="84"/>
        <v>6</v>
      </c>
      <c r="P935" s="7">
        <f t="shared" si="85"/>
        <v>60</v>
      </c>
      <c r="Q935" s="7" t="str">
        <f t="shared" si="86"/>
        <v>music</v>
      </c>
      <c r="R935" s="7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105" x14ac:dyDescent="0.2">
      <c r="A936" s="7">
        <v>934</v>
      </c>
      <c r="B936" s="1" t="s">
        <v>935</v>
      </c>
      <c r="C936" s="1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11">
        <f t="shared" si="84"/>
        <v>30.4</v>
      </c>
      <c r="P936" s="7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105" x14ac:dyDescent="0.2">
      <c r="A937" s="7">
        <v>935</v>
      </c>
      <c r="B937" s="1" t="s">
        <v>936</v>
      </c>
      <c r="C937" s="1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11">
        <f t="shared" si="84"/>
        <v>1.4285714285714286</v>
      </c>
      <c r="P937" s="7">
        <f t="shared" si="85"/>
        <v>25</v>
      </c>
      <c r="Q937" s="7" t="str">
        <f t="shared" si="86"/>
        <v>music</v>
      </c>
      <c r="R937" s="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75" x14ac:dyDescent="0.2">
      <c r="A938" s="7">
        <v>936</v>
      </c>
      <c r="B938" s="1" t="s">
        <v>937</v>
      </c>
      <c r="C938" s="1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11">
        <f t="shared" si="84"/>
        <v>0</v>
      </c>
      <c r="P938" s="7" t="e">
        <f t="shared" si="85"/>
        <v>#DIV/0!</v>
      </c>
      <c r="Q938" s="7" t="str">
        <f t="shared" si="86"/>
        <v>music</v>
      </c>
      <c r="R938" s="7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90" x14ac:dyDescent="0.2">
      <c r="A939" s="7">
        <v>937</v>
      </c>
      <c r="B939" s="1" t="s">
        <v>938</v>
      </c>
      <c r="C939" s="1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11">
        <f t="shared" si="84"/>
        <v>1.1428571428571428</v>
      </c>
      <c r="P939" s="7">
        <f t="shared" si="85"/>
        <v>20</v>
      </c>
      <c r="Q939" s="7" t="str">
        <f t="shared" si="86"/>
        <v>music</v>
      </c>
      <c r="R939" s="7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75" x14ac:dyDescent="0.2">
      <c r="A940" s="7">
        <v>938</v>
      </c>
      <c r="B940" s="1" t="s">
        <v>939</v>
      </c>
      <c r="C940" s="1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11">
        <f t="shared" si="84"/>
        <v>0.35714285714285715</v>
      </c>
      <c r="P940" s="7">
        <f t="shared" si="85"/>
        <v>25</v>
      </c>
      <c r="Q940" s="7" t="str">
        <f t="shared" si="86"/>
        <v>music</v>
      </c>
      <c r="R940" s="7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105" x14ac:dyDescent="0.2">
      <c r="A941" s="7">
        <v>939</v>
      </c>
      <c r="B941" s="1" t="s">
        <v>940</v>
      </c>
      <c r="C941" s="1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11">
        <f t="shared" si="84"/>
        <v>1.4545454545454546</v>
      </c>
      <c r="P941" s="7">
        <f t="shared" si="85"/>
        <v>20</v>
      </c>
      <c r="Q941" s="7" t="str">
        <f t="shared" si="86"/>
        <v>music</v>
      </c>
      <c r="R941" s="7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90" x14ac:dyDescent="0.2">
      <c r="A942" s="7">
        <v>940</v>
      </c>
      <c r="B942" s="1" t="s">
        <v>941</v>
      </c>
      <c r="C942" s="1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11">
        <f t="shared" si="84"/>
        <v>17.155555555555555</v>
      </c>
      <c r="P942" s="7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105" x14ac:dyDescent="0.2">
      <c r="A943" s="7">
        <v>941</v>
      </c>
      <c r="B943" s="1" t="s">
        <v>942</v>
      </c>
      <c r="C943" s="1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11">
        <f t="shared" si="84"/>
        <v>2.3220000000000001</v>
      </c>
      <c r="P943" s="7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105" x14ac:dyDescent="0.2">
      <c r="A944" s="7">
        <v>942</v>
      </c>
      <c r="B944" s="1" t="s">
        <v>943</v>
      </c>
      <c r="C944" s="1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11">
        <f t="shared" si="84"/>
        <v>8.9066666666666663</v>
      </c>
      <c r="P944" s="7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60" x14ac:dyDescent="0.2">
      <c r="A945" s="7">
        <v>943</v>
      </c>
      <c r="B945" s="1" t="s">
        <v>944</v>
      </c>
      <c r="C945" s="1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11">
        <f t="shared" si="84"/>
        <v>9.6333333333333346</v>
      </c>
      <c r="P945" s="7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105" x14ac:dyDescent="0.2">
      <c r="A946" s="7">
        <v>944</v>
      </c>
      <c r="B946" s="1" t="s">
        <v>945</v>
      </c>
      <c r="C946" s="1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11">
        <f t="shared" si="84"/>
        <v>13.325999999999999</v>
      </c>
      <c r="P946" s="7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90" x14ac:dyDescent="0.2">
      <c r="A947" s="7">
        <v>945</v>
      </c>
      <c r="B947" s="1" t="s">
        <v>946</v>
      </c>
      <c r="C947" s="1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11">
        <f t="shared" si="84"/>
        <v>2.484</v>
      </c>
      <c r="P947" s="7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75" x14ac:dyDescent="0.2">
      <c r="A948" s="7">
        <v>946</v>
      </c>
      <c r="B948" s="1" t="s">
        <v>947</v>
      </c>
      <c r="C948" s="1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11">
        <f t="shared" si="84"/>
        <v>1.9066666666666665</v>
      </c>
      <c r="P948" s="7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105" x14ac:dyDescent="0.2">
      <c r="A949" s="7">
        <v>947</v>
      </c>
      <c r="B949" s="1" t="s">
        <v>948</v>
      </c>
      <c r="C949" s="1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11">
        <f t="shared" si="84"/>
        <v>0</v>
      </c>
      <c r="P949" s="7" t="e">
        <f t="shared" si="85"/>
        <v>#DIV/0!</v>
      </c>
      <c r="Q949" s="7" t="str">
        <f t="shared" si="86"/>
        <v>technology</v>
      </c>
      <c r="R949" s="7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90" x14ac:dyDescent="0.2">
      <c r="A950" s="7">
        <v>948</v>
      </c>
      <c r="B950" s="1" t="s">
        <v>949</v>
      </c>
      <c r="C950" s="1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11">
        <f t="shared" si="84"/>
        <v>12</v>
      </c>
      <c r="P950" s="7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120" x14ac:dyDescent="0.2">
      <c r="A951" s="7">
        <v>949</v>
      </c>
      <c r="B951" s="1" t="s">
        <v>950</v>
      </c>
      <c r="C951" s="1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11">
        <f t="shared" si="84"/>
        <v>1.365</v>
      </c>
      <c r="P951" s="7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75" x14ac:dyDescent="0.2">
      <c r="A952" s="7">
        <v>950</v>
      </c>
      <c r="B952" s="1" t="s">
        <v>951</v>
      </c>
      <c r="C952" s="1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11">
        <f t="shared" si="84"/>
        <v>28.04</v>
      </c>
      <c r="P952" s="7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30" x14ac:dyDescent="0.2">
      <c r="A953" s="7">
        <v>951</v>
      </c>
      <c r="B953" s="1" t="s">
        <v>952</v>
      </c>
      <c r="C953" s="1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11">
        <f t="shared" si="84"/>
        <v>38.39</v>
      </c>
      <c r="P953" s="7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60" x14ac:dyDescent="0.2">
      <c r="A954" s="7">
        <v>952</v>
      </c>
      <c r="B954" s="1" t="s">
        <v>953</v>
      </c>
      <c r="C954" s="1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11">
        <f t="shared" si="84"/>
        <v>39.942857142857143</v>
      </c>
      <c r="P954" s="7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90" x14ac:dyDescent="0.2">
      <c r="A955" s="7">
        <v>953</v>
      </c>
      <c r="B955" s="1" t="s">
        <v>954</v>
      </c>
      <c r="C955" s="1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11">
        <f t="shared" si="84"/>
        <v>0.84</v>
      </c>
      <c r="P955" s="7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90" x14ac:dyDescent="0.2">
      <c r="A956" s="7">
        <v>954</v>
      </c>
      <c r="B956" s="1" t="s">
        <v>955</v>
      </c>
      <c r="C956" s="1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11">
        <f t="shared" si="84"/>
        <v>43.406666666666666</v>
      </c>
      <c r="P956" s="7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90" x14ac:dyDescent="0.2">
      <c r="A957" s="7">
        <v>955</v>
      </c>
      <c r="B957" s="1" t="s">
        <v>956</v>
      </c>
      <c r="C957" s="1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11">
        <f t="shared" si="84"/>
        <v>5.6613333333333333</v>
      </c>
      <c r="P957" s="7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105" x14ac:dyDescent="0.2">
      <c r="A958" s="7">
        <v>956</v>
      </c>
      <c r="B958" s="1" t="s">
        <v>957</v>
      </c>
      <c r="C958" s="1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11">
        <f t="shared" si="84"/>
        <v>1.722</v>
      </c>
      <c r="P958" s="7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60" x14ac:dyDescent="0.2">
      <c r="A959" s="7">
        <v>957</v>
      </c>
      <c r="B959" s="1" t="s">
        <v>958</v>
      </c>
      <c r="C959" s="1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11">
        <f t="shared" si="84"/>
        <v>1.9416666666666664</v>
      </c>
      <c r="P959" s="7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105" x14ac:dyDescent="0.2">
      <c r="A960" s="7">
        <v>958</v>
      </c>
      <c r="B960" s="1" t="s">
        <v>959</v>
      </c>
      <c r="C960" s="1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11">
        <f t="shared" si="84"/>
        <v>11.328275684711327</v>
      </c>
      <c r="P960" s="7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105" x14ac:dyDescent="0.2">
      <c r="A961" s="7">
        <v>959</v>
      </c>
      <c r="B961" s="1" t="s">
        <v>960</v>
      </c>
      <c r="C961" s="1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11">
        <f t="shared" si="84"/>
        <v>38.86</v>
      </c>
      <c r="P961" s="7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90" x14ac:dyDescent="0.2">
      <c r="A962" s="7">
        <v>960</v>
      </c>
      <c r="B962" s="1" t="s">
        <v>961</v>
      </c>
      <c r="C962" s="1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11">
        <f t="shared" si="84"/>
        <v>46.100628930817614</v>
      </c>
      <c r="P962" s="7">
        <f t="shared" si="85"/>
        <v>136.46276595744681</v>
      </c>
      <c r="Q962" s="7" t="str">
        <f t="shared" si="86"/>
        <v>technology</v>
      </c>
      <c r="R962" s="7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75" x14ac:dyDescent="0.2">
      <c r="A963" s="7">
        <v>961</v>
      </c>
      <c r="B963" s="1" t="s">
        <v>962</v>
      </c>
      <c r="C963" s="1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11">
        <f t="shared" ref="O963:O1026" si="90">E963/D963*100</f>
        <v>42.188421052631583</v>
      </c>
      <c r="P963" s="7">
        <f t="shared" ref="P963:P1026" si="91">E963/L963</f>
        <v>364.35454545454547</v>
      </c>
      <c r="Q963" s="7" t="str">
        <f t="shared" ref="Q963:Q1026" si="92">LEFT(N963,FIND("/",N963)-1)</f>
        <v>technology</v>
      </c>
      <c r="R963" s="7" t="str">
        <f t="shared" ref="R963:R1026" si="93">RIGHT(N963,LEN(N963)-FIND("/",N963))</f>
        <v>wearables</v>
      </c>
      <c r="S963" s="9">
        <f t="shared" ref="S963:S1026" si="94">(J963/86400)+25569</f>
        <v>42740.693692129629</v>
      </c>
      <c r="T963" s="9">
        <f t="shared" ref="T963:T1026" si="95">(I963/86400)+25569</f>
        <v>42786.791666666672</v>
      </c>
    </row>
    <row r="964" spans="1:20" ht="90" x14ac:dyDescent="0.2">
      <c r="A964" s="7">
        <v>962</v>
      </c>
      <c r="B964" s="1" t="s">
        <v>963</v>
      </c>
      <c r="C964" s="1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11">
        <f t="shared" si="90"/>
        <v>28.48</v>
      </c>
      <c r="P964" s="7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60" x14ac:dyDescent="0.2">
      <c r="A965" s="7">
        <v>963</v>
      </c>
      <c r="B965" s="1" t="s">
        <v>964</v>
      </c>
      <c r="C965" s="1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11">
        <f t="shared" si="90"/>
        <v>1.077142857142857</v>
      </c>
      <c r="P965" s="7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105" x14ac:dyDescent="0.2">
      <c r="A966" s="7">
        <v>964</v>
      </c>
      <c r="B966" s="1" t="s">
        <v>965</v>
      </c>
      <c r="C966" s="1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11">
        <f t="shared" si="90"/>
        <v>0.79909090909090907</v>
      </c>
      <c r="P966" s="7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105" x14ac:dyDescent="0.2">
      <c r="A967" s="7">
        <v>965</v>
      </c>
      <c r="B967" s="1" t="s">
        <v>966</v>
      </c>
      <c r="C967" s="1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11">
        <f t="shared" si="90"/>
        <v>1.1919999999999999</v>
      </c>
      <c r="P967" s="7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75" x14ac:dyDescent="0.2">
      <c r="A968" s="7">
        <v>966</v>
      </c>
      <c r="B968" s="1" t="s">
        <v>967</v>
      </c>
      <c r="C968" s="1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11">
        <f t="shared" si="90"/>
        <v>14.799999999999999</v>
      </c>
      <c r="P968" s="7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90" x14ac:dyDescent="0.2">
      <c r="A969" s="7">
        <v>967</v>
      </c>
      <c r="B969" s="1" t="s">
        <v>968</v>
      </c>
      <c r="C969" s="1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11">
        <f t="shared" si="90"/>
        <v>17.810000000000002</v>
      </c>
      <c r="P969" s="7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90" x14ac:dyDescent="0.2">
      <c r="A970" s="7">
        <v>968</v>
      </c>
      <c r="B970" s="1" t="s">
        <v>969</v>
      </c>
      <c r="C970" s="1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11">
        <f t="shared" si="90"/>
        <v>1.325</v>
      </c>
      <c r="P970" s="7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45" x14ac:dyDescent="0.2">
      <c r="A971" s="7">
        <v>969</v>
      </c>
      <c r="B971" s="1" t="s">
        <v>970</v>
      </c>
      <c r="C971" s="1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11">
        <f t="shared" si="90"/>
        <v>46.666666666666664</v>
      </c>
      <c r="P971" s="7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105" x14ac:dyDescent="0.2">
      <c r="A972" s="7">
        <v>970</v>
      </c>
      <c r="B972" s="1" t="s">
        <v>971</v>
      </c>
      <c r="C972" s="1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11">
        <f t="shared" si="90"/>
        <v>45.92</v>
      </c>
      <c r="P972" s="7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90" x14ac:dyDescent="0.2">
      <c r="A973" s="7">
        <v>971</v>
      </c>
      <c r="B973" s="1" t="s">
        <v>972</v>
      </c>
      <c r="C973" s="1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11">
        <f t="shared" si="90"/>
        <v>0.22599999999999998</v>
      </c>
      <c r="P973" s="7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105" x14ac:dyDescent="0.2">
      <c r="A974" s="7">
        <v>972</v>
      </c>
      <c r="B974" s="1" t="s">
        <v>973</v>
      </c>
      <c r="C974" s="1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11">
        <f t="shared" si="90"/>
        <v>34.625</v>
      </c>
      <c r="P974" s="7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105" x14ac:dyDescent="0.2">
      <c r="A975" s="7">
        <v>973</v>
      </c>
      <c r="B975" s="1" t="s">
        <v>974</v>
      </c>
      <c r="C975" s="1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11">
        <f t="shared" si="90"/>
        <v>2.0549999999999997</v>
      </c>
      <c r="P975" s="7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90" x14ac:dyDescent="0.2">
      <c r="A976" s="7">
        <v>974</v>
      </c>
      <c r="B976" s="1" t="s">
        <v>975</v>
      </c>
      <c r="C976" s="1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11">
        <f t="shared" si="90"/>
        <v>0.55999999999999994</v>
      </c>
      <c r="P976" s="7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105" x14ac:dyDescent="0.2">
      <c r="A977" s="7">
        <v>975</v>
      </c>
      <c r="B977" s="1" t="s">
        <v>976</v>
      </c>
      <c r="C977" s="1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11">
        <f t="shared" si="90"/>
        <v>2.6069999999999998</v>
      </c>
      <c r="P977" s="7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105" x14ac:dyDescent="0.2">
      <c r="A978" s="7">
        <v>976</v>
      </c>
      <c r="B978" s="1" t="s">
        <v>977</v>
      </c>
      <c r="C978" s="1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11">
        <f t="shared" si="90"/>
        <v>1.9259999999999999</v>
      </c>
      <c r="P978" s="7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105" x14ac:dyDescent="0.2">
      <c r="A979" s="7">
        <v>977</v>
      </c>
      <c r="B979" s="1" t="s">
        <v>978</v>
      </c>
      <c r="C979" s="1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11">
        <f t="shared" si="90"/>
        <v>33.666666666666664</v>
      </c>
      <c r="P979" s="7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90" x14ac:dyDescent="0.2">
      <c r="A980" s="7">
        <v>978</v>
      </c>
      <c r="B980" s="1" t="s">
        <v>979</v>
      </c>
      <c r="C980" s="1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11">
        <f t="shared" si="90"/>
        <v>56.263267182990241</v>
      </c>
      <c r="P980" s="7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105" x14ac:dyDescent="0.2">
      <c r="A981" s="7">
        <v>979</v>
      </c>
      <c r="B981" s="1" t="s">
        <v>980</v>
      </c>
      <c r="C981" s="1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11">
        <f t="shared" si="90"/>
        <v>82.817599999999999</v>
      </c>
      <c r="P981" s="7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105" x14ac:dyDescent="0.2">
      <c r="A982" s="7">
        <v>980</v>
      </c>
      <c r="B982" s="1" t="s">
        <v>981</v>
      </c>
      <c r="C982" s="1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11">
        <f t="shared" si="90"/>
        <v>14.860000000000001</v>
      </c>
      <c r="P982" s="7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105" x14ac:dyDescent="0.2">
      <c r="A983" s="7">
        <v>981</v>
      </c>
      <c r="B983" s="1" t="s">
        <v>982</v>
      </c>
      <c r="C983" s="1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11">
        <f t="shared" si="90"/>
        <v>1.2375123751237513E-2</v>
      </c>
      <c r="P983" s="7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75" x14ac:dyDescent="0.2">
      <c r="A984" s="7">
        <v>982</v>
      </c>
      <c r="B984" s="1" t="s">
        <v>983</v>
      </c>
      <c r="C984" s="1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11">
        <f t="shared" si="90"/>
        <v>1.7142857142857144E-2</v>
      </c>
      <c r="P984" s="7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105" x14ac:dyDescent="0.2">
      <c r="A985" s="7">
        <v>983</v>
      </c>
      <c r="B985" s="1" t="s">
        <v>984</v>
      </c>
      <c r="C985" s="1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11">
        <f t="shared" si="90"/>
        <v>29.506136117214709</v>
      </c>
      <c r="P985" s="7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135" x14ac:dyDescent="0.2">
      <c r="A986" s="7">
        <v>984</v>
      </c>
      <c r="B986" s="1" t="s">
        <v>985</v>
      </c>
      <c r="C986" s="1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11">
        <f t="shared" si="90"/>
        <v>1.06</v>
      </c>
      <c r="P986" s="7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90" x14ac:dyDescent="0.2">
      <c r="A987" s="7">
        <v>985</v>
      </c>
      <c r="B987" s="1" t="s">
        <v>986</v>
      </c>
      <c r="C987" s="1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11">
        <f t="shared" si="90"/>
        <v>6.293333333333333</v>
      </c>
      <c r="P987" s="7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120" x14ac:dyDescent="0.2">
      <c r="A988" s="7">
        <v>986</v>
      </c>
      <c r="B988" s="1" t="s">
        <v>987</v>
      </c>
      <c r="C988" s="1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11">
        <f t="shared" si="90"/>
        <v>12.75</v>
      </c>
      <c r="P988" s="7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90" x14ac:dyDescent="0.2">
      <c r="A989" s="7">
        <v>987</v>
      </c>
      <c r="B989" s="1" t="s">
        <v>988</v>
      </c>
      <c r="C989" s="1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11">
        <f t="shared" si="90"/>
        <v>13.22</v>
      </c>
      <c r="P989" s="7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105" x14ac:dyDescent="0.2">
      <c r="A990" s="7">
        <v>988</v>
      </c>
      <c r="B990" s="1" t="s">
        <v>989</v>
      </c>
      <c r="C990" s="1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11">
        <f t="shared" si="90"/>
        <v>0</v>
      </c>
      <c r="P990" s="7" t="e">
        <f t="shared" si="91"/>
        <v>#DIV/0!</v>
      </c>
      <c r="Q990" s="7" t="str">
        <f t="shared" si="92"/>
        <v>technology</v>
      </c>
      <c r="R990" s="7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45" x14ac:dyDescent="0.2">
      <c r="A991" s="7">
        <v>989</v>
      </c>
      <c r="B991" s="1" t="s">
        <v>990</v>
      </c>
      <c r="C991" s="1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11">
        <f t="shared" si="90"/>
        <v>16.77</v>
      </c>
      <c r="P991" s="7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90" x14ac:dyDescent="0.2">
      <c r="A992" s="7">
        <v>990</v>
      </c>
      <c r="B992" s="1" t="s">
        <v>991</v>
      </c>
      <c r="C992" s="1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11">
        <f t="shared" si="90"/>
        <v>0.104</v>
      </c>
      <c r="P992" s="7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135" x14ac:dyDescent="0.2">
      <c r="A993" s="7">
        <v>991</v>
      </c>
      <c r="B993" s="1" t="s">
        <v>992</v>
      </c>
      <c r="C993" s="1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11">
        <f t="shared" si="90"/>
        <v>4.24</v>
      </c>
      <c r="P993" s="7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75" x14ac:dyDescent="0.2">
      <c r="A994" s="7">
        <v>992</v>
      </c>
      <c r="B994" s="1" t="s">
        <v>993</v>
      </c>
      <c r="C994" s="1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11">
        <f t="shared" si="90"/>
        <v>0.46699999999999997</v>
      </c>
      <c r="P994" s="7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90" x14ac:dyDescent="0.2">
      <c r="A995" s="7">
        <v>993</v>
      </c>
      <c r="B995" s="1" t="s">
        <v>994</v>
      </c>
      <c r="C995" s="1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11">
        <f t="shared" si="90"/>
        <v>25.087142857142858</v>
      </c>
      <c r="P995" s="7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120" x14ac:dyDescent="0.2">
      <c r="A996" s="7">
        <v>994</v>
      </c>
      <c r="B996" s="1" t="s">
        <v>995</v>
      </c>
      <c r="C996" s="1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11">
        <f t="shared" si="90"/>
        <v>2.3345000000000002</v>
      </c>
      <c r="P996" s="7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105" x14ac:dyDescent="0.2">
      <c r="A997" s="7">
        <v>995</v>
      </c>
      <c r="B997" s="1" t="s">
        <v>996</v>
      </c>
      <c r="C997" s="1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11">
        <f t="shared" si="90"/>
        <v>7.26</v>
      </c>
      <c r="P997" s="7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75" x14ac:dyDescent="0.2">
      <c r="A998" s="7">
        <v>996</v>
      </c>
      <c r="B998" s="1" t="s">
        <v>997</v>
      </c>
      <c r="C998" s="1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11">
        <f t="shared" si="90"/>
        <v>1.625</v>
      </c>
      <c r="P998" s="7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75" x14ac:dyDescent="0.2">
      <c r="A999" s="7">
        <v>997</v>
      </c>
      <c r="B999" s="1" t="s">
        <v>998</v>
      </c>
      <c r="C999" s="1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11">
        <f t="shared" si="90"/>
        <v>1.3</v>
      </c>
      <c r="P999" s="7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75" x14ac:dyDescent="0.2">
      <c r="A1000" s="7">
        <v>998</v>
      </c>
      <c r="B1000" s="1" t="s">
        <v>999</v>
      </c>
      <c r="C1000" s="1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11">
        <f t="shared" si="90"/>
        <v>58.558333333333337</v>
      </c>
      <c r="P1000" s="7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90" x14ac:dyDescent="0.2">
      <c r="A1001" s="7">
        <v>999</v>
      </c>
      <c r="B1001" s="1" t="s">
        <v>1000</v>
      </c>
      <c r="C1001" s="1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11">
        <f t="shared" si="90"/>
        <v>7.7886666666666677</v>
      </c>
      <c r="P1001" s="7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90" x14ac:dyDescent="0.2">
      <c r="A1002" s="7">
        <v>1000</v>
      </c>
      <c r="B1002" s="1" t="s">
        <v>1001</v>
      </c>
      <c r="C1002" s="1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11">
        <f t="shared" si="90"/>
        <v>2.2157147647256061</v>
      </c>
      <c r="P1002" s="7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105" x14ac:dyDescent="0.2">
      <c r="A1003" s="7">
        <v>1001</v>
      </c>
      <c r="B1003" s="1" t="s">
        <v>1002</v>
      </c>
      <c r="C1003" s="1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11">
        <f t="shared" si="90"/>
        <v>104</v>
      </c>
      <c r="P1003" s="7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105" x14ac:dyDescent="0.2">
      <c r="A1004" s="7">
        <v>1002</v>
      </c>
      <c r="B1004" s="1" t="s">
        <v>1003</v>
      </c>
      <c r="C1004" s="1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11">
        <f t="shared" si="90"/>
        <v>29.6029602960296</v>
      </c>
      <c r="P1004" s="7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75" x14ac:dyDescent="0.2">
      <c r="A1005" s="7">
        <v>1003</v>
      </c>
      <c r="B1005" s="1" t="s">
        <v>1004</v>
      </c>
      <c r="C1005" s="1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11">
        <f t="shared" si="90"/>
        <v>16.055</v>
      </c>
      <c r="P1005" s="7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60" x14ac:dyDescent="0.2">
      <c r="A1006" s="7">
        <v>1004</v>
      </c>
      <c r="B1006" s="1" t="s">
        <v>1005</v>
      </c>
      <c r="C1006" s="1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11">
        <f t="shared" si="90"/>
        <v>82.207999999999998</v>
      </c>
      <c r="P1006" s="7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75" x14ac:dyDescent="0.2">
      <c r="A1007" s="7">
        <v>1005</v>
      </c>
      <c r="B1007" s="1" t="s">
        <v>1006</v>
      </c>
      <c r="C1007" s="1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11">
        <f t="shared" si="90"/>
        <v>75.051000000000002</v>
      </c>
      <c r="P1007" s="7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90" x14ac:dyDescent="0.2">
      <c r="A1008" s="7">
        <v>1006</v>
      </c>
      <c r="B1008" s="1" t="s">
        <v>1007</v>
      </c>
      <c r="C1008" s="1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11">
        <f t="shared" si="90"/>
        <v>5.8500000000000005</v>
      </c>
      <c r="P1008" s="7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90" x14ac:dyDescent="0.2">
      <c r="A1009" s="7">
        <v>1007</v>
      </c>
      <c r="B1009" s="1" t="s">
        <v>1008</v>
      </c>
      <c r="C1009" s="1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11">
        <f t="shared" si="90"/>
        <v>44.32</v>
      </c>
      <c r="P1009" s="7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105" x14ac:dyDescent="0.2">
      <c r="A1010" s="7">
        <v>1008</v>
      </c>
      <c r="B1010" s="1" t="s">
        <v>1009</v>
      </c>
      <c r="C1010" s="1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11">
        <f t="shared" si="90"/>
        <v>0.26737967914438499</v>
      </c>
      <c r="P1010" s="7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105" x14ac:dyDescent="0.2">
      <c r="A1011" s="7">
        <v>1009</v>
      </c>
      <c r="B1011" s="1" t="s">
        <v>1010</v>
      </c>
      <c r="C1011" s="1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11">
        <f t="shared" si="90"/>
        <v>13.13</v>
      </c>
      <c r="P1011" s="7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105" x14ac:dyDescent="0.2">
      <c r="A1012" s="7">
        <v>1010</v>
      </c>
      <c r="B1012" s="1" t="s">
        <v>1011</v>
      </c>
      <c r="C1012" s="1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11">
        <f t="shared" si="90"/>
        <v>0.19088937093275488</v>
      </c>
      <c r="P1012" s="7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90" x14ac:dyDescent="0.2">
      <c r="A1013" s="7">
        <v>1011</v>
      </c>
      <c r="B1013" s="1" t="s">
        <v>1012</v>
      </c>
      <c r="C1013" s="1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11">
        <f t="shared" si="90"/>
        <v>0.375</v>
      </c>
      <c r="P1013" s="7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105" x14ac:dyDescent="0.2">
      <c r="A1014" s="7">
        <v>1012</v>
      </c>
      <c r="B1014" s="1" t="s">
        <v>1013</v>
      </c>
      <c r="C1014" s="1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11">
        <f t="shared" si="90"/>
        <v>21535.021000000001</v>
      </c>
      <c r="P1014" s="7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105" x14ac:dyDescent="0.2">
      <c r="A1015" s="7">
        <v>1013</v>
      </c>
      <c r="B1015" s="1" t="s">
        <v>1014</v>
      </c>
      <c r="C1015" s="1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11">
        <f t="shared" si="90"/>
        <v>34.527999999999999</v>
      </c>
      <c r="P1015" s="7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60" x14ac:dyDescent="0.2">
      <c r="A1016" s="7">
        <v>1014</v>
      </c>
      <c r="B1016" s="1" t="s">
        <v>1015</v>
      </c>
      <c r="C1016" s="1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11">
        <f t="shared" si="90"/>
        <v>30.599999999999998</v>
      </c>
      <c r="P1016" s="7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75" x14ac:dyDescent="0.2">
      <c r="A1017" s="7">
        <v>1015</v>
      </c>
      <c r="B1017" s="1" t="s">
        <v>1016</v>
      </c>
      <c r="C1017" s="1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11">
        <f t="shared" si="90"/>
        <v>2.666666666666667</v>
      </c>
      <c r="P1017" s="7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90" x14ac:dyDescent="0.2">
      <c r="A1018" s="7">
        <v>1016</v>
      </c>
      <c r="B1018" s="1" t="s">
        <v>1017</v>
      </c>
      <c r="C1018" s="1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11">
        <f t="shared" si="90"/>
        <v>2.8420000000000001</v>
      </c>
      <c r="P1018" s="7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105" x14ac:dyDescent="0.2">
      <c r="A1019" s="7">
        <v>1017</v>
      </c>
      <c r="B1019" s="1" t="s">
        <v>1018</v>
      </c>
      <c r="C1019" s="1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11">
        <f t="shared" si="90"/>
        <v>22.878799999999998</v>
      </c>
      <c r="P1019" s="7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75" x14ac:dyDescent="0.2">
      <c r="A1020" s="7">
        <v>1018</v>
      </c>
      <c r="B1020" s="1" t="s">
        <v>1019</v>
      </c>
      <c r="C1020" s="1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11">
        <f t="shared" si="90"/>
        <v>3.105</v>
      </c>
      <c r="P1020" s="7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75" x14ac:dyDescent="0.2">
      <c r="A1021" s="7">
        <v>1019</v>
      </c>
      <c r="B1021" s="1" t="s">
        <v>1020</v>
      </c>
      <c r="C1021" s="1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11">
        <f t="shared" si="90"/>
        <v>47.333333333333336</v>
      </c>
      <c r="P1021" s="7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105" x14ac:dyDescent="0.2">
      <c r="A1022" s="7">
        <v>1020</v>
      </c>
      <c r="B1022" s="1" t="s">
        <v>1021</v>
      </c>
      <c r="C1022" s="1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11">
        <f t="shared" si="90"/>
        <v>205.54838709677421</v>
      </c>
      <c r="P1022" s="7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75" x14ac:dyDescent="0.2">
      <c r="A1023" s="7">
        <v>1021</v>
      </c>
      <c r="B1023" s="1" t="s">
        <v>1022</v>
      </c>
      <c r="C1023" s="1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11">
        <f t="shared" si="90"/>
        <v>351.80366666666669</v>
      </c>
      <c r="P1023" s="7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60" x14ac:dyDescent="0.2">
      <c r="A1024" s="7">
        <v>1022</v>
      </c>
      <c r="B1024" s="1" t="s">
        <v>1023</v>
      </c>
      <c r="C1024" s="1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11">
        <f t="shared" si="90"/>
        <v>114.9</v>
      </c>
      <c r="P1024" s="7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90" x14ac:dyDescent="0.2">
      <c r="A1025" s="7">
        <v>1023</v>
      </c>
      <c r="B1025" s="1" t="s">
        <v>1024</v>
      </c>
      <c r="C1025" s="1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11">
        <f t="shared" si="90"/>
        <v>237.15</v>
      </c>
      <c r="P1025" s="7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90" x14ac:dyDescent="0.2">
      <c r="A1026" s="7">
        <v>1024</v>
      </c>
      <c r="B1026" s="1" t="s">
        <v>1025</v>
      </c>
      <c r="C1026" s="1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11">
        <f t="shared" si="90"/>
        <v>118.63774999999998</v>
      </c>
      <c r="P1026" s="7">
        <f t="shared" si="91"/>
        <v>388.9762295081967</v>
      </c>
      <c r="Q1026" s="7" t="str">
        <f t="shared" si="92"/>
        <v>music</v>
      </c>
      <c r="R1026" s="7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75" x14ac:dyDescent="0.2">
      <c r="A1027" s="7">
        <v>1025</v>
      </c>
      <c r="B1027" s="1" t="s">
        <v>1026</v>
      </c>
      <c r="C1027" s="1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11">
        <f t="shared" ref="O1027:O1090" si="96">E1027/D1027*100</f>
        <v>109.92831428571431</v>
      </c>
      <c r="P1027" s="7">
        <f t="shared" ref="P1027:P1090" si="97">E1027/L1027</f>
        <v>71.848571428571432</v>
      </c>
      <c r="Q1027" s="7" t="str">
        <f t="shared" ref="Q1027:Q1090" si="98">LEFT(N1027,FIND("/",N1027)-1)</f>
        <v>music</v>
      </c>
      <c r="R1027" s="7" t="str">
        <f t="shared" ref="R1027:R1090" si="99">RIGHT(N1027,LEN(N1027)-FIND("/",N1027))</f>
        <v>electronic music</v>
      </c>
      <c r="S1027" s="9">
        <f t="shared" ref="S1027:S1090" si="100">(J1027/86400)+25569</f>
        <v>42049.833761574075</v>
      </c>
      <c r="T1027" s="9">
        <f t="shared" ref="T1027:T1090" si="101">(I1027/86400)+25569</f>
        <v>42079.792094907403</v>
      </c>
    </row>
    <row r="1028" spans="1:20" ht="105" x14ac:dyDescent="0.2">
      <c r="A1028" s="7">
        <v>1026</v>
      </c>
      <c r="B1028" s="1" t="s">
        <v>1027</v>
      </c>
      <c r="C1028" s="1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11">
        <f t="shared" si="96"/>
        <v>100.00828571428571</v>
      </c>
      <c r="P1028" s="7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105" x14ac:dyDescent="0.2">
      <c r="A1029" s="7">
        <v>1027</v>
      </c>
      <c r="B1029" s="1" t="s">
        <v>1028</v>
      </c>
      <c r="C1029" s="1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11">
        <f t="shared" si="96"/>
        <v>103.09292094387415</v>
      </c>
      <c r="P1029" s="7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90" x14ac:dyDescent="0.2">
      <c r="A1030" s="7">
        <v>1028</v>
      </c>
      <c r="B1030" s="1" t="s">
        <v>1029</v>
      </c>
      <c r="C1030" s="1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11">
        <f t="shared" si="96"/>
        <v>117.27000000000001</v>
      </c>
      <c r="P1030" s="7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75" x14ac:dyDescent="0.2">
      <c r="A1031" s="7">
        <v>1029</v>
      </c>
      <c r="B1031" s="1" t="s">
        <v>1030</v>
      </c>
      <c r="C1031" s="1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11">
        <f t="shared" si="96"/>
        <v>111.75999999999999</v>
      </c>
      <c r="P1031" s="7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45" x14ac:dyDescent="0.2">
      <c r="A1032" s="7">
        <v>1030</v>
      </c>
      <c r="B1032" s="1" t="s">
        <v>1031</v>
      </c>
      <c r="C1032" s="1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11">
        <f t="shared" si="96"/>
        <v>342.09999999999997</v>
      </c>
      <c r="P1032" s="7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105" x14ac:dyDescent="0.2">
      <c r="A1033" s="7">
        <v>1031</v>
      </c>
      <c r="B1033" s="1" t="s">
        <v>1032</v>
      </c>
      <c r="C1033" s="1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11">
        <f t="shared" si="96"/>
        <v>107.4</v>
      </c>
      <c r="P1033" s="7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30" x14ac:dyDescent="0.2">
      <c r="A1034" s="7">
        <v>1032</v>
      </c>
      <c r="B1034" s="1" t="s">
        <v>1033</v>
      </c>
      <c r="C1034" s="1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11">
        <f t="shared" si="96"/>
        <v>108.49703703703703</v>
      </c>
      <c r="P1034" s="7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105" x14ac:dyDescent="0.2">
      <c r="A1035" s="7">
        <v>1033</v>
      </c>
      <c r="B1035" s="1" t="s">
        <v>1034</v>
      </c>
      <c r="C1035" s="1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11">
        <f t="shared" si="96"/>
        <v>102.86144578313252</v>
      </c>
      <c r="P1035" s="7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90" x14ac:dyDescent="0.2">
      <c r="A1036" s="7">
        <v>1034</v>
      </c>
      <c r="B1036" s="1" t="s">
        <v>1035</v>
      </c>
      <c r="C1036" s="1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11">
        <f t="shared" si="96"/>
        <v>130.0018</v>
      </c>
      <c r="P1036" s="7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90" x14ac:dyDescent="0.2">
      <c r="A1037" s="7">
        <v>1035</v>
      </c>
      <c r="B1037" s="1" t="s">
        <v>1036</v>
      </c>
      <c r="C1037" s="1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11">
        <f t="shared" si="96"/>
        <v>107.65217391304347</v>
      </c>
      <c r="P1037" s="7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75" x14ac:dyDescent="0.2">
      <c r="A1038" s="7">
        <v>1036</v>
      </c>
      <c r="B1038" s="1" t="s">
        <v>1037</v>
      </c>
      <c r="C1038" s="1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11">
        <f t="shared" si="96"/>
        <v>112.36044444444444</v>
      </c>
      <c r="P1038" s="7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105" x14ac:dyDescent="0.2">
      <c r="A1039" s="7">
        <v>1037</v>
      </c>
      <c r="B1039" s="1" t="s">
        <v>1038</v>
      </c>
      <c r="C1039" s="1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11">
        <f t="shared" si="96"/>
        <v>102.1</v>
      </c>
      <c r="P1039" s="7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90" x14ac:dyDescent="0.2">
      <c r="A1040" s="7">
        <v>1038</v>
      </c>
      <c r="B1040" s="1" t="s">
        <v>1039</v>
      </c>
      <c r="C1040" s="1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11">
        <f t="shared" si="96"/>
        <v>145.33333333333334</v>
      </c>
      <c r="P1040" s="7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105" x14ac:dyDescent="0.2">
      <c r="A1041" s="7">
        <v>1039</v>
      </c>
      <c r="B1041" s="1" t="s">
        <v>1040</v>
      </c>
      <c r="C1041" s="1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11">
        <f t="shared" si="96"/>
        <v>128.19999999999999</v>
      </c>
      <c r="P1041" s="7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105" x14ac:dyDescent="0.2">
      <c r="A1042" s="7">
        <v>1040</v>
      </c>
      <c r="B1042" s="1" t="s">
        <v>1041</v>
      </c>
      <c r="C1042" s="1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11">
        <f t="shared" si="96"/>
        <v>0.29411764705882354</v>
      </c>
      <c r="P1042" s="7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90" x14ac:dyDescent="0.2">
      <c r="A1043" s="7">
        <v>1041</v>
      </c>
      <c r="B1043" s="1" t="s">
        <v>1042</v>
      </c>
      <c r="C1043" s="1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11">
        <f t="shared" si="96"/>
        <v>0</v>
      </c>
      <c r="P1043" s="7" t="e">
        <f t="shared" si="97"/>
        <v>#DIV/0!</v>
      </c>
      <c r="Q1043" s="7" t="str">
        <f t="shared" si="98"/>
        <v>journalism</v>
      </c>
      <c r="R1043" s="7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90" x14ac:dyDescent="0.2">
      <c r="A1044" s="7">
        <v>1042</v>
      </c>
      <c r="B1044" s="1" t="s">
        <v>1043</v>
      </c>
      <c r="C1044" s="1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11">
        <f t="shared" si="96"/>
        <v>1.5384615384615385</v>
      </c>
      <c r="P1044" s="7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75" x14ac:dyDescent="0.2">
      <c r="A1045" s="7">
        <v>1043</v>
      </c>
      <c r="B1045" s="1" t="s">
        <v>1044</v>
      </c>
      <c r="C1045" s="1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11">
        <f t="shared" si="96"/>
        <v>8.5370000000000008</v>
      </c>
      <c r="P1045" s="7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105" x14ac:dyDescent="0.2">
      <c r="A1046" s="7">
        <v>1044</v>
      </c>
      <c r="B1046" s="1" t="s">
        <v>1045</v>
      </c>
      <c r="C1046" s="1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11">
        <f t="shared" si="96"/>
        <v>8.5714285714285715E-2</v>
      </c>
      <c r="P1046" s="7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75" x14ac:dyDescent="0.2">
      <c r="A1047" s="7">
        <v>1045</v>
      </c>
      <c r="B1047" s="1" t="s">
        <v>1046</v>
      </c>
      <c r="C1047" s="1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11">
        <f t="shared" si="96"/>
        <v>2.6599999999999997</v>
      </c>
      <c r="P1047" s="7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105" x14ac:dyDescent="0.2">
      <c r="A1048" s="7">
        <v>1046</v>
      </c>
      <c r="B1048" s="1" t="s">
        <v>1047</v>
      </c>
      <c r="C1048" s="1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11">
        <f t="shared" si="96"/>
        <v>0</v>
      </c>
      <c r="P1048" s="7" t="e">
        <f t="shared" si="97"/>
        <v>#DIV/0!</v>
      </c>
      <c r="Q1048" s="7" t="str">
        <f t="shared" si="98"/>
        <v>journalism</v>
      </c>
      <c r="R1048" s="7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90" x14ac:dyDescent="0.2">
      <c r="A1049" s="7">
        <v>1047</v>
      </c>
      <c r="B1049" s="1" t="s">
        <v>1048</v>
      </c>
      <c r="C1049" s="1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11">
        <f t="shared" si="96"/>
        <v>0.05</v>
      </c>
      <c r="P1049" s="7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105" x14ac:dyDescent="0.2">
      <c r="A1050" s="7">
        <v>1048</v>
      </c>
      <c r="B1050" s="1" t="s">
        <v>1049</v>
      </c>
      <c r="C1050" s="1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11">
        <f t="shared" si="96"/>
        <v>1.4133333333333333</v>
      </c>
      <c r="P1050" s="7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">
      <c r="A1051" s="7">
        <v>1049</v>
      </c>
      <c r="B1051" s="1" t="s">
        <v>1050</v>
      </c>
      <c r="C1051" s="1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11">
        <f t="shared" si="96"/>
        <v>0</v>
      </c>
      <c r="P1051" s="7" t="e">
        <f t="shared" si="97"/>
        <v>#DIV/0!</v>
      </c>
      <c r="Q1051" s="7" t="str">
        <f t="shared" si="98"/>
        <v>journalism</v>
      </c>
      <c r="R1051" s="7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45" x14ac:dyDescent="0.2">
      <c r="A1052" s="7">
        <v>1050</v>
      </c>
      <c r="B1052" s="1" t="s">
        <v>1051</v>
      </c>
      <c r="C1052" s="1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11">
        <f t="shared" si="96"/>
        <v>0</v>
      </c>
      <c r="P1052" s="7" t="e">
        <f t="shared" si="97"/>
        <v>#DIV/0!</v>
      </c>
      <c r="Q1052" s="7" t="str">
        <f t="shared" si="98"/>
        <v>journalism</v>
      </c>
      <c r="R1052" s="7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105" x14ac:dyDescent="0.2">
      <c r="A1053" s="7">
        <v>1051</v>
      </c>
      <c r="B1053" s="1" t="s">
        <v>1052</v>
      </c>
      <c r="C1053" s="1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11">
        <f t="shared" si="96"/>
        <v>0</v>
      </c>
      <c r="P1053" s="7" t="e">
        <f t="shared" si="97"/>
        <v>#DIV/0!</v>
      </c>
      <c r="Q1053" s="7" t="str">
        <f t="shared" si="98"/>
        <v>journalism</v>
      </c>
      <c r="R1053" s="7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135" x14ac:dyDescent="0.2">
      <c r="A1054" s="7">
        <v>1052</v>
      </c>
      <c r="B1054" s="1" t="s">
        <v>1053</v>
      </c>
      <c r="C1054" s="1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11">
        <f t="shared" si="96"/>
        <v>0</v>
      </c>
      <c r="P1054" s="7" t="e">
        <f t="shared" si="97"/>
        <v>#DIV/0!</v>
      </c>
      <c r="Q1054" s="7" t="str">
        <f t="shared" si="98"/>
        <v>journalism</v>
      </c>
      <c r="R1054" s="7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105" x14ac:dyDescent="0.2">
      <c r="A1055" s="7">
        <v>1053</v>
      </c>
      <c r="B1055" s="1" t="s">
        <v>1054</v>
      </c>
      <c r="C1055" s="1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11">
        <f t="shared" si="96"/>
        <v>1</v>
      </c>
      <c r="P1055" s="7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105" x14ac:dyDescent="0.2">
      <c r="A1056" s="7">
        <v>1054</v>
      </c>
      <c r="B1056" s="1" t="s">
        <v>1055</v>
      </c>
      <c r="C1056" s="1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11">
        <f t="shared" si="96"/>
        <v>0</v>
      </c>
      <c r="P1056" s="7" t="e">
        <f t="shared" si="97"/>
        <v>#DIV/0!</v>
      </c>
      <c r="Q1056" s="7" t="str">
        <f t="shared" si="98"/>
        <v>journalism</v>
      </c>
      <c r="R1056" s="7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90" x14ac:dyDescent="0.2">
      <c r="A1057" s="7">
        <v>1055</v>
      </c>
      <c r="B1057" s="1" t="s">
        <v>1056</v>
      </c>
      <c r="C1057" s="1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11">
        <f t="shared" si="96"/>
        <v>0</v>
      </c>
      <c r="P1057" s="7" t="e">
        <f t="shared" si="97"/>
        <v>#DIV/0!</v>
      </c>
      <c r="Q1057" s="7" t="str">
        <f t="shared" si="98"/>
        <v>journalism</v>
      </c>
      <c r="R1057" s="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120" x14ac:dyDescent="0.2">
      <c r="A1058" s="7">
        <v>1056</v>
      </c>
      <c r="B1058" s="1" t="s">
        <v>1057</v>
      </c>
      <c r="C1058" s="1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11">
        <f t="shared" si="96"/>
        <v>0</v>
      </c>
      <c r="P1058" s="7" t="e">
        <f t="shared" si="97"/>
        <v>#DIV/0!</v>
      </c>
      <c r="Q1058" s="7" t="str">
        <f t="shared" si="98"/>
        <v>journalism</v>
      </c>
      <c r="R1058" s="7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90" x14ac:dyDescent="0.2">
      <c r="A1059" s="7">
        <v>1057</v>
      </c>
      <c r="B1059" s="1" t="s">
        <v>1058</v>
      </c>
      <c r="C1059" s="1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11">
        <f t="shared" si="96"/>
        <v>0</v>
      </c>
      <c r="P1059" s="7" t="e">
        <f t="shared" si="97"/>
        <v>#DIV/0!</v>
      </c>
      <c r="Q1059" s="7" t="str">
        <f t="shared" si="98"/>
        <v>journalism</v>
      </c>
      <c r="R1059" s="7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105" x14ac:dyDescent="0.2">
      <c r="A1060" s="7">
        <v>1058</v>
      </c>
      <c r="B1060" s="1" t="s">
        <v>1059</v>
      </c>
      <c r="C1060" s="1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11">
        <f t="shared" si="96"/>
        <v>0</v>
      </c>
      <c r="P1060" s="7" t="e">
        <f t="shared" si="97"/>
        <v>#DIV/0!</v>
      </c>
      <c r="Q1060" s="7" t="str">
        <f t="shared" si="98"/>
        <v>journalism</v>
      </c>
      <c r="R1060" s="7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30" x14ac:dyDescent="0.2">
      <c r="A1061" s="7">
        <v>1059</v>
      </c>
      <c r="B1061" s="1" t="s">
        <v>1060</v>
      </c>
      <c r="C1061" s="1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11">
        <f t="shared" si="96"/>
        <v>0</v>
      </c>
      <c r="P1061" s="7" t="e">
        <f t="shared" si="97"/>
        <v>#DIV/0!</v>
      </c>
      <c r="Q1061" s="7" t="str">
        <f t="shared" si="98"/>
        <v>journalism</v>
      </c>
      <c r="R1061" s="7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105" x14ac:dyDescent="0.2">
      <c r="A1062" s="7">
        <v>1060</v>
      </c>
      <c r="B1062" s="1" t="s">
        <v>1061</v>
      </c>
      <c r="C1062" s="1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11">
        <f t="shared" si="96"/>
        <v>1</v>
      </c>
      <c r="P1062" s="7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60" x14ac:dyDescent="0.2">
      <c r="A1063" s="7">
        <v>1061</v>
      </c>
      <c r="B1063" s="1" t="s">
        <v>1062</v>
      </c>
      <c r="C1063" s="1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11">
        <f t="shared" si="96"/>
        <v>0</v>
      </c>
      <c r="P1063" s="7" t="e">
        <f t="shared" si="97"/>
        <v>#DIV/0!</v>
      </c>
      <c r="Q1063" s="7" t="str">
        <f t="shared" si="98"/>
        <v>journalism</v>
      </c>
      <c r="R1063" s="7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45" x14ac:dyDescent="0.2">
      <c r="A1064" s="7">
        <v>1062</v>
      </c>
      <c r="B1064" s="1" t="s">
        <v>1063</v>
      </c>
      <c r="C1064" s="1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11">
        <f t="shared" si="96"/>
        <v>95.477386934673376</v>
      </c>
      <c r="P1064" s="7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120" x14ac:dyDescent="0.2">
      <c r="A1065" s="7">
        <v>1063</v>
      </c>
      <c r="B1065" s="1" t="s">
        <v>1064</v>
      </c>
      <c r="C1065" s="1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11">
        <f t="shared" si="96"/>
        <v>0</v>
      </c>
      <c r="P1065" s="7" t="e">
        <f t="shared" si="97"/>
        <v>#DIV/0!</v>
      </c>
      <c r="Q1065" s="7" t="str">
        <f t="shared" si="98"/>
        <v>journalism</v>
      </c>
      <c r="R1065" s="7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90" x14ac:dyDescent="0.2">
      <c r="A1066" s="7">
        <v>1064</v>
      </c>
      <c r="B1066" s="1" t="s">
        <v>1065</v>
      </c>
      <c r="C1066" s="1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11">
        <f t="shared" si="96"/>
        <v>8.974444444444444</v>
      </c>
      <c r="P1066" s="7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105" x14ac:dyDescent="0.2">
      <c r="A1067" s="7">
        <v>1065</v>
      </c>
      <c r="B1067" s="1" t="s">
        <v>1066</v>
      </c>
      <c r="C1067" s="1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11">
        <f t="shared" si="96"/>
        <v>2.7</v>
      </c>
      <c r="P1067" s="7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90" x14ac:dyDescent="0.2">
      <c r="A1068" s="7">
        <v>1066</v>
      </c>
      <c r="B1068" s="1" t="s">
        <v>1067</v>
      </c>
      <c r="C1068" s="1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11">
        <f t="shared" si="96"/>
        <v>3.3673333333333333</v>
      </c>
      <c r="P1068" s="7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105" x14ac:dyDescent="0.2">
      <c r="A1069" s="7">
        <v>1067</v>
      </c>
      <c r="B1069" s="1" t="s">
        <v>1068</v>
      </c>
      <c r="C1069" s="1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11">
        <f t="shared" si="96"/>
        <v>26</v>
      </c>
      <c r="P1069" s="7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105" x14ac:dyDescent="0.2">
      <c r="A1070" s="7">
        <v>1068</v>
      </c>
      <c r="B1070" s="1" t="s">
        <v>1069</v>
      </c>
      <c r="C1070" s="1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11">
        <f t="shared" si="96"/>
        <v>0.15</v>
      </c>
      <c r="P1070" s="7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75" x14ac:dyDescent="0.2">
      <c r="A1071" s="7">
        <v>1069</v>
      </c>
      <c r="B1071" s="1" t="s">
        <v>1070</v>
      </c>
      <c r="C1071" s="1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11">
        <f t="shared" si="96"/>
        <v>38.636363636363633</v>
      </c>
      <c r="P1071" s="7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90" x14ac:dyDescent="0.2">
      <c r="A1072" s="7">
        <v>1070</v>
      </c>
      <c r="B1072" s="1" t="s">
        <v>1071</v>
      </c>
      <c r="C1072" s="1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11">
        <f t="shared" si="96"/>
        <v>0.70000000000000007</v>
      </c>
      <c r="P1072" s="7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90" x14ac:dyDescent="0.2">
      <c r="A1073" s="7">
        <v>1071</v>
      </c>
      <c r="B1073" s="1" t="s">
        <v>1072</v>
      </c>
      <c r="C1073" s="1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11">
        <f t="shared" si="96"/>
        <v>0</v>
      </c>
      <c r="P1073" s="7" t="e">
        <f t="shared" si="97"/>
        <v>#DIV/0!</v>
      </c>
      <c r="Q1073" s="7" t="str">
        <f t="shared" si="98"/>
        <v>games</v>
      </c>
      <c r="R1073" s="7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105" x14ac:dyDescent="0.2">
      <c r="A1074" s="7">
        <v>1072</v>
      </c>
      <c r="B1074" s="1" t="s">
        <v>1073</v>
      </c>
      <c r="C1074" s="1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11">
        <f t="shared" si="96"/>
        <v>6.8000000000000005E-2</v>
      </c>
      <c r="P1074" s="7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75" x14ac:dyDescent="0.2">
      <c r="A1075" s="7">
        <v>1073</v>
      </c>
      <c r="B1075" s="1" t="s">
        <v>1074</v>
      </c>
      <c r="C1075" s="1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11">
        <f t="shared" si="96"/>
        <v>1.3333333333333335</v>
      </c>
      <c r="P1075" s="7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105" x14ac:dyDescent="0.2">
      <c r="A1076" s="7">
        <v>1074</v>
      </c>
      <c r="B1076" s="1" t="s">
        <v>1075</v>
      </c>
      <c r="C1076" s="1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11">
        <f t="shared" si="96"/>
        <v>6.3092592592592585</v>
      </c>
      <c r="P1076" s="7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75" x14ac:dyDescent="0.2">
      <c r="A1077" s="7">
        <v>1075</v>
      </c>
      <c r="B1077" s="1" t="s">
        <v>1076</v>
      </c>
      <c r="C1077" s="1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11">
        <f t="shared" si="96"/>
        <v>4.5</v>
      </c>
      <c r="P1077" s="7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105" x14ac:dyDescent="0.2">
      <c r="A1078" s="7">
        <v>1076</v>
      </c>
      <c r="B1078" s="1" t="s">
        <v>1077</v>
      </c>
      <c r="C1078" s="1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11">
        <f t="shared" si="96"/>
        <v>62.765333333333331</v>
      </c>
      <c r="P1078" s="7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90" x14ac:dyDescent="0.2">
      <c r="A1079" s="7">
        <v>1077</v>
      </c>
      <c r="B1079" s="1" t="s">
        <v>1078</v>
      </c>
      <c r="C1079" s="1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11">
        <f t="shared" si="96"/>
        <v>29.376000000000001</v>
      </c>
      <c r="P1079" s="7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105" x14ac:dyDescent="0.2">
      <c r="A1080" s="7">
        <v>1078</v>
      </c>
      <c r="B1080" s="1" t="s">
        <v>1079</v>
      </c>
      <c r="C1080" s="1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11">
        <f t="shared" si="96"/>
        <v>7.5</v>
      </c>
      <c r="P1080" s="7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105" x14ac:dyDescent="0.2">
      <c r="A1081" s="7">
        <v>1079</v>
      </c>
      <c r="B1081" s="1" t="s">
        <v>1080</v>
      </c>
      <c r="C1081" s="1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11">
        <f t="shared" si="96"/>
        <v>2.6076923076923078</v>
      </c>
      <c r="P1081" s="7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75" x14ac:dyDescent="0.2">
      <c r="A1082" s="7">
        <v>1080</v>
      </c>
      <c r="B1082" s="1" t="s">
        <v>1081</v>
      </c>
      <c r="C1082" s="1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11">
        <f t="shared" si="96"/>
        <v>9.1050000000000004</v>
      </c>
      <c r="P1082" s="7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75" x14ac:dyDescent="0.2">
      <c r="A1083" s="7">
        <v>1081</v>
      </c>
      <c r="B1083" s="1" t="s">
        <v>1082</v>
      </c>
      <c r="C1083" s="1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11">
        <f t="shared" si="96"/>
        <v>1.7647058823529412E-2</v>
      </c>
      <c r="P1083" s="7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75" x14ac:dyDescent="0.2">
      <c r="A1084" s="7">
        <v>1082</v>
      </c>
      <c r="B1084" s="1" t="s">
        <v>1083</v>
      </c>
      <c r="C1084" s="1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11">
        <f t="shared" si="96"/>
        <v>0.55999999999999994</v>
      </c>
      <c r="P1084" s="7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105" x14ac:dyDescent="0.2">
      <c r="A1085" s="7">
        <v>1083</v>
      </c>
      <c r="B1085" s="1" t="s">
        <v>1084</v>
      </c>
      <c r="C1085" s="1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11">
        <f t="shared" si="96"/>
        <v>0.82000000000000006</v>
      </c>
      <c r="P1085" s="7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30" x14ac:dyDescent="0.2">
      <c r="A1086" s="7">
        <v>1084</v>
      </c>
      <c r="B1086" s="1" t="s">
        <v>1085</v>
      </c>
      <c r="C1086" s="1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11">
        <f t="shared" si="96"/>
        <v>0</v>
      </c>
      <c r="P1086" s="7" t="e">
        <f t="shared" si="97"/>
        <v>#DIV/0!</v>
      </c>
      <c r="Q1086" s="7" t="str">
        <f t="shared" si="98"/>
        <v>games</v>
      </c>
      <c r="R1086" s="7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75" x14ac:dyDescent="0.2">
      <c r="A1087" s="7">
        <v>1085</v>
      </c>
      <c r="B1087" s="1" t="s">
        <v>1086</v>
      </c>
      <c r="C1087" s="1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11">
        <f t="shared" si="96"/>
        <v>3.42</v>
      </c>
      <c r="P1087" s="7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30" x14ac:dyDescent="0.2">
      <c r="A1088" s="7">
        <v>1086</v>
      </c>
      <c r="B1088" s="1" t="s">
        <v>1087</v>
      </c>
      <c r="C1088" s="1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11">
        <f t="shared" si="96"/>
        <v>8.3333333333333343E-2</v>
      </c>
      <c r="P1088" s="7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90" x14ac:dyDescent="0.2">
      <c r="A1089" s="7">
        <v>1087</v>
      </c>
      <c r="B1089" s="1" t="s">
        <v>1088</v>
      </c>
      <c r="C1089" s="1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11">
        <f t="shared" si="96"/>
        <v>0</v>
      </c>
      <c r="P1089" s="7" t="e">
        <f t="shared" si="97"/>
        <v>#DIV/0!</v>
      </c>
      <c r="Q1089" s="7" t="str">
        <f t="shared" si="98"/>
        <v>games</v>
      </c>
      <c r="R1089" s="7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75" x14ac:dyDescent="0.2">
      <c r="A1090" s="7">
        <v>1088</v>
      </c>
      <c r="B1090" s="1" t="s">
        <v>1089</v>
      </c>
      <c r="C1090" s="1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11">
        <f t="shared" si="96"/>
        <v>14.182977777777777</v>
      </c>
      <c r="P1090" s="7">
        <f t="shared" si="97"/>
        <v>43.41727891156463</v>
      </c>
      <c r="Q1090" s="7" t="str">
        <f t="shared" si="98"/>
        <v>games</v>
      </c>
      <c r="R1090" s="7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60" x14ac:dyDescent="0.2">
      <c r="A1091" s="7">
        <v>1089</v>
      </c>
      <c r="B1091" s="1" t="s">
        <v>1090</v>
      </c>
      <c r="C1091" s="1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11">
        <f t="shared" ref="O1091:O1154" si="102">E1091/D1091*100</f>
        <v>7.8266666666666662</v>
      </c>
      <c r="P1091" s="7">
        <f t="shared" ref="P1091:P1154" si="103">E1091/L1091</f>
        <v>23.959183673469386</v>
      </c>
      <c r="Q1091" s="7" t="str">
        <f t="shared" ref="Q1091:Q1154" si="104">LEFT(N1091,FIND("/",N1091)-1)</f>
        <v>games</v>
      </c>
      <c r="R1091" s="7" t="str">
        <f t="shared" ref="R1091:R1154" si="105">RIGHT(N1091,LEN(N1091)-FIND("/",N1091))</f>
        <v>video games</v>
      </c>
      <c r="S1091" s="9">
        <f t="shared" ref="S1091:S1154" si="106">(J1091/86400)+25569</f>
        <v>42151.189525462964</v>
      </c>
      <c r="T1091" s="9">
        <f t="shared" ref="T1091:T1154" si="107">(I1091/86400)+25569</f>
        <v>42181.189525462964</v>
      </c>
    </row>
    <row r="1092" spans="1:20" ht="105" x14ac:dyDescent="0.2">
      <c r="A1092" s="7">
        <v>1090</v>
      </c>
      <c r="B1092" s="1" t="s">
        <v>1091</v>
      </c>
      <c r="C1092" s="1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11">
        <f t="shared" si="102"/>
        <v>3.8464497269020695E-2</v>
      </c>
      <c r="P1092" s="7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90" x14ac:dyDescent="0.2">
      <c r="A1093" s="7">
        <v>1091</v>
      </c>
      <c r="B1093" s="1" t="s">
        <v>1092</v>
      </c>
      <c r="C1093" s="1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11">
        <f t="shared" si="102"/>
        <v>12.5</v>
      </c>
      <c r="P1093" s="7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120" x14ac:dyDescent="0.2">
      <c r="A1094" s="7">
        <v>1092</v>
      </c>
      <c r="B1094" s="1" t="s">
        <v>1093</v>
      </c>
      <c r="C1094" s="1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11">
        <f t="shared" si="102"/>
        <v>1.05</v>
      </c>
      <c r="P1094" s="7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105" x14ac:dyDescent="0.2">
      <c r="A1095" s="7">
        <v>1093</v>
      </c>
      <c r="B1095" s="1" t="s">
        <v>1094</v>
      </c>
      <c r="C1095" s="1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11">
        <f t="shared" si="102"/>
        <v>14.083333333333334</v>
      </c>
      <c r="P1095" s="7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105" x14ac:dyDescent="0.2">
      <c r="A1096" s="7">
        <v>1094</v>
      </c>
      <c r="B1096" s="1" t="s">
        <v>1095</v>
      </c>
      <c r="C1096" s="1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11">
        <f t="shared" si="102"/>
        <v>18.300055555555556</v>
      </c>
      <c r="P1096" s="7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90" x14ac:dyDescent="0.2">
      <c r="A1097" s="7">
        <v>1095</v>
      </c>
      <c r="B1097" s="1" t="s">
        <v>1096</v>
      </c>
      <c r="C1097" s="1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11">
        <f t="shared" si="102"/>
        <v>5.0347999999999997</v>
      </c>
      <c r="P1097" s="7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105" x14ac:dyDescent="0.2">
      <c r="A1098" s="7">
        <v>1096</v>
      </c>
      <c r="B1098" s="1" t="s">
        <v>1097</v>
      </c>
      <c r="C1098" s="1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11">
        <f t="shared" si="102"/>
        <v>17.933333333333334</v>
      </c>
      <c r="P1098" s="7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90" x14ac:dyDescent="0.2">
      <c r="A1099" s="7">
        <v>1097</v>
      </c>
      <c r="B1099" s="1" t="s">
        <v>1098</v>
      </c>
      <c r="C1099" s="1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11">
        <f t="shared" si="102"/>
        <v>4.7E-2</v>
      </c>
      <c r="P1099" s="7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60" x14ac:dyDescent="0.2">
      <c r="A1100" s="7">
        <v>1098</v>
      </c>
      <c r="B1100" s="1" t="s">
        <v>1099</v>
      </c>
      <c r="C1100" s="1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11">
        <f t="shared" si="102"/>
        <v>7.2120000000000006</v>
      </c>
      <c r="P1100" s="7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105" x14ac:dyDescent="0.2">
      <c r="A1101" s="7">
        <v>1099</v>
      </c>
      <c r="B1101" s="1" t="s">
        <v>1100</v>
      </c>
      <c r="C1101" s="1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11">
        <f t="shared" si="102"/>
        <v>0.5</v>
      </c>
      <c r="P1101" s="7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90" x14ac:dyDescent="0.2">
      <c r="A1102" s="7">
        <v>1100</v>
      </c>
      <c r="B1102" s="1" t="s">
        <v>1101</v>
      </c>
      <c r="C1102" s="1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11">
        <f t="shared" si="102"/>
        <v>2.5</v>
      </c>
      <c r="P1102" s="7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75" x14ac:dyDescent="0.2">
      <c r="A1103" s="7">
        <v>1101</v>
      </c>
      <c r="B1103" s="1" t="s">
        <v>1102</v>
      </c>
      <c r="C1103" s="1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11">
        <f t="shared" si="102"/>
        <v>4.1000000000000002E-2</v>
      </c>
      <c r="P1103" s="7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105" x14ac:dyDescent="0.2">
      <c r="A1104" s="7">
        <v>1102</v>
      </c>
      <c r="B1104" s="1" t="s">
        <v>1103</v>
      </c>
      <c r="C1104" s="1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11">
        <f t="shared" si="102"/>
        <v>5.3125</v>
      </c>
      <c r="P1104" s="7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105" x14ac:dyDescent="0.2">
      <c r="A1105" s="7">
        <v>1103</v>
      </c>
      <c r="B1105" s="1" t="s">
        <v>1104</v>
      </c>
      <c r="C1105" s="1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11">
        <f t="shared" si="102"/>
        <v>1.6199999999999999</v>
      </c>
      <c r="P1105" s="7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90" x14ac:dyDescent="0.2">
      <c r="A1106" s="7">
        <v>1104</v>
      </c>
      <c r="B1106" s="1" t="s">
        <v>1105</v>
      </c>
      <c r="C1106" s="1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11">
        <f t="shared" si="102"/>
        <v>4.9516666666666671</v>
      </c>
      <c r="P1106" s="7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105" x14ac:dyDescent="0.2">
      <c r="A1107" s="7">
        <v>1105</v>
      </c>
      <c r="B1107" s="1" t="s">
        <v>1106</v>
      </c>
      <c r="C1107" s="1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11">
        <f t="shared" si="102"/>
        <v>0.159</v>
      </c>
      <c r="P1107" s="7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90" x14ac:dyDescent="0.2">
      <c r="A1108" s="7">
        <v>1106</v>
      </c>
      <c r="B1108" s="1" t="s">
        <v>1107</v>
      </c>
      <c r="C1108" s="1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11">
        <f t="shared" si="102"/>
        <v>41.25</v>
      </c>
      <c r="P1108" s="7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105" x14ac:dyDescent="0.2">
      <c r="A1109" s="7">
        <v>1107</v>
      </c>
      <c r="B1109" s="1" t="s">
        <v>1108</v>
      </c>
      <c r="C1109" s="1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11">
        <f t="shared" si="102"/>
        <v>0</v>
      </c>
      <c r="P1109" s="7" t="e">
        <f t="shared" si="103"/>
        <v>#DIV/0!</v>
      </c>
      <c r="Q1109" s="7" t="str">
        <f t="shared" si="104"/>
        <v>games</v>
      </c>
      <c r="R1109" s="7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105" x14ac:dyDescent="0.2">
      <c r="A1110" s="7">
        <v>1108</v>
      </c>
      <c r="B1110" s="1" t="s">
        <v>1109</v>
      </c>
      <c r="C1110" s="1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11">
        <f t="shared" si="102"/>
        <v>2.93</v>
      </c>
      <c r="P1110" s="7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105" x14ac:dyDescent="0.2">
      <c r="A1111" s="7">
        <v>1109</v>
      </c>
      <c r="B1111" s="1" t="s">
        <v>1110</v>
      </c>
      <c r="C1111" s="1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11">
        <f t="shared" si="102"/>
        <v>0.44999999999999996</v>
      </c>
      <c r="P1111" s="7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90" x14ac:dyDescent="0.2">
      <c r="A1112" s="7">
        <v>1110</v>
      </c>
      <c r="B1112" s="1" t="s">
        <v>1111</v>
      </c>
      <c r="C1112" s="1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11">
        <f t="shared" si="102"/>
        <v>0.51</v>
      </c>
      <c r="P1112" s="7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90" x14ac:dyDescent="0.2">
      <c r="A1113" s="7">
        <v>1111</v>
      </c>
      <c r="B1113" s="1" t="s">
        <v>1112</v>
      </c>
      <c r="C1113" s="1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11">
        <f t="shared" si="102"/>
        <v>0.04</v>
      </c>
      <c r="P1113" s="7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90" x14ac:dyDescent="0.2">
      <c r="A1114" s="7">
        <v>1112</v>
      </c>
      <c r="B1114" s="1" t="s">
        <v>1113</v>
      </c>
      <c r="C1114" s="1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11">
        <f t="shared" si="102"/>
        <v>35.537409090909087</v>
      </c>
      <c r="P1114" s="7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105" x14ac:dyDescent="0.2">
      <c r="A1115" s="7">
        <v>1113</v>
      </c>
      <c r="B1115" s="1" t="s">
        <v>1114</v>
      </c>
      <c r="C1115" s="1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11">
        <f t="shared" si="102"/>
        <v>0.5</v>
      </c>
      <c r="P1115" s="7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105" x14ac:dyDescent="0.2">
      <c r="A1116" s="7">
        <v>1114</v>
      </c>
      <c r="B1116" s="1" t="s">
        <v>1115</v>
      </c>
      <c r="C1116" s="1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11">
        <f t="shared" si="102"/>
        <v>0.16666666666666669</v>
      </c>
      <c r="P1116" s="7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120" x14ac:dyDescent="0.2">
      <c r="A1117" s="7">
        <v>1115</v>
      </c>
      <c r="B1117" s="1" t="s">
        <v>1116</v>
      </c>
      <c r="C1117" s="1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11">
        <f t="shared" si="102"/>
        <v>0.13250000000000001</v>
      </c>
      <c r="P1117" s="7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75" x14ac:dyDescent="0.2">
      <c r="A1118" s="7">
        <v>1116</v>
      </c>
      <c r="B1118" s="1" t="s">
        <v>1117</v>
      </c>
      <c r="C1118" s="1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11">
        <f t="shared" si="102"/>
        <v>3.5704000000000007E-2</v>
      </c>
      <c r="P1118" s="7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90" x14ac:dyDescent="0.2">
      <c r="A1119" s="7">
        <v>1117</v>
      </c>
      <c r="B1119" s="1" t="s">
        <v>1118</v>
      </c>
      <c r="C1119" s="1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11">
        <f t="shared" si="102"/>
        <v>8.3000000000000007</v>
      </c>
      <c r="P1119" s="7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105" x14ac:dyDescent="0.2">
      <c r="A1120" s="7">
        <v>1118</v>
      </c>
      <c r="B1120" s="1" t="s">
        <v>1119</v>
      </c>
      <c r="C1120" s="1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11">
        <f t="shared" si="102"/>
        <v>2.4222222222222221</v>
      </c>
      <c r="P1120" s="7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105" x14ac:dyDescent="0.2">
      <c r="A1121" s="7">
        <v>1119</v>
      </c>
      <c r="B1121" s="1" t="s">
        <v>1120</v>
      </c>
      <c r="C1121" s="1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11">
        <f t="shared" si="102"/>
        <v>0.23809523809523811</v>
      </c>
      <c r="P1121" s="7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75" x14ac:dyDescent="0.2">
      <c r="A1122" s="7">
        <v>1120</v>
      </c>
      <c r="B1122" s="1" t="s">
        <v>1121</v>
      </c>
      <c r="C1122" s="1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11">
        <f t="shared" si="102"/>
        <v>0</v>
      </c>
      <c r="P1122" s="7" t="e">
        <f t="shared" si="103"/>
        <v>#DIV/0!</v>
      </c>
      <c r="Q1122" s="7" t="str">
        <f t="shared" si="104"/>
        <v>games</v>
      </c>
      <c r="R1122" s="7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75" x14ac:dyDescent="0.2">
      <c r="A1123" s="7">
        <v>1121</v>
      </c>
      <c r="B1123" s="1" t="s">
        <v>1122</v>
      </c>
      <c r="C1123" s="1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11">
        <f t="shared" si="102"/>
        <v>1.1599999999999999E-2</v>
      </c>
      <c r="P1123" s="7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105" x14ac:dyDescent="0.2">
      <c r="A1124" s="7">
        <v>1122</v>
      </c>
      <c r="B1124" s="1" t="s">
        <v>1123</v>
      </c>
      <c r="C1124" s="1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11">
        <f t="shared" si="102"/>
        <v>0</v>
      </c>
      <c r="P1124" s="7" t="e">
        <f t="shared" si="103"/>
        <v>#DIV/0!</v>
      </c>
      <c r="Q1124" s="7" t="str">
        <f t="shared" si="104"/>
        <v>games</v>
      </c>
      <c r="R1124" s="7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105" x14ac:dyDescent="0.2">
      <c r="A1125" s="7">
        <v>1123</v>
      </c>
      <c r="B1125" s="1" t="s">
        <v>1124</v>
      </c>
      <c r="C1125" s="1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11">
        <f t="shared" si="102"/>
        <v>0.22</v>
      </c>
      <c r="P1125" s="7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105" x14ac:dyDescent="0.2">
      <c r="A1126" s="7">
        <v>1124</v>
      </c>
      <c r="B1126" s="1" t="s">
        <v>1125</v>
      </c>
      <c r="C1126" s="1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11">
        <f t="shared" si="102"/>
        <v>0.47222222222222221</v>
      </c>
      <c r="P1126" s="7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105" x14ac:dyDescent="0.2">
      <c r="A1127" s="7">
        <v>1125</v>
      </c>
      <c r="B1127" s="1" t="s">
        <v>1126</v>
      </c>
      <c r="C1127" s="1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11">
        <f t="shared" si="102"/>
        <v>0</v>
      </c>
      <c r="P1127" s="7" t="e">
        <f t="shared" si="103"/>
        <v>#DIV/0!</v>
      </c>
      <c r="Q1127" s="7" t="str">
        <f t="shared" si="104"/>
        <v>games</v>
      </c>
      <c r="R1127" s="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75" x14ac:dyDescent="0.2">
      <c r="A1128" s="7">
        <v>1126</v>
      </c>
      <c r="B1128" s="1" t="s">
        <v>1127</v>
      </c>
      <c r="C1128" s="1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11">
        <f t="shared" si="102"/>
        <v>0.5</v>
      </c>
      <c r="P1128" s="7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120" x14ac:dyDescent="0.2">
      <c r="A1129" s="7">
        <v>1127</v>
      </c>
      <c r="B1129" s="1" t="s">
        <v>1128</v>
      </c>
      <c r="C1129" s="1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11">
        <f t="shared" si="102"/>
        <v>1.6714285714285713</v>
      </c>
      <c r="P1129" s="7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">
      <c r="A1130" s="7">
        <v>1128</v>
      </c>
      <c r="B1130" s="1" t="s">
        <v>1129</v>
      </c>
      <c r="C1130" s="1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11">
        <f t="shared" si="102"/>
        <v>0.1</v>
      </c>
      <c r="P1130" s="7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90" x14ac:dyDescent="0.2">
      <c r="A1131" s="7">
        <v>1129</v>
      </c>
      <c r="B1131" s="1" t="s">
        <v>1130</v>
      </c>
      <c r="C1131" s="1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11">
        <f t="shared" si="102"/>
        <v>0.105</v>
      </c>
      <c r="P1131" s="7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105" x14ac:dyDescent="0.2">
      <c r="A1132" s="7">
        <v>1130</v>
      </c>
      <c r="B1132" s="1" t="s">
        <v>1131</v>
      </c>
      <c r="C1132" s="1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11">
        <f t="shared" si="102"/>
        <v>0.22</v>
      </c>
      <c r="P1132" s="7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105" x14ac:dyDescent="0.2">
      <c r="A1133" s="7">
        <v>1131</v>
      </c>
      <c r="B1133" s="1" t="s">
        <v>1132</v>
      </c>
      <c r="C1133" s="1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11">
        <f t="shared" si="102"/>
        <v>0</v>
      </c>
      <c r="P1133" s="7" t="e">
        <f t="shared" si="103"/>
        <v>#DIV/0!</v>
      </c>
      <c r="Q1133" s="7" t="str">
        <f t="shared" si="104"/>
        <v>games</v>
      </c>
      <c r="R1133" s="7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90" x14ac:dyDescent="0.2">
      <c r="A1134" s="7">
        <v>1132</v>
      </c>
      <c r="B1134" s="1" t="s">
        <v>1133</v>
      </c>
      <c r="C1134" s="1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11">
        <f t="shared" si="102"/>
        <v>14.38</v>
      </c>
      <c r="P1134" s="7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105" x14ac:dyDescent="0.2">
      <c r="A1135" s="7">
        <v>1133</v>
      </c>
      <c r="B1135" s="1" t="s">
        <v>1134</v>
      </c>
      <c r="C1135" s="1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11">
        <f t="shared" si="102"/>
        <v>0.66666666666666674</v>
      </c>
      <c r="P1135" s="7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75" x14ac:dyDescent="0.2">
      <c r="A1136" s="7">
        <v>1134</v>
      </c>
      <c r="B1136" s="1" t="s">
        <v>1135</v>
      </c>
      <c r="C1136" s="1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11">
        <f t="shared" si="102"/>
        <v>4.0000000000000001E-3</v>
      </c>
      <c r="P1136" s="7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90" x14ac:dyDescent="0.2">
      <c r="A1137" s="7">
        <v>1135</v>
      </c>
      <c r="B1137" s="1" t="s">
        <v>1136</v>
      </c>
      <c r="C1137" s="1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11">
        <f t="shared" si="102"/>
        <v>5</v>
      </c>
      <c r="P1137" s="7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90" x14ac:dyDescent="0.2">
      <c r="A1138" s="7">
        <v>1136</v>
      </c>
      <c r="B1138" s="1" t="s">
        <v>1137</v>
      </c>
      <c r="C1138" s="1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11">
        <f t="shared" si="102"/>
        <v>6.4439140811455857</v>
      </c>
      <c r="P1138" s="7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105" x14ac:dyDescent="0.2">
      <c r="A1139" s="7">
        <v>1137</v>
      </c>
      <c r="B1139" s="1" t="s">
        <v>1138</v>
      </c>
      <c r="C1139" s="1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11">
        <f t="shared" si="102"/>
        <v>39.5</v>
      </c>
      <c r="P1139" s="7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105" x14ac:dyDescent="0.2">
      <c r="A1140" s="7">
        <v>1138</v>
      </c>
      <c r="B1140" s="1" t="s">
        <v>1139</v>
      </c>
      <c r="C1140" s="1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11">
        <f t="shared" si="102"/>
        <v>0.35714285714285715</v>
      </c>
      <c r="P1140" s="7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105" x14ac:dyDescent="0.2">
      <c r="A1141" s="7">
        <v>1139</v>
      </c>
      <c r="B1141" s="1" t="s">
        <v>1140</v>
      </c>
      <c r="C1141" s="1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11">
        <f t="shared" si="102"/>
        <v>6.25E-2</v>
      </c>
      <c r="P1141" s="7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90" x14ac:dyDescent="0.2">
      <c r="A1142" s="7">
        <v>1140</v>
      </c>
      <c r="B1142" s="1" t="s">
        <v>1141</v>
      </c>
      <c r="C1142" s="1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11">
        <f t="shared" si="102"/>
        <v>0</v>
      </c>
      <c r="P1142" s="7" t="e">
        <f t="shared" si="103"/>
        <v>#DIV/0!</v>
      </c>
      <c r="Q1142" s="7" t="str">
        <f t="shared" si="104"/>
        <v>games</v>
      </c>
      <c r="R1142" s="7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30" x14ac:dyDescent="0.2">
      <c r="A1143" s="7">
        <v>1141</v>
      </c>
      <c r="B1143" s="1" t="s">
        <v>1142</v>
      </c>
      <c r="C1143" s="1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11">
        <f t="shared" si="102"/>
        <v>0</v>
      </c>
      <c r="P1143" s="7" t="e">
        <f t="shared" si="103"/>
        <v>#DIV/0!</v>
      </c>
      <c r="Q1143" s="7" t="str">
        <f t="shared" si="104"/>
        <v>games</v>
      </c>
      <c r="R1143" s="7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105" x14ac:dyDescent="0.2">
      <c r="A1144" s="7">
        <v>1142</v>
      </c>
      <c r="B1144" s="1" t="s">
        <v>1143</v>
      </c>
      <c r="C1144" s="1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11">
        <f t="shared" si="102"/>
        <v>0</v>
      </c>
      <c r="P1144" s="7" t="e">
        <f t="shared" si="103"/>
        <v>#DIV/0!</v>
      </c>
      <c r="Q1144" s="7" t="str">
        <f t="shared" si="104"/>
        <v>games</v>
      </c>
      <c r="R1144" s="7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105" x14ac:dyDescent="0.2">
      <c r="A1145" s="7">
        <v>1143</v>
      </c>
      <c r="B1145" s="1" t="s">
        <v>1144</v>
      </c>
      <c r="C1145" s="1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11">
        <f t="shared" si="102"/>
        <v>0.41333333333333333</v>
      </c>
      <c r="P1145" s="7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75" x14ac:dyDescent="0.2">
      <c r="A1146" s="7">
        <v>1144</v>
      </c>
      <c r="B1146" s="1" t="s">
        <v>1145</v>
      </c>
      <c r="C1146" s="1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11">
        <f t="shared" si="102"/>
        <v>0</v>
      </c>
      <c r="P1146" s="7" t="e">
        <f t="shared" si="103"/>
        <v>#DIV/0!</v>
      </c>
      <c r="Q1146" s="7" t="str">
        <f t="shared" si="104"/>
        <v>food</v>
      </c>
      <c r="R1146" s="7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75" x14ac:dyDescent="0.2">
      <c r="A1147" s="7">
        <v>1145</v>
      </c>
      <c r="B1147" s="1" t="s">
        <v>1146</v>
      </c>
      <c r="C1147" s="1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11">
        <f t="shared" si="102"/>
        <v>0.125</v>
      </c>
      <c r="P1147" s="7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75" x14ac:dyDescent="0.2">
      <c r="A1148" s="7">
        <v>1146</v>
      </c>
      <c r="B1148" s="1" t="s">
        <v>1147</v>
      </c>
      <c r="C1148" s="1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11">
        <f t="shared" si="102"/>
        <v>8.8333333333333339</v>
      </c>
      <c r="P1148" s="7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105" x14ac:dyDescent="0.2">
      <c r="A1149" s="7">
        <v>1147</v>
      </c>
      <c r="B1149" s="1" t="s">
        <v>1148</v>
      </c>
      <c r="C1149" s="1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11">
        <f t="shared" si="102"/>
        <v>0</v>
      </c>
      <c r="P1149" s="7" t="e">
        <f t="shared" si="103"/>
        <v>#DIV/0!</v>
      </c>
      <c r="Q1149" s="7" t="str">
        <f t="shared" si="104"/>
        <v>food</v>
      </c>
      <c r="R1149" s="7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60" x14ac:dyDescent="0.2">
      <c r="A1150" s="7">
        <v>1148</v>
      </c>
      <c r="B1150" s="1" t="s">
        <v>1149</v>
      </c>
      <c r="C1150" s="1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11">
        <f t="shared" si="102"/>
        <v>0.48666666666666669</v>
      </c>
      <c r="P1150" s="7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45" x14ac:dyDescent="0.2">
      <c r="A1151" s="7">
        <v>1149</v>
      </c>
      <c r="B1151" s="1" t="s">
        <v>1150</v>
      </c>
      <c r="C1151" s="1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11">
        <f t="shared" si="102"/>
        <v>0.15</v>
      </c>
      <c r="P1151" s="7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60" x14ac:dyDescent="0.2">
      <c r="A1152" s="7">
        <v>1150</v>
      </c>
      <c r="B1152" s="1" t="s">
        <v>1151</v>
      </c>
      <c r="C1152" s="1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11">
        <f t="shared" si="102"/>
        <v>10.08</v>
      </c>
      <c r="P1152" s="7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120" x14ac:dyDescent="0.2">
      <c r="A1153" s="7">
        <v>1151</v>
      </c>
      <c r="B1153" s="1" t="s">
        <v>1152</v>
      </c>
      <c r="C1153" s="1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11">
        <f t="shared" si="102"/>
        <v>0</v>
      </c>
      <c r="P1153" s="7" t="e">
        <f t="shared" si="103"/>
        <v>#DIV/0!</v>
      </c>
      <c r="Q1153" s="7" t="str">
        <f t="shared" si="104"/>
        <v>food</v>
      </c>
      <c r="R1153" s="7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ht="30" x14ac:dyDescent="0.2">
      <c r="A1154" s="7">
        <v>1152</v>
      </c>
      <c r="B1154" s="1" t="s">
        <v>1153</v>
      </c>
      <c r="C1154" s="1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11">
        <f t="shared" si="102"/>
        <v>5.6937500000000005</v>
      </c>
      <c r="P1154" s="7">
        <f t="shared" si="103"/>
        <v>60.733333333333334</v>
      </c>
      <c r="Q1154" s="7" t="str">
        <f t="shared" si="104"/>
        <v>food</v>
      </c>
      <c r="R1154" s="7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60" x14ac:dyDescent="0.2">
      <c r="A1155" s="7">
        <v>1153</v>
      </c>
      <c r="B1155" s="1" t="s">
        <v>1154</v>
      </c>
      <c r="C1155" s="1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11">
        <f t="shared" ref="O1155:O1218" si="108">E1155/D1155*100</f>
        <v>0.625</v>
      </c>
      <c r="P1155" s="7">
        <f t="shared" ref="P1155:P1218" si="109">E1155/L1155</f>
        <v>50</v>
      </c>
      <c r="Q1155" s="7" t="str">
        <f t="shared" ref="Q1155:Q1218" si="110">LEFT(N1155,FIND("/",N1155)-1)</f>
        <v>food</v>
      </c>
      <c r="R1155" s="7" t="str">
        <f t="shared" ref="R1155:R1218" si="111">RIGHT(N1155,LEN(N1155)-FIND("/",N1155))</f>
        <v>food trucks</v>
      </c>
      <c r="S1155" s="9">
        <f t="shared" ref="S1155:S1218" si="112">(J1155/86400)+25569</f>
        <v>42143.714178240742</v>
      </c>
      <c r="T1155" s="9">
        <f t="shared" ref="T1155:T1218" si="113">(I1155/86400)+25569</f>
        <v>42173.714178240742</v>
      </c>
    </row>
    <row r="1156" spans="1:20" ht="90" x14ac:dyDescent="0.2">
      <c r="A1156" s="7">
        <v>1154</v>
      </c>
      <c r="B1156" s="1" t="s">
        <v>1155</v>
      </c>
      <c r="C1156" s="1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11">
        <f t="shared" si="108"/>
        <v>6.5</v>
      </c>
      <c r="P1156" s="7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105" x14ac:dyDescent="0.2">
      <c r="A1157" s="7">
        <v>1155</v>
      </c>
      <c r="B1157" s="1" t="s">
        <v>1156</v>
      </c>
      <c r="C1157" s="1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11">
        <f t="shared" si="108"/>
        <v>0.752</v>
      </c>
      <c r="P1157" s="7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90" x14ac:dyDescent="0.2">
      <c r="A1158" s="7">
        <v>1156</v>
      </c>
      <c r="B1158" s="1" t="s">
        <v>1157</v>
      </c>
      <c r="C1158" s="1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11">
        <f t="shared" si="108"/>
        <v>0</v>
      </c>
      <c r="P1158" s="7" t="e">
        <f t="shared" si="109"/>
        <v>#DIV/0!</v>
      </c>
      <c r="Q1158" s="7" t="str">
        <f t="shared" si="110"/>
        <v>food</v>
      </c>
      <c r="R1158" s="7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105" x14ac:dyDescent="0.2">
      <c r="A1159" s="7">
        <v>1157</v>
      </c>
      <c r="B1159" s="1" t="s">
        <v>1158</v>
      </c>
      <c r="C1159" s="1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11">
        <f t="shared" si="108"/>
        <v>1.51</v>
      </c>
      <c r="P1159" s="7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90" x14ac:dyDescent="0.2">
      <c r="A1160" s="7">
        <v>1158</v>
      </c>
      <c r="B1160" s="1" t="s">
        <v>1159</v>
      </c>
      <c r="C1160" s="1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11">
        <f t="shared" si="108"/>
        <v>0.46666666666666673</v>
      </c>
      <c r="P1160" s="7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90" x14ac:dyDescent="0.2">
      <c r="A1161" s="7">
        <v>1159</v>
      </c>
      <c r="B1161" s="1" t="s">
        <v>1160</v>
      </c>
      <c r="C1161" s="1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11">
        <f t="shared" si="108"/>
        <v>0</v>
      </c>
      <c r="P1161" s="7" t="e">
        <f t="shared" si="109"/>
        <v>#DIV/0!</v>
      </c>
      <c r="Q1161" s="7" t="str">
        <f t="shared" si="110"/>
        <v>food</v>
      </c>
      <c r="R1161" s="7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90" x14ac:dyDescent="0.2">
      <c r="A1162" s="7">
        <v>1160</v>
      </c>
      <c r="B1162" s="1" t="s">
        <v>1161</v>
      </c>
      <c r="C1162" s="1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11">
        <f t="shared" si="108"/>
        <v>3.85</v>
      </c>
      <c r="P1162" s="7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105" x14ac:dyDescent="0.2">
      <c r="A1163" s="7">
        <v>1161</v>
      </c>
      <c r="B1163" s="1" t="s">
        <v>1162</v>
      </c>
      <c r="C1163" s="1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11">
        <f t="shared" si="108"/>
        <v>0</v>
      </c>
      <c r="P1163" s="7" t="e">
        <f t="shared" si="109"/>
        <v>#DIV/0!</v>
      </c>
      <c r="Q1163" s="7" t="str">
        <f t="shared" si="110"/>
        <v>food</v>
      </c>
      <c r="R1163" s="7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105" x14ac:dyDescent="0.2">
      <c r="A1164" s="7">
        <v>1162</v>
      </c>
      <c r="B1164" s="1" t="s">
        <v>1163</v>
      </c>
      <c r="C1164" s="1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11">
        <f t="shared" si="108"/>
        <v>5.8333333333333341E-2</v>
      </c>
      <c r="P1164" s="7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105" x14ac:dyDescent="0.2">
      <c r="A1165" s="7">
        <v>1163</v>
      </c>
      <c r="B1165" s="1" t="s">
        <v>1164</v>
      </c>
      <c r="C1165" s="1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11">
        <f t="shared" si="108"/>
        <v>0</v>
      </c>
      <c r="P1165" s="7" t="e">
        <f t="shared" si="109"/>
        <v>#DIV/0!</v>
      </c>
      <c r="Q1165" s="7" t="str">
        <f t="shared" si="110"/>
        <v>food</v>
      </c>
      <c r="R1165" s="7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105" x14ac:dyDescent="0.2">
      <c r="A1166" s="7">
        <v>1164</v>
      </c>
      <c r="B1166" s="1" t="s">
        <v>1165</v>
      </c>
      <c r="C1166" s="1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11">
        <f t="shared" si="108"/>
        <v>0</v>
      </c>
      <c r="P1166" s="7" t="e">
        <f t="shared" si="109"/>
        <v>#DIV/0!</v>
      </c>
      <c r="Q1166" s="7" t="str">
        <f t="shared" si="110"/>
        <v>food</v>
      </c>
      <c r="R1166" s="7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105" x14ac:dyDescent="0.2">
      <c r="A1167" s="7">
        <v>1165</v>
      </c>
      <c r="B1167" s="1" t="s">
        <v>1166</v>
      </c>
      <c r="C1167" s="1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11">
        <f t="shared" si="108"/>
        <v>20.705000000000002</v>
      </c>
      <c r="P1167" s="7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105" x14ac:dyDescent="0.2">
      <c r="A1168" s="7">
        <v>1166</v>
      </c>
      <c r="B1168" s="1" t="s">
        <v>1167</v>
      </c>
      <c r="C1168" s="1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11">
        <f t="shared" si="108"/>
        <v>19.139999999999997</v>
      </c>
      <c r="P1168" s="7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75" x14ac:dyDescent="0.2">
      <c r="A1169" s="7">
        <v>1167</v>
      </c>
      <c r="B1169" s="1" t="s">
        <v>1168</v>
      </c>
      <c r="C1169" s="1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11">
        <f t="shared" si="108"/>
        <v>1.6316666666666666</v>
      </c>
      <c r="P1169" s="7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90" x14ac:dyDescent="0.2">
      <c r="A1170" s="7">
        <v>1168</v>
      </c>
      <c r="B1170" s="1" t="s">
        <v>1169</v>
      </c>
      <c r="C1170" s="1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11">
        <f t="shared" si="108"/>
        <v>5.6666666666666661</v>
      </c>
      <c r="P1170" s="7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105" x14ac:dyDescent="0.2">
      <c r="A1171" s="7">
        <v>1169</v>
      </c>
      <c r="B1171" s="1" t="s">
        <v>1170</v>
      </c>
      <c r="C1171" s="1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11">
        <f t="shared" si="108"/>
        <v>0.16999999999999998</v>
      </c>
      <c r="P1171" s="7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90" x14ac:dyDescent="0.2">
      <c r="A1172" s="7">
        <v>1170</v>
      </c>
      <c r="B1172" s="1" t="s">
        <v>1171</v>
      </c>
      <c r="C1172" s="1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11">
        <f t="shared" si="108"/>
        <v>0.4</v>
      </c>
      <c r="P1172" s="7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75" x14ac:dyDescent="0.2">
      <c r="A1173" s="7">
        <v>1171</v>
      </c>
      <c r="B1173" s="1" t="s">
        <v>1172</v>
      </c>
      <c r="C1173" s="1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11">
        <f t="shared" si="108"/>
        <v>0.1</v>
      </c>
      <c r="P1173" s="7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45" x14ac:dyDescent="0.2">
      <c r="A1174" s="7">
        <v>1172</v>
      </c>
      <c r="B1174" s="1" t="s">
        <v>1173</v>
      </c>
      <c r="C1174" s="1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11">
        <f t="shared" si="108"/>
        <v>0</v>
      </c>
      <c r="P1174" s="7" t="e">
        <f t="shared" si="109"/>
        <v>#DIV/0!</v>
      </c>
      <c r="Q1174" s="7" t="str">
        <f t="shared" si="110"/>
        <v>food</v>
      </c>
      <c r="R1174" s="7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105" x14ac:dyDescent="0.2">
      <c r="A1175" s="7">
        <v>1173</v>
      </c>
      <c r="B1175" s="1" t="s">
        <v>1174</v>
      </c>
      <c r="C1175" s="1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11">
        <f t="shared" si="108"/>
        <v>2.4E-2</v>
      </c>
      <c r="P1175" s="7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75" x14ac:dyDescent="0.2">
      <c r="A1176" s="7">
        <v>1174</v>
      </c>
      <c r="B1176" s="1" t="s">
        <v>1175</v>
      </c>
      <c r="C1176" s="1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11">
        <f t="shared" si="108"/>
        <v>5.9066666666666672</v>
      </c>
      <c r="P1176" s="7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90" x14ac:dyDescent="0.2">
      <c r="A1177" s="7">
        <v>1175</v>
      </c>
      <c r="B1177" s="1" t="s">
        <v>1176</v>
      </c>
      <c r="C1177" s="1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11">
        <f t="shared" si="108"/>
        <v>2.9250000000000003</v>
      </c>
      <c r="P1177" s="7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90" x14ac:dyDescent="0.2">
      <c r="A1178" s="7">
        <v>1176</v>
      </c>
      <c r="B1178" s="1" t="s">
        <v>1177</v>
      </c>
      <c r="C1178" s="1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11">
        <f t="shared" si="108"/>
        <v>5.7142857142857143E-3</v>
      </c>
      <c r="P1178" s="7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90" x14ac:dyDescent="0.2">
      <c r="A1179" s="7">
        <v>1177</v>
      </c>
      <c r="B1179" s="1" t="s">
        <v>1178</v>
      </c>
      <c r="C1179" s="1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11">
        <f t="shared" si="108"/>
        <v>0</v>
      </c>
      <c r="P1179" s="7" t="e">
        <f t="shared" si="109"/>
        <v>#DIV/0!</v>
      </c>
      <c r="Q1179" s="7" t="str">
        <f t="shared" si="110"/>
        <v>food</v>
      </c>
      <c r="R1179" s="7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105" x14ac:dyDescent="0.2">
      <c r="A1180" s="7">
        <v>1178</v>
      </c>
      <c r="B1180" s="1" t="s">
        <v>1179</v>
      </c>
      <c r="C1180" s="1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11">
        <f t="shared" si="108"/>
        <v>6.6666666666666671E-3</v>
      </c>
      <c r="P1180" s="7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105" x14ac:dyDescent="0.2">
      <c r="A1181" s="7">
        <v>1179</v>
      </c>
      <c r="B1181" s="1" t="s">
        <v>1180</v>
      </c>
      <c r="C1181" s="1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11">
        <f t="shared" si="108"/>
        <v>5.3333333333333339</v>
      </c>
      <c r="P1181" s="7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75" x14ac:dyDescent="0.2">
      <c r="A1182" s="7">
        <v>1180</v>
      </c>
      <c r="B1182" s="1" t="s">
        <v>1181</v>
      </c>
      <c r="C1182" s="1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11">
        <f t="shared" si="108"/>
        <v>11.75</v>
      </c>
      <c r="P1182" s="7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45" x14ac:dyDescent="0.2">
      <c r="A1183" s="7">
        <v>1181</v>
      </c>
      <c r="B1183" s="1" t="s">
        <v>1182</v>
      </c>
      <c r="C1183" s="1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11">
        <f t="shared" si="108"/>
        <v>8.0000000000000002E-3</v>
      </c>
      <c r="P1183" s="7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105" x14ac:dyDescent="0.2">
      <c r="A1184" s="7">
        <v>1182</v>
      </c>
      <c r="B1184" s="1" t="s">
        <v>1183</v>
      </c>
      <c r="C1184" s="1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11">
        <f t="shared" si="108"/>
        <v>4.2</v>
      </c>
      <c r="P1184" s="7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105" x14ac:dyDescent="0.2">
      <c r="A1185" s="7">
        <v>1183</v>
      </c>
      <c r="B1185" s="1" t="s">
        <v>1184</v>
      </c>
      <c r="C1185" s="1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11">
        <f t="shared" si="108"/>
        <v>4</v>
      </c>
      <c r="P1185" s="7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105" x14ac:dyDescent="0.2">
      <c r="A1186" s="7">
        <v>1184</v>
      </c>
      <c r="B1186" s="1" t="s">
        <v>1185</v>
      </c>
      <c r="C1186" s="1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11">
        <f t="shared" si="108"/>
        <v>104.93636363636362</v>
      </c>
      <c r="P1186" s="7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120" x14ac:dyDescent="0.2">
      <c r="A1187" s="7">
        <v>1185</v>
      </c>
      <c r="B1187" s="1" t="s">
        <v>1186</v>
      </c>
      <c r="C1187" s="1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11">
        <f t="shared" si="108"/>
        <v>105.44</v>
      </c>
      <c r="P1187" s="7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90" x14ac:dyDescent="0.2">
      <c r="A1188" s="7">
        <v>1186</v>
      </c>
      <c r="B1188" s="1" t="s">
        <v>1187</v>
      </c>
      <c r="C1188" s="1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11">
        <f t="shared" si="108"/>
        <v>106.73333333333332</v>
      </c>
      <c r="P1188" s="7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105" x14ac:dyDescent="0.2">
      <c r="A1189" s="7">
        <v>1187</v>
      </c>
      <c r="B1189" s="1" t="s">
        <v>1188</v>
      </c>
      <c r="C1189" s="1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11">
        <f t="shared" si="108"/>
        <v>104.12571428571428</v>
      </c>
      <c r="P1189" s="7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90" x14ac:dyDescent="0.2">
      <c r="A1190" s="7">
        <v>1188</v>
      </c>
      <c r="B1190" s="1" t="s">
        <v>1189</v>
      </c>
      <c r="C1190" s="1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11">
        <f t="shared" si="108"/>
        <v>160.54999999999998</v>
      </c>
      <c r="P1190" s="7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105" x14ac:dyDescent="0.2">
      <c r="A1191" s="7">
        <v>1189</v>
      </c>
      <c r="B1191" s="1" t="s">
        <v>1190</v>
      </c>
      <c r="C1191" s="1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11">
        <f t="shared" si="108"/>
        <v>107.77777777777777</v>
      </c>
      <c r="P1191" s="7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75" x14ac:dyDescent="0.2">
      <c r="A1192" s="7">
        <v>1190</v>
      </c>
      <c r="B1192" s="1" t="s">
        <v>1191</v>
      </c>
      <c r="C1192" s="1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11">
        <f t="shared" si="108"/>
        <v>135</v>
      </c>
      <c r="P1192" s="7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105" x14ac:dyDescent="0.2">
      <c r="A1193" s="7">
        <v>1191</v>
      </c>
      <c r="B1193" s="1" t="s">
        <v>1192</v>
      </c>
      <c r="C1193" s="1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11">
        <f t="shared" si="108"/>
        <v>109.07407407407408</v>
      </c>
      <c r="P1193" s="7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75" x14ac:dyDescent="0.2">
      <c r="A1194" s="7">
        <v>1192</v>
      </c>
      <c r="B1194" s="1" t="s">
        <v>1193</v>
      </c>
      <c r="C1194" s="1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11">
        <f t="shared" si="108"/>
        <v>290</v>
      </c>
      <c r="P1194" s="7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120" x14ac:dyDescent="0.2">
      <c r="A1195" s="7">
        <v>1193</v>
      </c>
      <c r="B1195" s="1" t="s">
        <v>1194</v>
      </c>
      <c r="C1195" s="1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11">
        <f t="shared" si="108"/>
        <v>103.95714285714286</v>
      </c>
      <c r="P1195" s="7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105" x14ac:dyDescent="0.2">
      <c r="A1196" s="7">
        <v>1194</v>
      </c>
      <c r="B1196" s="1" t="s">
        <v>1195</v>
      </c>
      <c r="C1196" s="1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11">
        <f t="shared" si="108"/>
        <v>322.24</v>
      </c>
      <c r="P1196" s="7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120" x14ac:dyDescent="0.2">
      <c r="A1197" s="7">
        <v>1195</v>
      </c>
      <c r="B1197" s="1" t="s">
        <v>1196</v>
      </c>
      <c r="C1197" s="1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11">
        <f t="shared" si="108"/>
        <v>135</v>
      </c>
      <c r="P1197" s="7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60" x14ac:dyDescent="0.2">
      <c r="A1198" s="7">
        <v>1196</v>
      </c>
      <c r="B1198" s="1" t="s">
        <v>1197</v>
      </c>
      <c r="C1198" s="1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11">
        <f t="shared" si="108"/>
        <v>269.91034482758624</v>
      </c>
      <c r="P1198" s="7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105" x14ac:dyDescent="0.2">
      <c r="A1199" s="7">
        <v>1197</v>
      </c>
      <c r="B1199" s="1" t="s">
        <v>1198</v>
      </c>
      <c r="C1199" s="1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11">
        <f t="shared" si="108"/>
        <v>253.29333333333332</v>
      </c>
      <c r="P1199" s="7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105" x14ac:dyDescent="0.2">
      <c r="A1200" s="7">
        <v>1198</v>
      </c>
      <c r="B1200" s="1" t="s">
        <v>1199</v>
      </c>
      <c r="C1200" s="1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11">
        <f t="shared" si="108"/>
        <v>260.59999999999997</v>
      </c>
      <c r="P1200" s="7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90" x14ac:dyDescent="0.2">
      <c r="A1201" s="7">
        <v>1199</v>
      </c>
      <c r="B1201" s="1" t="s">
        <v>1200</v>
      </c>
      <c r="C1201" s="1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11">
        <f t="shared" si="108"/>
        <v>101.31677953348381</v>
      </c>
      <c r="P1201" s="7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105" x14ac:dyDescent="0.2">
      <c r="A1202" s="7">
        <v>1200</v>
      </c>
      <c r="B1202" s="1" t="s">
        <v>1201</v>
      </c>
      <c r="C1202" s="1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11">
        <f t="shared" si="108"/>
        <v>125.60416666666667</v>
      </c>
      <c r="P1202" s="7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105" x14ac:dyDescent="0.2">
      <c r="A1203" s="7">
        <v>1201</v>
      </c>
      <c r="B1203" s="1" t="s">
        <v>1202</v>
      </c>
      <c r="C1203" s="1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11">
        <f t="shared" si="108"/>
        <v>102.43783333333334</v>
      </c>
      <c r="P1203" s="7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105" x14ac:dyDescent="0.2">
      <c r="A1204" s="7">
        <v>1202</v>
      </c>
      <c r="B1204" s="1" t="s">
        <v>1203</v>
      </c>
      <c r="C1204" s="1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11">
        <f t="shared" si="108"/>
        <v>199.244</v>
      </c>
      <c r="P1204" s="7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90" x14ac:dyDescent="0.2">
      <c r="A1205" s="7">
        <v>1203</v>
      </c>
      <c r="B1205" s="1" t="s">
        <v>1204</v>
      </c>
      <c r="C1205" s="1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11">
        <f t="shared" si="108"/>
        <v>102.45398773006136</v>
      </c>
      <c r="P1205" s="7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105" x14ac:dyDescent="0.2">
      <c r="A1206" s="7">
        <v>1204</v>
      </c>
      <c r="B1206" s="1" t="s">
        <v>1205</v>
      </c>
      <c r="C1206" s="1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11">
        <f t="shared" si="108"/>
        <v>102.94615384615385</v>
      </c>
      <c r="P1206" s="7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105" x14ac:dyDescent="0.2">
      <c r="A1207" s="7">
        <v>1205</v>
      </c>
      <c r="B1207" s="1" t="s">
        <v>1206</v>
      </c>
      <c r="C1207" s="1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11">
        <f t="shared" si="108"/>
        <v>100.86153846153847</v>
      </c>
      <c r="P1207" s="7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105" x14ac:dyDescent="0.2">
      <c r="A1208" s="7">
        <v>1206</v>
      </c>
      <c r="B1208" s="1" t="s">
        <v>1207</v>
      </c>
      <c r="C1208" s="1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11">
        <f t="shared" si="108"/>
        <v>114.99999999999999</v>
      </c>
      <c r="P1208" s="7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45" x14ac:dyDescent="0.2">
      <c r="A1209" s="7">
        <v>1207</v>
      </c>
      <c r="B1209" s="1" t="s">
        <v>1208</v>
      </c>
      <c r="C1209" s="1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11">
        <f t="shared" si="108"/>
        <v>104.16766467065868</v>
      </c>
      <c r="P1209" s="7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105" x14ac:dyDescent="0.2">
      <c r="A1210" s="7">
        <v>1208</v>
      </c>
      <c r="B1210" s="1" t="s">
        <v>1209</v>
      </c>
      <c r="C1210" s="1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11">
        <f t="shared" si="108"/>
        <v>155.29999999999998</v>
      </c>
      <c r="P1210" s="7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90" x14ac:dyDescent="0.2">
      <c r="A1211" s="7">
        <v>1209</v>
      </c>
      <c r="B1211" s="1" t="s">
        <v>1210</v>
      </c>
      <c r="C1211" s="1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11">
        <f t="shared" si="108"/>
        <v>106</v>
      </c>
      <c r="P1211" s="7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45" x14ac:dyDescent="0.2">
      <c r="A1212" s="7">
        <v>1210</v>
      </c>
      <c r="B1212" s="1" t="s">
        <v>1211</v>
      </c>
      <c r="C1212" s="1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11">
        <f t="shared" si="108"/>
        <v>254.31499999999997</v>
      </c>
      <c r="P1212" s="7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105" x14ac:dyDescent="0.2">
      <c r="A1213" s="7">
        <v>1211</v>
      </c>
      <c r="B1213" s="1" t="s">
        <v>1212</v>
      </c>
      <c r="C1213" s="1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11">
        <f t="shared" si="108"/>
        <v>101.1</v>
      </c>
      <c r="P1213" s="7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105" x14ac:dyDescent="0.2">
      <c r="A1214" s="7">
        <v>1212</v>
      </c>
      <c r="B1214" s="1" t="s">
        <v>1213</v>
      </c>
      <c r="C1214" s="1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11">
        <f t="shared" si="108"/>
        <v>129.04</v>
      </c>
      <c r="P1214" s="7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105" x14ac:dyDescent="0.2">
      <c r="A1215" s="7">
        <v>1213</v>
      </c>
      <c r="B1215" s="1" t="s">
        <v>1214</v>
      </c>
      <c r="C1215" s="1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11">
        <f t="shared" si="108"/>
        <v>102.23076923076924</v>
      </c>
      <c r="P1215" s="7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105" x14ac:dyDescent="0.2">
      <c r="A1216" s="7">
        <v>1214</v>
      </c>
      <c r="B1216" s="1" t="s">
        <v>1215</v>
      </c>
      <c r="C1216" s="1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11">
        <f t="shared" si="108"/>
        <v>131.80000000000001</v>
      </c>
      <c r="P1216" s="7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105" x14ac:dyDescent="0.2">
      <c r="A1217" s="7">
        <v>1215</v>
      </c>
      <c r="B1217" s="1" t="s">
        <v>1216</v>
      </c>
      <c r="C1217" s="1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11">
        <f t="shared" si="108"/>
        <v>786.0802000000001</v>
      </c>
      <c r="P1217" s="7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45" x14ac:dyDescent="0.2">
      <c r="A1218" s="7">
        <v>1216</v>
      </c>
      <c r="B1218" s="1" t="s">
        <v>1217</v>
      </c>
      <c r="C1218" s="1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11">
        <f t="shared" si="108"/>
        <v>145.70000000000002</v>
      </c>
      <c r="P1218" s="7">
        <f t="shared" si="109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105" x14ac:dyDescent="0.2">
      <c r="A1219" s="7">
        <v>1217</v>
      </c>
      <c r="B1219" s="1" t="s">
        <v>1218</v>
      </c>
      <c r="C1219" s="1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11">
        <f t="shared" ref="O1219:O1282" si="114">E1219/D1219*100</f>
        <v>102.60000000000001</v>
      </c>
      <c r="P1219" s="7">
        <f t="shared" ref="P1219:P1282" si="115">E1219/L1219</f>
        <v>148.57377049180329</v>
      </c>
      <c r="Q1219" s="7" t="str">
        <f t="shared" ref="Q1219:Q1282" si="116">LEFT(N1219,FIND("/",N1219)-1)</f>
        <v>photography</v>
      </c>
      <c r="R1219" s="7" t="str">
        <f t="shared" ref="R1219:R1282" si="117">RIGHT(N1219,LEN(N1219)-FIND("/",N1219))</f>
        <v>photobooks</v>
      </c>
      <c r="S1219" s="9">
        <f t="shared" ref="S1219:S1282" si="118">(J1219/86400)+25569</f>
        <v>42535.809490740736</v>
      </c>
      <c r="T1219" s="9">
        <f t="shared" ref="T1219:T1282" si="119">(I1219/86400)+25569</f>
        <v>42565.809490740736</v>
      </c>
    </row>
    <row r="1220" spans="1:20" ht="105" x14ac:dyDescent="0.2">
      <c r="A1220" s="7">
        <v>1218</v>
      </c>
      <c r="B1220" s="1" t="s">
        <v>1219</v>
      </c>
      <c r="C1220" s="1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11">
        <f t="shared" si="114"/>
        <v>172.27777777777777</v>
      </c>
      <c r="P1220" s="7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75" x14ac:dyDescent="0.2">
      <c r="A1221" s="7">
        <v>1219</v>
      </c>
      <c r="B1221" s="1" t="s">
        <v>1220</v>
      </c>
      <c r="C1221" s="1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11">
        <f t="shared" si="114"/>
        <v>159.16819571865443</v>
      </c>
      <c r="P1221" s="7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90" x14ac:dyDescent="0.2">
      <c r="A1222" s="7">
        <v>1220</v>
      </c>
      <c r="B1222" s="1" t="s">
        <v>1221</v>
      </c>
      <c r="C1222" s="1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11">
        <f t="shared" si="114"/>
        <v>103.76666666666668</v>
      </c>
      <c r="P1222" s="7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105" x14ac:dyDescent="0.2">
      <c r="A1223" s="7">
        <v>1221</v>
      </c>
      <c r="B1223" s="1" t="s">
        <v>1222</v>
      </c>
      <c r="C1223" s="1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11">
        <f t="shared" si="114"/>
        <v>111.40954545454547</v>
      </c>
      <c r="P1223" s="7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60" x14ac:dyDescent="0.2">
      <c r="A1224" s="7">
        <v>1222</v>
      </c>
      <c r="B1224" s="1" t="s">
        <v>1223</v>
      </c>
      <c r="C1224" s="1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11">
        <f t="shared" si="114"/>
        <v>280.375</v>
      </c>
      <c r="P1224" s="7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75" x14ac:dyDescent="0.2">
      <c r="A1225" s="7">
        <v>1223</v>
      </c>
      <c r="B1225" s="1" t="s">
        <v>1224</v>
      </c>
      <c r="C1225" s="1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11">
        <f t="shared" si="114"/>
        <v>112.10606060606061</v>
      </c>
      <c r="P1225" s="7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75" x14ac:dyDescent="0.2">
      <c r="A1226" s="7">
        <v>1224</v>
      </c>
      <c r="B1226" s="1" t="s">
        <v>1225</v>
      </c>
      <c r="C1226" s="1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11">
        <f t="shared" si="114"/>
        <v>7.0666666666666673</v>
      </c>
      <c r="P1226" s="7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90" x14ac:dyDescent="0.2">
      <c r="A1227" s="7">
        <v>1225</v>
      </c>
      <c r="B1227" s="1" t="s">
        <v>1226</v>
      </c>
      <c r="C1227" s="1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11">
        <f t="shared" si="114"/>
        <v>4.3999999999999995</v>
      </c>
      <c r="P1227" s="7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90" x14ac:dyDescent="0.2">
      <c r="A1228" s="7">
        <v>1226</v>
      </c>
      <c r="B1228" s="1" t="s">
        <v>1227</v>
      </c>
      <c r="C1228" s="1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11">
        <f t="shared" si="114"/>
        <v>3.8739999999999997</v>
      </c>
      <c r="P1228" s="7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105" x14ac:dyDescent="0.2">
      <c r="A1229" s="7">
        <v>1227</v>
      </c>
      <c r="B1229" s="1" t="s">
        <v>1228</v>
      </c>
      <c r="C1229" s="1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11">
        <f t="shared" si="114"/>
        <v>0</v>
      </c>
      <c r="P1229" s="7" t="e">
        <f t="shared" si="115"/>
        <v>#DIV/0!</v>
      </c>
      <c r="Q1229" s="7" t="str">
        <f t="shared" si="116"/>
        <v>music</v>
      </c>
      <c r="R1229" s="7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75" x14ac:dyDescent="0.2">
      <c r="A1230" s="7">
        <v>1228</v>
      </c>
      <c r="B1230" s="1" t="s">
        <v>1229</v>
      </c>
      <c r="C1230" s="1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11">
        <f t="shared" si="114"/>
        <v>29.299999999999997</v>
      </c>
      <c r="P1230" s="7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105" x14ac:dyDescent="0.2">
      <c r="A1231" s="7">
        <v>1229</v>
      </c>
      <c r="B1231" s="1" t="s">
        <v>1230</v>
      </c>
      <c r="C1231" s="1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11">
        <f t="shared" si="114"/>
        <v>0.90909090909090906</v>
      </c>
      <c r="P1231" s="7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90" x14ac:dyDescent="0.2">
      <c r="A1232" s="7">
        <v>1230</v>
      </c>
      <c r="B1232" s="1" t="s">
        <v>1231</v>
      </c>
      <c r="C1232" s="1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11">
        <f t="shared" si="114"/>
        <v>0</v>
      </c>
      <c r="P1232" s="7" t="e">
        <f t="shared" si="115"/>
        <v>#DIV/0!</v>
      </c>
      <c r="Q1232" s="7" t="str">
        <f t="shared" si="116"/>
        <v>music</v>
      </c>
      <c r="R1232" s="7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105" x14ac:dyDescent="0.2">
      <c r="A1233" s="7">
        <v>1231</v>
      </c>
      <c r="B1233" s="1" t="s">
        <v>1232</v>
      </c>
      <c r="C1233" s="1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11">
        <f t="shared" si="114"/>
        <v>0</v>
      </c>
      <c r="P1233" s="7" t="e">
        <f t="shared" si="115"/>
        <v>#DIV/0!</v>
      </c>
      <c r="Q1233" s="7" t="str">
        <f t="shared" si="116"/>
        <v>music</v>
      </c>
      <c r="R1233" s="7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90" x14ac:dyDescent="0.2">
      <c r="A1234" s="7">
        <v>1232</v>
      </c>
      <c r="B1234" s="1" t="s">
        <v>1233</v>
      </c>
      <c r="C1234" s="1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11">
        <f t="shared" si="114"/>
        <v>0.8</v>
      </c>
      <c r="P1234" s="7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105" x14ac:dyDescent="0.2">
      <c r="A1235" s="7">
        <v>1233</v>
      </c>
      <c r="B1235" s="1" t="s">
        <v>1234</v>
      </c>
      <c r="C1235" s="1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11">
        <f t="shared" si="114"/>
        <v>11.600000000000001</v>
      </c>
      <c r="P1235" s="7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105" x14ac:dyDescent="0.2">
      <c r="A1236" s="7">
        <v>1234</v>
      </c>
      <c r="B1236" s="1" t="s">
        <v>1235</v>
      </c>
      <c r="C1236" s="1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11">
        <f t="shared" si="114"/>
        <v>0</v>
      </c>
      <c r="P1236" s="7" t="e">
        <f t="shared" si="115"/>
        <v>#DIV/0!</v>
      </c>
      <c r="Q1236" s="7" t="str">
        <f t="shared" si="116"/>
        <v>music</v>
      </c>
      <c r="R1236" s="7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105" x14ac:dyDescent="0.2">
      <c r="A1237" s="7">
        <v>1235</v>
      </c>
      <c r="B1237" s="1" t="s">
        <v>1236</v>
      </c>
      <c r="C1237" s="1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11">
        <f t="shared" si="114"/>
        <v>2.7873639500929119</v>
      </c>
      <c r="P1237" s="7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45" x14ac:dyDescent="0.2">
      <c r="A1238" s="7">
        <v>1236</v>
      </c>
      <c r="B1238" s="1" t="s">
        <v>1237</v>
      </c>
      <c r="C1238" s="1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11">
        <f t="shared" si="114"/>
        <v>0</v>
      </c>
      <c r="P1238" s="7" t="e">
        <f t="shared" si="115"/>
        <v>#DIV/0!</v>
      </c>
      <c r="Q1238" s="7" t="str">
        <f t="shared" si="116"/>
        <v>music</v>
      </c>
      <c r="R1238" s="7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105" x14ac:dyDescent="0.2">
      <c r="A1239" s="7">
        <v>1237</v>
      </c>
      <c r="B1239" s="1" t="s">
        <v>1238</v>
      </c>
      <c r="C1239" s="1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11">
        <f t="shared" si="114"/>
        <v>0</v>
      </c>
      <c r="P1239" s="7" t="e">
        <f t="shared" si="115"/>
        <v>#DIV/0!</v>
      </c>
      <c r="Q1239" s="7" t="str">
        <f t="shared" si="116"/>
        <v>music</v>
      </c>
      <c r="R1239" s="7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105" x14ac:dyDescent="0.2">
      <c r="A1240" s="7">
        <v>1238</v>
      </c>
      <c r="B1240" s="1" t="s">
        <v>1239</v>
      </c>
      <c r="C1240" s="1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11">
        <f t="shared" si="114"/>
        <v>17.8</v>
      </c>
      <c r="P1240" s="7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45" x14ac:dyDescent="0.2">
      <c r="A1241" s="7">
        <v>1239</v>
      </c>
      <c r="B1241" s="1" t="s">
        <v>1240</v>
      </c>
      <c r="C1241" s="1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11">
        <f t="shared" si="114"/>
        <v>0</v>
      </c>
      <c r="P1241" s="7" t="e">
        <f t="shared" si="115"/>
        <v>#DIV/0!</v>
      </c>
      <c r="Q1241" s="7" t="str">
        <f t="shared" si="116"/>
        <v>music</v>
      </c>
      <c r="R1241" s="7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75" x14ac:dyDescent="0.2">
      <c r="A1242" s="7">
        <v>1240</v>
      </c>
      <c r="B1242" s="1" t="s">
        <v>1241</v>
      </c>
      <c r="C1242" s="1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11">
        <f t="shared" si="114"/>
        <v>3.0124999999999997</v>
      </c>
      <c r="P1242" s="7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105" x14ac:dyDescent="0.2">
      <c r="A1243" s="7">
        <v>1241</v>
      </c>
      <c r="B1243" s="1" t="s">
        <v>1242</v>
      </c>
      <c r="C1243" s="1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11">
        <f t="shared" si="114"/>
        <v>50.739999999999995</v>
      </c>
      <c r="P1243" s="7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105" x14ac:dyDescent="0.2">
      <c r="A1244" s="7">
        <v>1242</v>
      </c>
      <c r="B1244" s="1" t="s">
        <v>1243</v>
      </c>
      <c r="C1244" s="1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11">
        <f t="shared" si="114"/>
        <v>0.54884742041712409</v>
      </c>
      <c r="P1244" s="7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75" x14ac:dyDescent="0.2">
      <c r="A1245" s="7">
        <v>1243</v>
      </c>
      <c r="B1245" s="1" t="s">
        <v>1244</v>
      </c>
      <c r="C1245" s="1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11">
        <f t="shared" si="114"/>
        <v>14.091666666666667</v>
      </c>
      <c r="P1245" s="7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90" x14ac:dyDescent="0.2">
      <c r="A1246" s="7">
        <v>1244</v>
      </c>
      <c r="B1246" s="1" t="s">
        <v>1245</v>
      </c>
      <c r="C1246" s="1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11">
        <f t="shared" si="114"/>
        <v>103.8</v>
      </c>
      <c r="P1246" s="7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90" x14ac:dyDescent="0.2">
      <c r="A1247" s="7">
        <v>1245</v>
      </c>
      <c r="B1247" s="1" t="s">
        <v>1246</v>
      </c>
      <c r="C1247" s="1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11">
        <f t="shared" si="114"/>
        <v>120.24999999999999</v>
      </c>
      <c r="P1247" s="7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90" x14ac:dyDescent="0.2">
      <c r="A1248" s="7">
        <v>1246</v>
      </c>
      <c r="B1248" s="1" t="s">
        <v>1247</v>
      </c>
      <c r="C1248" s="1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11">
        <f t="shared" si="114"/>
        <v>117</v>
      </c>
      <c r="P1248" s="7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60" x14ac:dyDescent="0.2">
      <c r="A1249" s="7">
        <v>1247</v>
      </c>
      <c r="B1249" s="1" t="s">
        <v>1248</v>
      </c>
      <c r="C1249" s="1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11">
        <f t="shared" si="114"/>
        <v>122.14285714285715</v>
      </c>
      <c r="P1249" s="7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75" x14ac:dyDescent="0.2">
      <c r="A1250" s="7">
        <v>1248</v>
      </c>
      <c r="B1250" s="1" t="s">
        <v>1249</v>
      </c>
      <c r="C1250" s="1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11">
        <f t="shared" si="114"/>
        <v>151.63999999999999</v>
      </c>
      <c r="P1250" s="7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75" x14ac:dyDescent="0.2">
      <c r="A1251" s="7">
        <v>1249</v>
      </c>
      <c r="B1251" s="1" t="s">
        <v>1250</v>
      </c>
      <c r="C1251" s="1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11">
        <f t="shared" si="114"/>
        <v>104.44</v>
      </c>
      <c r="P1251" s="7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105" x14ac:dyDescent="0.2">
      <c r="A1252" s="7">
        <v>1250</v>
      </c>
      <c r="B1252" s="1" t="s">
        <v>1251</v>
      </c>
      <c r="C1252" s="1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11">
        <f t="shared" si="114"/>
        <v>200.15333333333331</v>
      </c>
      <c r="P1252" s="7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75" x14ac:dyDescent="0.2">
      <c r="A1253" s="7">
        <v>1251</v>
      </c>
      <c r="B1253" s="1" t="s">
        <v>1252</v>
      </c>
      <c r="C1253" s="1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11">
        <f t="shared" si="114"/>
        <v>101.8</v>
      </c>
      <c r="P1253" s="7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90" x14ac:dyDescent="0.2">
      <c r="A1254" s="7">
        <v>1252</v>
      </c>
      <c r="B1254" s="1" t="s">
        <v>1253</v>
      </c>
      <c r="C1254" s="1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11">
        <f t="shared" si="114"/>
        <v>137.65714285714284</v>
      </c>
      <c r="P1254" s="7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105" x14ac:dyDescent="0.2">
      <c r="A1255" s="7">
        <v>1253</v>
      </c>
      <c r="B1255" s="1" t="s">
        <v>1254</v>
      </c>
      <c r="C1255" s="1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11">
        <f t="shared" si="114"/>
        <v>303833.2</v>
      </c>
      <c r="P1255" s="7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105" x14ac:dyDescent="0.2">
      <c r="A1256" s="7">
        <v>1254</v>
      </c>
      <c r="B1256" s="1" t="s">
        <v>1255</v>
      </c>
      <c r="C1256" s="1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11">
        <f t="shared" si="114"/>
        <v>198.85074626865671</v>
      </c>
      <c r="P1256" s="7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75" x14ac:dyDescent="0.2">
      <c r="A1257" s="7">
        <v>1255</v>
      </c>
      <c r="B1257" s="1" t="s">
        <v>1256</v>
      </c>
      <c r="C1257" s="1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11">
        <f t="shared" si="114"/>
        <v>202.36666666666667</v>
      </c>
      <c r="P1257" s="7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105" x14ac:dyDescent="0.2">
      <c r="A1258" s="7">
        <v>1256</v>
      </c>
      <c r="B1258" s="1" t="s">
        <v>1257</v>
      </c>
      <c r="C1258" s="1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11">
        <f t="shared" si="114"/>
        <v>117.96376666666666</v>
      </c>
      <c r="P1258" s="7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105" x14ac:dyDescent="0.2">
      <c r="A1259" s="7">
        <v>1257</v>
      </c>
      <c r="B1259" s="1" t="s">
        <v>1258</v>
      </c>
      <c r="C1259" s="1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11">
        <f t="shared" si="114"/>
        <v>294.72727272727275</v>
      </c>
      <c r="P1259" s="7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90" x14ac:dyDescent="0.2">
      <c r="A1260" s="7">
        <v>1258</v>
      </c>
      <c r="B1260" s="1" t="s">
        <v>1259</v>
      </c>
      <c r="C1260" s="1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11">
        <f t="shared" si="114"/>
        <v>213.14633333333336</v>
      </c>
      <c r="P1260" s="7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75" x14ac:dyDescent="0.2">
      <c r="A1261" s="7">
        <v>1259</v>
      </c>
      <c r="B1261" s="1" t="s">
        <v>1260</v>
      </c>
      <c r="C1261" s="1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11">
        <f t="shared" si="114"/>
        <v>104.24</v>
      </c>
      <c r="P1261" s="7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90" x14ac:dyDescent="0.2">
      <c r="A1262" s="7">
        <v>1260</v>
      </c>
      <c r="B1262" s="1" t="s">
        <v>1261</v>
      </c>
      <c r="C1262" s="1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11">
        <f t="shared" si="114"/>
        <v>113.66666666666667</v>
      </c>
      <c r="P1262" s="7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75" x14ac:dyDescent="0.2">
      <c r="A1263" s="7">
        <v>1261</v>
      </c>
      <c r="B1263" s="1" t="s">
        <v>1262</v>
      </c>
      <c r="C1263" s="1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11">
        <f t="shared" si="114"/>
        <v>101.25</v>
      </c>
      <c r="P1263" s="7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90" x14ac:dyDescent="0.2">
      <c r="A1264" s="7">
        <v>1262</v>
      </c>
      <c r="B1264" s="1" t="s">
        <v>1263</v>
      </c>
      <c r="C1264" s="1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11">
        <f t="shared" si="114"/>
        <v>125.41538461538462</v>
      </c>
      <c r="P1264" s="7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60" x14ac:dyDescent="0.2">
      <c r="A1265" s="7">
        <v>1263</v>
      </c>
      <c r="B1265" s="1" t="s">
        <v>1264</v>
      </c>
      <c r="C1265" s="1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11">
        <f t="shared" si="114"/>
        <v>119</v>
      </c>
      <c r="P1265" s="7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105" x14ac:dyDescent="0.2">
      <c r="A1266" s="7">
        <v>1264</v>
      </c>
      <c r="B1266" s="1" t="s">
        <v>1265</v>
      </c>
      <c r="C1266" s="1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11">
        <f t="shared" si="114"/>
        <v>166.46153846153845</v>
      </c>
      <c r="P1266" s="7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120" x14ac:dyDescent="0.2">
      <c r="A1267" s="7">
        <v>1265</v>
      </c>
      <c r="B1267" s="1" t="s">
        <v>1266</v>
      </c>
      <c r="C1267" s="1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11">
        <f t="shared" si="114"/>
        <v>119.14771428571429</v>
      </c>
      <c r="P1267" s="7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75" x14ac:dyDescent="0.2">
      <c r="A1268" s="7">
        <v>1266</v>
      </c>
      <c r="B1268" s="1" t="s">
        <v>1267</v>
      </c>
      <c r="C1268" s="1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11">
        <f t="shared" si="114"/>
        <v>100.47368421052632</v>
      </c>
      <c r="P1268" s="7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105" x14ac:dyDescent="0.2">
      <c r="A1269" s="7">
        <v>1267</v>
      </c>
      <c r="B1269" s="1" t="s">
        <v>1268</v>
      </c>
      <c r="C1269" s="1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11">
        <f t="shared" si="114"/>
        <v>101.8</v>
      </c>
      <c r="P1269" s="7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75" x14ac:dyDescent="0.2">
      <c r="A1270" s="7">
        <v>1268</v>
      </c>
      <c r="B1270" s="1" t="s">
        <v>1269</v>
      </c>
      <c r="C1270" s="1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11">
        <f t="shared" si="114"/>
        <v>116.66666666666667</v>
      </c>
      <c r="P1270" s="7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105" x14ac:dyDescent="0.2">
      <c r="A1271" s="7">
        <v>1269</v>
      </c>
      <c r="B1271" s="1" t="s">
        <v>1270</v>
      </c>
      <c r="C1271" s="1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11">
        <f t="shared" si="114"/>
        <v>108.64893617021276</v>
      </c>
      <c r="P1271" s="7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75" x14ac:dyDescent="0.2">
      <c r="A1272" s="7">
        <v>1270</v>
      </c>
      <c r="B1272" s="1" t="s">
        <v>1271</v>
      </c>
      <c r="C1272" s="1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11">
        <f t="shared" si="114"/>
        <v>114.72</v>
      </c>
      <c r="P1272" s="7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105" x14ac:dyDescent="0.2">
      <c r="A1273" s="7">
        <v>1271</v>
      </c>
      <c r="B1273" s="1" t="s">
        <v>1272</v>
      </c>
      <c r="C1273" s="1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11">
        <f t="shared" si="114"/>
        <v>101.8</v>
      </c>
      <c r="P1273" s="7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105" x14ac:dyDescent="0.2">
      <c r="A1274" s="7">
        <v>1272</v>
      </c>
      <c r="B1274" s="1" t="s">
        <v>1273</v>
      </c>
      <c r="C1274" s="1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11">
        <f t="shared" si="114"/>
        <v>106</v>
      </c>
      <c r="P1274" s="7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75" x14ac:dyDescent="0.2">
      <c r="A1275" s="7">
        <v>1273</v>
      </c>
      <c r="B1275" s="1" t="s">
        <v>1274</v>
      </c>
      <c r="C1275" s="1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11">
        <f t="shared" si="114"/>
        <v>103.49999999999999</v>
      </c>
      <c r="P1275" s="7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90" x14ac:dyDescent="0.2">
      <c r="A1276" s="7">
        <v>1274</v>
      </c>
      <c r="B1276" s="1" t="s">
        <v>1275</v>
      </c>
      <c r="C1276" s="1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11">
        <f t="shared" si="114"/>
        <v>154.97535999999999</v>
      </c>
      <c r="P1276" s="7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105" x14ac:dyDescent="0.2">
      <c r="A1277" s="7">
        <v>1275</v>
      </c>
      <c r="B1277" s="1" t="s">
        <v>1276</v>
      </c>
      <c r="C1277" s="1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11">
        <f t="shared" si="114"/>
        <v>162.14066666666668</v>
      </c>
      <c r="P1277" s="7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60" x14ac:dyDescent="0.2">
      <c r="A1278" s="7">
        <v>1276</v>
      </c>
      <c r="B1278" s="1" t="s">
        <v>1277</v>
      </c>
      <c r="C1278" s="1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11">
        <f t="shared" si="114"/>
        <v>104.42100000000001</v>
      </c>
      <c r="P1278" s="7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105" x14ac:dyDescent="0.2">
      <c r="A1279" s="7">
        <v>1277</v>
      </c>
      <c r="B1279" s="1" t="s">
        <v>1278</v>
      </c>
      <c r="C1279" s="1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11">
        <f t="shared" si="114"/>
        <v>106.12433333333333</v>
      </c>
      <c r="P1279" s="7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90" x14ac:dyDescent="0.2">
      <c r="A1280" s="7">
        <v>1278</v>
      </c>
      <c r="B1280" s="1" t="s">
        <v>1279</v>
      </c>
      <c r="C1280" s="1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11">
        <f t="shared" si="114"/>
        <v>154.93846153846152</v>
      </c>
      <c r="P1280" s="7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105" x14ac:dyDescent="0.2">
      <c r="A1281" s="7">
        <v>1279</v>
      </c>
      <c r="B1281" s="1" t="s">
        <v>1280</v>
      </c>
      <c r="C1281" s="1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11">
        <f t="shared" si="114"/>
        <v>110.77157238734421</v>
      </c>
      <c r="P1281" s="7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105" x14ac:dyDescent="0.2">
      <c r="A1282" s="7">
        <v>1280</v>
      </c>
      <c r="B1282" s="1" t="s">
        <v>1281</v>
      </c>
      <c r="C1282" s="1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11">
        <f t="shared" si="114"/>
        <v>110.91186666666665</v>
      </c>
      <c r="P1282" s="7">
        <f t="shared" si="115"/>
        <v>127.97523076923076</v>
      </c>
      <c r="Q1282" s="7" t="str">
        <f t="shared" si="116"/>
        <v>music</v>
      </c>
      <c r="R1282" s="7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105" x14ac:dyDescent="0.2">
      <c r="A1283" s="7">
        <v>1281</v>
      </c>
      <c r="B1283" s="1" t="s">
        <v>1282</v>
      </c>
      <c r="C1283" s="1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11">
        <f t="shared" ref="O1283:O1346" si="120">E1283/D1283*100</f>
        <v>110.71428571428572</v>
      </c>
      <c r="P1283" s="7">
        <f t="shared" ref="P1283:P1346" si="121">E1283/L1283</f>
        <v>104.72972972972973</v>
      </c>
      <c r="Q1283" s="7" t="str">
        <f t="shared" ref="Q1283:Q1346" si="122">LEFT(N1283,FIND("/",N1283)-1)</f>
        <v>music</v>
      </c>
      <c r="R1283" s="7" t="str">
        <f t="shared" ref="R1283:R1346" si="123">RIGHT(N1283,LEN(N1283)-FIND("/",N1283))</f>
        <v>rock</v>
      </c>
      <c r="S1283" s="9">
        <f t="shared" ref="S1283:S1346" si="124">(J1283/86400)+25569</f>
        <v>41463.743472222224</v>
      </c>
      <c r="T1283" s="9">
        <f t="shared" ref="T1283:T1346" si="125">(I1283/86400)+25569</f>
        <v>41483.743472222224</v>
      </c>
    </row>
    <row r="1284" spans="1:20" ht="105" x14ac:dyDescent="0.2">
      <c r="A1284" s="7">
        <v>1282</v>
      </c>
      <c r="B1284" s="1" t="s">
        <v>1283</v>
      </c>
      <c r="C1284" s="1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11">
        <f t="shared" si="120"/>
        <v>123.61333333333333</v>
      </c>
      <c r="P1284" s="7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75" x14ac:dyDescent="0.2">
      <c r="A1285" s="7">
        <v>1283</v>
      </c>
      <c r="B1285" s="1" t="s">
        <v>1284</v>
      </c>
      <c r="C1285" s="1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11">
        <f t="shared" si="120"/>
        <v>211.05</v>
      </c>
      <c r="P1285" s="7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105" x14ac:dyDescent="0.2">
      <c r="A1286" s="7">
        <v>1284</v>
      </c>
      <c r="B1286" s="1" t="s">
        <v>1285</v>
      </c>
      <c r="C1286" s="1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11">
        <f t="shared" si="120"/>
        <v>101</v>
      </c>
      <c r="P1286" s="7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90" x14ac:dyDescent="0.2">
      <c r="A1287" s="7">
        <v>1285</v>
      </c>
      <c r="B1287" s="1" t="s">
        <v>1286</v>
      </c>
      <c r="C1287" s="1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11">
        <f t="shared" si="120"/>
        <v>101.64999999999999</v>
      </c>
      <c r="P1287" s="7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90" x14ac:dyDescent="0.2">
      <c r="A1288" s="7">
        <v>1286</v>
      </c>
      <c r="B1288" s="1" t="s">
        <v>1287</v>
      </c>
      <c r="C1288" s="1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11">
        <f t="shared" si="120"/>
        <v>108.33333333333333</v>
      </c>
      <c r="P1288" s="7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120" x14ac:dyDescent="0.2">
      <c r="A1289" s="7">
        <v>1287</v>
      </c>
      <c r="B1289" s="1" t="s">
        <v>1288</v>
      </c>
      <c r="C1289" s="1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11">
        <f t="shared" si="120"/>
        <v>242</v>
      </c>
      <c r="P1289" s="7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105" x14ac:dyDescent="0.2">
      <c r="A1290" s="7">
        <v>1288</v>
      </c>
      <c r="B1290" s="1" t="s">
        <v>1289</v>
      </c>
      <c r="C1290" s="1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11">
        <f t="shared" si="120"/>
        <v>100.44999999999999</v>
      </c>
      <c r="P1290" s="7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75" x14ac:dyDescent="0.2">
      <c r="A1291" s="7">
        <v>1289</v>
      </c>
      <c r="B1291" s="1" t="s">
        <v>1290</v>
      </c>
      <c r="C1291" s="1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11">
        <f t="shared" si="120"/>
        <v>125.06666666666666</v>
      </c>
      <c r="P1291" s="7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45" x14ac:dyDescent="0.2">
      <c r="A1292" s="7">
        <v>1290</v>
      </c>
      <c r="B1292" s="1" t="s">
        <v>1291</v>
      </c>
      <c r="C1292" s="1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11">
        <f t="shared" si="120"/>
        <v>108.57142857142857</v>
      </c>
      <c r="P1292" s="7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90" x14ac:dyDescent="0.2">
      <c r="A1293" s="7">
        <v>1291</v>
      </c>
      <c r="B1293" s="1" t="s">
        <v>1292</v>
      </c>
      <c r="C1293" s="1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11">
        <f t="shared" si="120"/>
        <v>145.70000000000002</v>
      </c>
      <c r="P1293" s="7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120" x14ac:dyDescent="0.2">
      <c r="A1294" s="7">
        <v>1292</v>
      </c>
      <c r="B1294" s="1" t="s">
        <v>1293</v>
      </c>
      <c r="C1294" s="1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11">
        <f t="shared" si="120"/>
        <v>110.00000000000001</v>
      </c>
      <c r="P1294" s="7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105" x14ac:dyDescent="0.2">
      <c r="A1295" s="7">
        <v>1293</v>
      </c>
      <c r="B1295" s="1" t="s">
        <v>1294</v>
      </c>
      <c r="C1295" s="1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11">
        <f t="shared" si="120"/>
        <v>102.23333333333333</v>
      </c>
      <c r="P1295" s="7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105" x14ac:dyDescent="0.2">
      <c r="A1296" s="7">
        <v>1294</v>
      </c>
      <c r="B1296" s="1" t="s">
        <v>1295</v>
      </c>
      <c r="C1296" s="1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11">
        <f t="shared" si="120"/>
        <v>122</v>
      </c>
      <c r="P1296" s="7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105" x14ac:dyDescent="0.2">
      <c r="A1297" s="7">
        <v>1295</v>
      </c>
      <c r="B1297" s="1" t="s">
        <v>1296</v>
      </c>
      <c r="C1297" s="1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11">
        <f t="shared" si="120"/>
        <v>101.96000000000001</v>
      </c>
      <c r="P1297" s="7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120" x14ac:dyDescent="0.2">
      <c r="A1298" s="7">
        <v>1296</v>
      </c>
      <c r="B1298" s="1" t="s">
        <v>1297</v>
      </c>
      <c r="C1298" s="1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11">
        <f t="shared" si="120"/>
        <v>141.1764705882353</v>
      </c>
      <c r="P1298" s="7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105" x14ac:dyDescent="0.2">
      <c r="A1299" s="7">
        <v>1297</v>
      </c>
      <c r="B1299" s="1" t="s">
        <v>1298</v>
      </c>
      <c r="C1299" s="1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11">
        <f t="shared" si="120"/>
        <v>109.52500000000001</v>
      </c>
      <c r="P1299" s="7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105" x14ac:dyDescent="0.2">
      <c r="A1300" s="7">
        <v>1298</v>
      </c>
      <c r="B1300" s="1" t="s">
        <v>1299</v>
      </c>
      <c r="C1300" s="1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11">
        <f t="shared" si="120"/>
        <v>104.65</v>
      </c>
      <c r="P1300" s="7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75" x14ac:dyDescent="0.2">
      <c r="A1301" s="7">
        <v>1299</v>
      </c>
      <c r="B1301" s="1" t="s">
        <v>1300</v>
      </c>
      <c r="C1301" s="1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11">
        <f t="shared" si="120"/>
        <v>124</v>
      </c>
      <c r="P1301" s="7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105" x14ac:dyDescent="0.2">
      <c r="A1302" s="7">
        <v>1300</v>
      </c>
      <c r="B1302" s="1" t="s">
        <v>1301</v>
      </c>
      <c r="C1302" s="1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11">
        <f t="shared" si="120"/>
        <v>135</v>
      </c>
      <c r="P1302" s="7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105" x14ac:dyDescent="0.2">
      <c r="A1303" s="7">
        <v>1301</v>
      </c>
      <c r="B1303" s="1" t="s">
        <v>1302</v>
      </c>
      <c r="C1303" s="1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11">
        <f t="shared" si="120"/>
        <v>102.75000000000001</v>
      </c>
      <c r="P1303" s="7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75" x14ac:dyDescent="0.2">
      <c r="A1304" s="7">
        <v>1302</v>
      </c>
      <c r="B1304" s="1" t="s">
        <v>1303</v>
      </c>
      <c r="C1304" s="1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11">
        <f t="shared" si="120"/>
        <v>100</v>
      </c>
      <c r="P1304" s="7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45" x14ac:dyDescent="0.2">
      <c r="A1305" s="7">
        <v>1303</v>
      </c>
      <c r="B1305" s="1" t="s">
        <v>1304</v>
      </c>
      <c r="C1305" s="1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11">
        <f t="shared" si="120"/>
        <v>130.26085714285716</v>
      </c>
      <c r="P1305" s="7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90" x14ac:dyDescent="0.2">
      <c r="A1306" s="7">
        <v>1304</v>
      </c>
      <c r="B1306" s="1" t="s">
        <v>1305</v>
      </c>
      <c r="C1306" s="1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11">
        <f t="shared" si="120"/>
        <v>39.627499999999998</v>
      </c>
      <c r="P1306" s="7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90" x14ac:dyDescent="0.2">
      <c r="A1307" s="7">
        <v>1305</v>
      </c>
      <c r="B1307" s="1" t="s">
        <v>1306</v>
      </c>
      <c r="C1307" s="1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11">
        <f t="shared" si="120"/>
        <v>25.976666666666663</v>
      </c>
      <c r="P1307" s="7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135" x14ac:dyDescent="0.2">
      <c r="A1308" s="7">
        <v>1306</v>
      </c>
      <c r="B1308" s="1" t="s">
        <v>1307</v>
      </c>
      <c r="C1308" s="1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11">
        <f t="shared" si="120"/>
        <v>65.24636363636364</v>
      </c>
      <c r="P1308" s="7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45" x14ac:dyDescent="0.2">
      <c r="A1309" s="7">
        <v>1307</v>
      </c>
      <c r="B1309" s="1" t="s">
        <v>1308</v>
      </c>
      <c r="C1309" s="1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11">
        <f t="shared" si="120"/>
        <v>11.514000000000001</v>
      </c>
      <c r="P1309" s="7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45" x14ac:dyDescent="0.2">
      <c r="A1310" s="7">
        <v>1308</v>
      </c>
      <c r="B1310" s="1" t="s">
        <v>1309</v>
      </c>
      <c r="C1310" s="1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11">
        <f t="shared" si="120"/>
        <v>11.360000000000001</v>
      </c>
      <c r="P1310" s="7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75" x14ac:dyDescent="0.2">
      <c r="A1311" s="7">
        <v>1309</v>
      </c>
      <c r="B1311" s="1" t="s">
        <v>1310</v>
      </c>
      <c r="C1311" s="1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11">
        <f t="shared" si="120"/>
        <v>111.99130434782609</v>
      </c>
      <c r="P1311" s="7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75" x14ac:dyDescent="0.2">
      <c r="A1312" s="7">
        <v>1310</v>
      </c>
      <c r="B1312" s="1" t="s">
        <v>1311</v>
      </c>
      <c r="C1312" s="1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11">
        <f t="shared" si="120"/>
        <v>15.5</v>
      </c>
      <c r="P1312" s="7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120" x14ac:dyDescent="0.2">
      <c r="A1313" s="7">
        <v>1311</v>
      </c>
      <c r="B1313" s="1" t="s">
        <v>1312</v>
      </c>
      <c r="C1313" s="1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11">
        <f t="shared" si="120"/>
        <v>32.027999999999999</v>
      </c>
      <c r="P1313" s="7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90" x14ac:dyDescent="0.2">
      <c r="A1314" s="7">
        <v>1312</v>
      </c>
      <c r="B1314" s="1" t="s">
        <v>1313</v>
      </c>
      <c r="C1314" s="1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11">
        <f t="shared" si="120"/>
        <v>0.60869565217391308</v>
      </c>
      <c r="P1314" s="7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105" x14ac:dyDescent="0.2">
      <c r="A1315" s="7">
        <v>1313</v>
      </c>
      <c r="B1315" s="1" t="s">
        <v>1314</v>
      </c>
      <c r="C1315" s="1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11">
        <f t="shared" si="120"/>
        <v>31.114999999999998</v>
      </c>
      <c r="P1315" s="7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105" x14ac:dyDescent="0.2">
      <c r="A1316" s="7">
        <v>1314</v>
      </c>
      <c r="B1316" s="1" t="s">
        <v>1315</v>
      </c>
      <c r="C1316" s="1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11">
        <f t="shared" si="120"/>
        <v>1.1266666666666667</v>
      </c>
      <c r="P1316" s="7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60" x14ac:dyDescent="0.2">
      <c r="A1317" s="7">
        <v>1315</v>
      </c>
      <c r="B1317" s="1" t="s">
        <v>1316</v>
      </c>
      <c r="C1317" s="1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11">
        <f t="shared" si="120"/>
        <v>40.404000000000003</v>
      </c>
      <c r="P1317" s="7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90" x14ac:dyDescent="0.2">
      <c r="A1318" s="7">
        <v>1316</v>
      </c>
      <c r="B1318" s="1" t="s">
        <v>1317</v>
      </c>
      <c r="C1318" s="1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11">
        <f t="shared" si="120"/>
        <v>1.3333333333333333E-3</v>
      </c>
      <c r="P1318" s="7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105" x14ac:dyDescent="0.2">
      <c r="A1319" s="7">
        <v>1317</v>
      </c>
      <c r="B1319" s="1" t="s">
        <v>1318</v>
      </c>
      <c r="C1319" s="1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11">
        <f t="shared" si="120"/>
        <v>5.7334999999999994</v>
      </c>
      <c r="P1319" s="7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75" x14ac:dyDescent="0.2">
      <c r="A1320" s="7">
        <v>1318</v>
      </c>
      <c r="B1320" s="1" t="s">
        <v>1319</v>
      </c>
      <c r="C1320" s="1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11">
        <f t="shared" si="120"/>
        <v>15.324999999999999</v>
      </c>
      <c r="P1320" s="7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90" x14ac:dyDescent="0.2">
      <c r="A1321" s="7">
        <v>1319</v>
      </c>
      <c r="B1321" s="1" t="s">
        <v>1320</v>
      </c>
      <c r="C1321" s="1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11">
        <f t="shared" si="120"/>
        <v>15.103448275862069</v>
      </c>
      <c r="P1321" s="7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105" x14ac:dyDescent="0.2">
      <c r="A1322" s="7">
        <v>1320</v>
      </c>
      <c r="B1322" s="1" t="s">
        <v>1321</v>
      </c>
      <c r="C1322" s="1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11">
        <f t="shared" si="120"/>
        <v>0.503</v>
      </c>
      <c r="P1322" s="7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105" x14ac:dyDescent="0.2">
      <c r="A1323" s="7">
        <v>1321</v>
      </c>
      <c r="B1323" s="1" t="s">
        <v>1322</v>
      </c>
      <c r="C1323" s="1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11">
        <f t="shared" si="120"/>
        <v>1.3028138528138529</v>
      </c>
      <c r="P1323" s="7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105" x14ac:dyDescent="0.2">
      <c r="A1324" s="7">
        <v>1322</v>
      </c>
      <c r="B1324" s="1" t="s">
        <v>1323</v>
      </c>
      <c r="C1324" s="1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11">
        <f t="shared" si="120"/>
        <v>0.30285714285714288</v>
      </c>
      <c r="P1324" s="7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90" x14ac:dyDescent="0.2">
      <c r="A1325" s="7">
        <v>1323</v>
      </c>
      <c r="B1325" s="1" t="s">
        <v>1324</v>
      </c>
      <c r="C1325" s="1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11">
        <f t="shared" si="120"/>
        <v>8.8800000000000008</v>
      </c>
      <c r="P1325" s="7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105" x14ac:dyDescent="0.2">
      <c r="A1326" s="7">
        <v>1324</v>
      </c>
      <c r="B1326" s="1" t="s">
        <v>1325</v>
      </c>
      <c r="C1326" s="1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11">
        <f t="shared" si="120"/>
        <v>9.84</v>
      </c>
      <c r="P1326" s="7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90" x14ac:dyDescent="0.2">
      <c r="A1327" s="7">
        <v>1325</v>
      </c>
      <c r="B1327" s="1" t="s">
        <v>1326</v>
      </c>
      <c r="C1327" s="1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11">
        <f t="shared" si="120"/>
        <v>2.4299999999999997</v>
      </c>
      <c r="P1327" s="7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105" x14ac:dyDescent="0.2">
      <c r="A1328" s="7">
        <v>1326</v>
      </c>
      <c r="B1328" s="1" t="s">
        <v>1327</v>
      </c>
      <c r="C1328" s="1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11">
        <f t="shared" si="120"/>
        <v>1.1299999999999999</v>
      </c>
      <c r="P1328" s="7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120" x14ac:dyDescent="0.2">
      <c r="A1329" s="7">
        <v>1327</v>
      </c>
      <c r="B1329" s="1" t="s">
        <v>1328</v>
      </c>
      <c r="C1329" s="1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11">
        <f t="shared" si="120"/>
        <v>3.5520833333333335</v>
      </c>
      <c r="P1329" s="7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105" x14ac:dyDescent="0.2">
      <c r="A1330" s="7">
        <v>1328</v>
      </c>
      <c r="B1330" s="1" t="s">
        <v>1329</v>
      </c>
      <c r="C1330" s="1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11">
        <f t="shared" si="120"/>
        <v>2.3306666666666667</v>
      </c>
      <c r="P1330" s="7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90" x14ac:dyDescent="0.2">
      <c r="A1331" s="7">
        <v>1329</v>
      </c>
      <c r="B1331" s="1" t="s">
        <v>1330</v>
      </c>
      <c r="C1331" s="1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11">
        <f t="shared" si="120"/>
        <v>0.81600000000000006</v>
      </c>
      <c r="P1331" s="7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90" x14ac:dyDescent="0.2">
      <c r="A1332" s="7">
        <v>1330</v>
      </c>
      <c r="B1332" s="1" t="s">
        <v>1331</v>
      </c>
      <c r="C1332" s="1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11">
        <f t="shared" si="120"/>
        <v>22.494285714285713</v>
      </c>
      <c r="P1332" s="7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90" x14ac:dyDescent="0.2">
      <c r="A1333" s="7">
        <v>1331</v>
      </c>
      <c r="B1333" s="1" t="s">
        <v>1332</v>
      </c>
      <c r="C1333" s="1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11">
        <f t="shared" si="120"/>
        <v>1.3668</v>
      </c>
      <c r="P1333" s="7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105" x14ac:dyDescent="0.2">
      <c r="A1334" s="7">
        <v>1332</v>
      </c>
      <c r="B1334" s="1" t="s">
        <v>1333</v>
      </c>
      <c r="C1334" s="1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11">
        <f t="shared" si="120"/>
        <v>0</v>
      </c>
      <c r="P1334" s="7" t="e">
        <f t="shared" si="121"/>
        <v>#DIV/0!</v>
      </c>
      <c r="Q1334" s="7" t="str">
        <f t="shared" si="122"/>
        <v>technology</v>
      </c>
      <c r="R1334" s="7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105" x14ac:dyDescent="0.2">
      <c r="A1335" s="7">
        <v>1333</v>
      </c>
      <c r="B1335" s="1" t="s">
        <v>1334</v>
      </c>
      <c r="C1335" s="1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11">
        <f t="shared" si="120"/>
        <v>0</v>
      </c>
      <c r="P1335" s="7" t="e">
        <f t="shared" si="121"/>
        <v>#DIV/0!</v>
      </c>
      <c r="Q1335" s="7" t="str">
        <f t="shared" si="122"/>
        <v>technology</v>
      </c>
      <c r="R1335" s="7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75" x14ac:dyDescent="0.2">
      <c r="A1336" s="7">
        <v>1334</v>
      </c>
      <c r="B1336" s="1" t="s">
        <v>1335</v>
      </c>
      <c r="C1336" s="1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11">
        <f t="shared" si="120"/>
        <v>10.754135338345865</v>
      </c>
      <c r="P1336" s="7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105" x14ac:dyDescent="0.2">
      <c r="A1337" s="7">
        <v>1335</v>
      </c>
      <c r="B1337" s="1" t="s">
        <v>1336</v>
      </c>
      <c r="C1337" s="1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11">
        <f t="shared" si="120"/>
        <v>19.759999999999998</v>
      </c>
      <c r="P1337" s="7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105" x14ac:dyDescent="0.2">
      <c r="A1338" s="7">
        <v>1336</v>
      </c>
      <c r="B1338" s="1" t="s">
        <v>1337</v>
      </c>
      <c r="C1338" s="1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11">
        <f t="shared" si="120"/>
        <v>84.946999999999989</v>
      </c>
      <c r="P1338" s="7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105" x14ac:dyDescent="0.2">
      <c r="A1339" s="7">
        <v>1337</v>
      </c>
      <c r="B1339" s="1" t="s">
        <v>1338</v>
      </c>
      <c r="C1339" s="1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11">
        <f t="shared" si="120"/>
        <v>49.381999999999998</v>
      </c>
      <c r="P1339" s="7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105" x14ac:dyDescent="0.2">
      <c r="A1340" s="7">
        <v>1338</v>
      </c>
      <c r="B1340" s="1" t="s">
        <v>1339</v>
      </c>
      <c r="C1340" s="1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11">
        <f t="shared" si="120"/>
        <v>3.3033333333333332</v>
      </c>
      <c r="P1340" s="7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45" x14ac:dyDescent="0.2">
      <c r="A1341" s="7">
        <v>1339</v>
      </c>
      <c r="B1341" s="1" t="s">
        <v>1340</v>
      </c>
      <c r="C1341" s="1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11">
        <f t="shared" si="120"/>
        <v>6.6339999999999995</v>
      </c>
      <c r="P1341" s="7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75" x14ac:dyDescent="0.2">
      <c r="A1342" s="7">
        <v>1340</v>
      </c>
      <c r="B1342" s="1" t="s">
        <v>1341</v>
      </c>
      <c r="C1342" s="1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11">
        <f t="shared" si="120"/>
        <v>0</v>
      </c>
      <c r="P1342" s="7" t="e">
        <f t="shared" si="121"/>
        <v>#DIV/0!</v>
      </c>
      <c r="Q1342" s="7" t="str">
        <f t="shared" si="122"/>
        <v>technology</v>
      </c>
      <c r="R1342" s="7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105" x14ac:dyDescent="0.2">
      <c r="A1343" s="7">
        <v>1341</v>
      </c>
      <c r="B1343" s="1" t="s">
        <v>1342</v>
      </c>
      <c r="C1343" s="1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11">
        <f t="shared" si="120"/>
        <v>70.36</v>
      </c>
      <c r="P1343" s="7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105" x14ac:dyDescent="0.2">
      <c r="A1344" s="7">
        <v>1342</v>
      </c>
      <c r="B1344" s="1" t="s">
        <v>1343</v>
      </c>
      <c r="C1344" s="1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11">
        <f t="shared" si="120"/>
        <v>0.2</v>
      </c>
      <c r="P1344" s="7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120" x14ac:dyDescent="0.2">
      <c r="A1345" s="7">
        <v>1343</v>
      </c>
      <c r="B1345" s="1" t="s">
        <v>1344</v>
      </c>
      <c r="C1345" s="1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11">
        <f t="shared" si="120"/>
        <v>102.298</v>
      </c>
      <c r="P1345" s="7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105" x14ac:dyDescent="0.2">
      <c r="A1346" s="7">
        <v>1344</v>
      </c>
      <c r="B1346" s="1" t="s">
        <v>1345</v>
      </c>
      <c r="C1346" s="1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11">
        <f t="shared" si="120"/>
        <v>377.73333333333335</v>
      </c>
      <c r="P1346" s="7">
        <f t="shared" si="121"/>
        <v>40.762589928057551</v>
      </c>
      <c r="Q1346" s="7" t="str">
        <f t="shared" si="122"/>
        <v>publishing</v>
      </c>
      <c r="R1346" s="7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90" x14ac:dyDescent="0.2">
      <c r="A1347" s="7">
        <v>1345</v>
      </c>
      <c r="B1347" s="1" t="s">
        <v>1346</v>
      </c>
      <c r="C1347" s="1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11">
        <f t="shared" ref="O1347:O1410" si="126">E1347/D1347*100</f>
        <v>125</v>
      </c>
      <c r="P1347" s="7">
        <f t="shared" ref="P1347:P1410" si="127">E1347/L1347</f>
        <v>53.571428571428569</v>
      </c>
      <c r="Q1347" s="7" t="str">
        <f t="shared" ref="Q1347:Q1410" si="128">LEFT(N1347,FIND("/",N1347)-1)</f>
        <v>publishing</v>
      </c>
      <c r="R1347" s="7" t="str">
        <f t="shared" ref="R1347:R1410" si="129">RIGHT(N1347,LEN(N1347)-FIND("/",N1347))</f>
        <v>nonfiction</v>
      </c>
      <c r="S1347" s="9">
        <f t="shared" ref="S1347:S1410" si="130">(J1347/86400)+25569</f>
        <v>41799.814340277779</v>
      </c>
      <c r="T1347" s="9">
        <f t="shared" ref="T1347:T1410" si="131">(I1347/86400)+25569</f>
        <v>41834.814340277779</v>
      </c>
    </row>
    <row r="1348" spans="1:20" ht="90" x14ac:dyDescent="0.2">
      <c r="A1348" s="7">
        <v>1346</v>
      </c>
      <c r="B1348" s="1" t="s">
        <v>1347</v>
      </c>
      <c r="C1348" s="1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11">
        <f t="shared" si="126"/>
        <v>147.32653061224491</v>
      </c>
      <c r="P1348" s="7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105" x14ac:dyDescent="0.2">
      <c r="A1349" s="7">
        <v>1347</v>
      </c>
      <c r="B1349" s="1" t="s">
        <v>1348</v>
      </c>
      <c r="C1349" s="1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11">
        <f t="shared" si="126"/>
        <v>102.2</v>
      </c>
      <c r="P1349" s="7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105" x14ac:dyDescent="0.2">
      <c r="A1350" s="7">
        <v>1348</v>
      </c>
      <c r="B1350" s="1" t="s">
        <v>1349</v>
      </c>
      <c r="C1350" s="1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11">
        <f t="shared" si="126"/>
        <v>101.8723404255319</v>
      </c>
      <c r="P1350" s="7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120" x14ac:dyDescent="0.2">
      <c r="A1351" s="7">
        <v>1349</v>
      </c>
      <c r="B1351" s="1" t="s">
        <v>1350</v>
      </c>
      <c r="C1351" s="1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11">
        <f t="shared" si="126"/>
        <v>204.2</v>
      </c>
      <c r="P1351" s="7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105" x14ac:dyDescent="0.2">
      <c r="A1352" s="7">
        <v>1350</v>
      </c>
      <c r="B1352" s="1" t="s">
        <v>1351</v>
      </c>
      <c r="C1352" s="1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11">
        <f t="shared" si="126"/>
        <v>104.05</v>
      </c>
      <c r="P1352" s="7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60" x14ac:dyDescent="0.2">
      <c r="A1353" s="7">
        <v>1351</v>
      </c>
      <c r="B1353" s="1" t="s">
        <v>1352</v>
      </c>
      <c r="C1353" s="1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11">
        <f t="shared" si="126"/>
        <v>101.265</v>
      </c>
      <c r="P1353" s="7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105" x14ac:dyDescent="0.2">
      <c r="A1354" s="7">
        <v>1352</v>
      </c>
      <c r="B1354" s="1" t="s">
        <v>1353</v>
      </c>
      <c r="C1354" s="1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11">
        <f t="shared" si="126"/>
        <v>136.13999999999999</v>
      </c>
      <c r="P1354" s="7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75" x14ac:dyDescent="0.2">
      <c r="A1355" s="7">
        <v>1353</v>
      </c>
      <c r="B1355" s="1" t="s">
        <v>1354</v>
      </c>
      <c r="C1355" s="1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11">
        <f t="shared" si="126"/>
        <v>133.6</v>
      </c>
      <c r="P1355" s="7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105" x14ac:dyDescent="0.2">
      <c r="A1356" s="7">
        <v>1354</v>
      </c>
      <c r="B1356" s="1" t="s">
        <v>1355</v>
      </c>
      <c r="C1356" s="1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11">
        <f t="shared" si="126"/>
        <v>130.25</v>
      </c>
      <c r="P1356" s="7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105" x14ac:dyDescent="0.2">
      <c r="A1357" s="7">
        <v>1355</v>
      </c>
      <c r="B1357" s="1" t="s">
        <v>1356</v>
      </c>
      <c r="C1357" s="1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11">
        <f t="shared" si="126"/>
        <v>122.67999999999999</v>
      </c>
      <c r="P1357" s="7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105" x14ac:dyDescent="0.2">
      <c r="A1358" s="7">
        <v>1356</v>
      </c>
      <c r="B1358" s="1" t="s">
        <v>1357</v>
      </c>
      <c r="C1358" s="1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11">
        <f t="shared" si="126"/>
        <v>182.81058823529412</v>
      </c>
      <c r="P1358" s="7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90" x14ac:dyDescent="0.2">
      <c r="A1359" s="7">
        <v>1357</v>
      </c>
      <c r="B1359" s="1" t="s">
        <v>1358</v>
      </c>
      <c r="C1359" s="1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11">
        <f t="shared" si="126"/>
        <v>125.29999999999998</v>
      </c>
      <c r="P1359" s="7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90" x14ac:dyDescent="0.2">
      <c r="A1360" s="7">
        <v>1358</v>
      </c>
      <c r="B1360" s="1" t="s">
        <v>1359</v>
      </c>
      <c r="C1360" s="1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11">
        <f t="shared" si="126"/>
        <v>111.66666666666667</v>
      </c>
      <c r="P1360" s="7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105" x14ac:dyDescent="0.2">
      <c r="A1361" s="7">
        <v>1359</v>
      </c>
      <c r="B1361" s="1" t="s">
        <v>1360</v>
      </c>
      <c r="C1361" s="1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11">
        <f t="shared" si="126"/>
        <v>115.75757575757575</v>
      </c>
      <c r="P1361" s="7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60" x14ac:dyDescent="0.2">
      <c r="A1362" s="7">
        <v>1360</v>
      </c>
      <c r="B1362" s="1" t="s">
        <v>1361</v>
      </c>
      <c r="C1362" s="1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11">
        <f t="shared" si="126"/>
        <v>173.2</v>
      </c>
      <c r="P1362" s="7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90" x14ac:dyDescent="0.2">
      <c r="A1363" s="7">
        <v>1361</v>
      </c>
      <c r="B1363" s="1" t="s">
        <v>1362</v>
      </c>
      <c r="C1363" s="1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11">
        <f t="shared" si="126"/>
        <v>125.98333333333333</v>
      </c>
      <c r="P1363" s="7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75" x14ac:dyDescent="0.2">
      <c r="A1364" s="7">
        <v>1362</v>
      </c>
      <c r="B1364" s="1" t="s">
        <v>1363</v>
      </c>
      <c r="C1364" s="1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11">
        <f t="shared" si="126"/>
        <v>109.1</v>
      </c>
      <c r="P1364" s="7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105" x14ac:dyDescent="0.2">
      <c r="A1365" s="7">
        <v>1363</v>
      </c>
      <c r="B1365" s="1" t="s">
        <v>1364</v>
      </c>
      <c r="C1365" s="1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11">
        <f t="shared" si="126"/>
        <v>100</v>
      </c>
      <c r="P1365" s="7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105" x14ac:dyDescent="0.2">
      <c r="A1366" s="7">
        <v>1364</v>
      </c>
      <c r="B1366" s="1" t="s">
        <v>1365</v>
      </c>
      <c r="C1366" s="1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11">
        <f t="shared" si="126"/>
        <v>118.64285714285714</v>
      </c>
      <c r="P1366" s="7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90" x14ac:dyDescent="0.2">
      <c r="A1367" s="7">
        <v>1365</v>
      </c>
      <c r="B1367" s="1" t="s">
        <v>1366</v>
      </c>
      <c r="C1367" s="1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11">
        <f t="shared" si="126"/>
        <v>100.26666666666667</v>
      </c>
      <c r="P1367" s="7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30" x14ac:dyDescent="0.2">
      <c r="A1368" s="7">
        <v>1366</v>
      </c>
      <c r="B1368" s="1" t="s">
        <v>1367</v>
      </c>
      <c r="C1368" s="1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11">
        <f t="shared" si="126"/>
        <v>126.48920000000001</v>
      </c>
      <c r="P1368" s="7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90" x14ac:dyDescent="0.2">
      <c r="A1369" s="7">
        <v>1367</v>
      </c>
      <c r="B1369" s="1" t="s">
        <v>1368</v>
      </c>
      <c r="C1369" s="1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11">
        <f t="shared" si="126"/>
        <v>114.26</v>
      </c>
      <c r="P1369" s="7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90" x14ac:dyDescent="0.2">
      <c r="A1370" s="7">
        <v>1368</v>
      </c>
      <c r="B1370" s="1" t="s">
        <v>1369</v>
      </c>
      <c r="C1370" s="1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11">
        <f t="shared" si="126"/>
        <v>110.7</v>
      </c>
      <c r="P1370" s="7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90" x14ac:dyDescent="0.2">
      <c r="A1371" s="7">
        <v>1369</v>
      </c>
      <c r="B1371" s="1" t="s">
        <v>1370</v>
      </c>
      <c r="C1371" s="1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11">
        <f t="shared" si="126"/>
        <v>105.34805315203954</v>
      </c>
      <c r="P1371" s="7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60" x14ac:dyDescent="0.2">
      <c r="A1372" s="7">
        <v>1370</v>
      </c>
      <c r="B1372" s="1" t="s">
        <v>1371</v>
      </c>
      <c r="C1372" s="1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11">
        <f t="shared" si="126"/>
        <v>103.66666666666666</v>
      </c>
      <c r="P1372" s="7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105" x14ac:dyDescent="0.2">
      <c r="A1373" s="7">
        <v>1371</v>
      </c>
      <c r="B1373" s="1" t="s">
        <v>1372</v>
      </c>
      <c r="C1373" s="1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11">
        <f t="shared" si="126"/>
        <v>107.08672667523933</v>
      </c>
      <c r="P1373" s="7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45" x14ac:dyDescent="0.2">
      <c r="A1374" s="7">
        <v>1372</v>
      </c>
      <c r="B1374" s="1" t="s">
        <v>1373</v>
      </c>
      <c r="C1374" s="1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11">
        <f t="shared" si="126"/>
        <v>124</v>
      </c>
      <c r="P1374" s="7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60" x14ac:dyDescent="0.2">
      <c r="A1375" s="7">
        <v>1373</v>
      </c>
      <c r="B1375" s="1" t="s">
        <v>1374</v>
      </c>
      <c r="C1375" s="1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11">
        <f t="shared" si="126"/>
        <v>105.01</v>
      </c>
      <c r="P1375" s="7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90" x14ac:dyDescent="0.2">
      <c r="A1376" s="7">
        <v>1374</v>
      </c>
      <c r="B1376" s="1" t="s">
        <v>1375</v>
      </c>
      <c r="C1376" s="1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11">
        <f t="shared" si="126"/>
        <v>189.46666666666667</v>
      </c>
      <c r="P1376" s="7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105" x14ac:dyDescent="0.2">
      <c r="A1377" s="7">
        <v>1375</v>
      </c>
      <c r="B1377" s="1" t="s">
        <v>1376</v>
      </c>
      <c r="C1377" s="1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11">
        <f t="shared" si="126"/>
        <v>171.32499999999999</v>
      </c>
      <c r="P1377" s="7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60" x14ac:dyDescent="0.2">
      <c r="A1378" s="7">
        <v>1376</v>
      </c>
      <c r="B1378" s="1" t="s">
        <v>1377</v>
      </c>
      <c r="C1378" s="1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11">
        <f t="shared" si="126"/>
        <v>252.48648648648651</v>
      </c>
      <c r="P1378" s="7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120" x14ac:dyDescent="0.2">
      <c r="A1379" s="7">
        <v>1377</v>
      </c>
      <c r="B1379" s="1" t="s">
        <v>1378</v>
      </c>
      <c r="C1379" s="1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11">
        <f t="shared" si="126"/>
        <v>116.15384615384616</v>
      </c>
      <c r="P1379" s="7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30" x14ac:dyDescent="0.2">
      <c r="A1380" s="7">
        <v>1378</v>
      </c>
      <c r="B1380" s="1" t="s">
        <v>1379</v>
      </c>
      <c r="C1380" s="1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11">
        <f t="shared" si="126"/>
        <v>203.35000000000002</v>
      </c>
      <c r="P1380" s="7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60" x14ac:dyDescent="0.2">
      <c r="A1381" s="7">
        <v>1379</v>
      </c>
      <c r="B1381" s="1" t="s">
        <v>1380</v>
      </c>
      <c r="C1381" s="1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11">
        <f t="shared" si="126"/>
        <v>111.60000000000001</v>
      </c>
      <c r="P1381" s="7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75" x14ac:dyDescent="0.2">
      <c r="A1382" s="7">
        <v>1380</v>
      </c>
      <c r="B1382" s="1" t="s">
        <v>1381</v>
      </c>
      <c r="C1382" s="1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11">
        <f t="shared" si="126"/>
        <v>424</v>
      </c>
      <c r="P1382" s="7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105" x14ac:dyDescent="0.2">
      <c r="A1383" s="7">
        <v>1381</v>
      </c>
      <c r="B1383" s="1" t="s">
        <v>1382</v>
      </c>
      <c r="C1383" s="1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11">
        <f t="shared" si="126"/>
        <v>107.1</v>
      </c>
      <c r="P1383" s="7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90" x14ac:dyDescent="0.2">
      <c r="A1384" s="7">
        <v>1382</v>
      </c>
      <c r="B1384" s="1" t="s">
        <v>1383</v>
      </c>
      <c r="C1384" s="1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11">
        <f t="shared" si="126"/>
        <v>104.3625</v>
      </c>
      <c r="P1384" s="7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105" x14ac:dyDescent="0.2">
      <c r="A1385" s="7">
        <v>1383</v>
      </c>
      <c r="B1385" s="1" t="s">
        <v>1384</v>
      </c>
      <c r="C1385" s="1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11">
        <f t="shared" si="126"/>
        <v>212.40909090909091</v>
      </c>
      <c r="P1385" s="7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90" x14ac:dyDescent="0.2">
      <c r="A1386" s="7">
        <v>1384</v>
      </c>
      <c r="B1386" s="1" t="s">
        <v>1385</v>
      </c>
      <c r="C1386" s="1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11">
        <f t="shared" si="126"/>
        <v>124.08571428571429</v>
      </c>
      <c r="P1386" s="7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105" x14ac:dyDescent="0.2">
      <c r="A1387" s="7">
        <v>1385</v>
      </c>
      <c r="B1387" s="1" t="s">
        <v>1386</v>
      </c>
      <c r="C1387" s="1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11">
        <f t="shared" si="126"/>
        <v>110.406125</v>
      </c>
      <c r="P1387" s="7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60" x14ac:dyDescent="0.2">
      <c r="A1388" s="7">
        <v>1386</v>
      </c>
      <c r="B1388" s="1" t="s">
        <v>1387</v>
      </c>
      <c r="C1388" s="1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11">
        <f t="shared" si="126"/>
        <v>218.75</v>
      </c>
      <c r="P1388" s="7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105" x14ac:dyDescent="0.2">
      <c r="A1389" s="7">
        <v>1387</v>
      </c>
      <c r="B1389" s="1" t="s">
        <v>1388</v>
      </c>
      <c r="C1389" s="1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11">
        <f t="shared" si="126"/>
        <v>136.625</v>
      </c>
      <c r="P1389" s="7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90" x14ac:dyDescent="0.2">
      <c r="A1390" s="7">
        <v>1388</v>
      </c>
      <c r="B1390" s="1" t="s">
        <v>1389</v>
      </c>
      <c r="C1390" s="1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11">
        <f t="shared" si="126"/>
        <v>134.8074</v>
      </c>
      <c r="P1390" s="7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60" x14ac:dyDescent="0.2">
      <c r="A1391" s="7">
        <v>1389</v>
      </c>
      <c r="B1391" s="1" t="s">
        <v>1390</v>
      </c>
      <c r="C1391" s="1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11">
        <f t="shared" si="126"/>
        <v>145.4</v>
      </c>
      <c r="P1391" s="7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90" x14ac:dyDescent="0.2">
      <c r="A1392" s="7">
        <v>1390</v>
      </c>
      <c r="B1392" s="1" t="s">
        <v>1391</v>
      </c>
      <c r="C1392" s="1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11">
        <f t="shared" si="126"/>
        <v>109.10714285714285</v>
      </c>
      <c r="P1392" s="7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90" x14ac:dyDescent="0.2">
      <c r="A1393" s="7">
        <v>1391</v>
      </c>
      <c r="B1393" s="1" t="s">
        <v>1392</v>
      </c>
      <c r="C1393" s="1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11">
        <f t="shared" si="126"/>
        <v>110.2</v>
      </c>
      <c r="P1393" s="7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75" x14ac:dyDescent="0.2">
      <c r="A1394" s="7">
        <v>1392</v>
      </c>
      <c r="B1394" s="1" t="s">
        <v>1393</v>
      </c>
      <c r="C1394" s="1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11">
        <f t="shared" si="126"/>
        <v>113.64000000000001</v>
      </c>
      <c r="P1394" s="7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45" x14ac:dyDescent="0.2">
      <c r="A1395" s="7">
        <v>1393</v>
      </c>
      <c r="B1395" s="1" t="s">
        <v>1394</v>
      </c>
      <c r="C1395" s="1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11">
        <f t="shared" si="126"/>
        <v>102.35000000000001</v>
      </c>
      <c r="P1395" s="7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90" x14ac:dyDescent="0.2">
      <c r="A1396" s="7">
        <v>1394</v>
      </c>
      <c r="B1396" s="1" t="s">
        <v>1395</v>
      </c>
      <c r="C1396" s="1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11">
        <f t="shared" si="126"/>
        <v>122.13333333333334</v>
      </c>
      <c r="P1396" s="7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">
      <c r="A1397" s="7">
        <v>1395</v>
      </c>
      <c r="B1397" s="1" t="s">
        <v>1396</v>
      </c>
      <c r="C1397" s="1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11">
        <f t="shared" si="126"/>
        <v>111.88571428571427</v>
      </c>
      <c r="P1397" s="7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105" x14ac:dyDescent="0.2">
      <c r="A1398" s="7">
        <v>1396</v>
      </c>
      <c r="B1398" s="1" t="s">
        <v>1397</v>
      </c>
      <c r="C1398" s="1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11">
        <f t="shared" si="126"/>
        <v>107.3</v>
      </c>
      <c r="P1398" s="7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105" x14ac:dyDescent="0.2">
      <c r="A1399" s="7">
        <v>1397</v>
      </c>
      <c r="B1399" s="1" t="s">
        <v>1398</v>
      </c>
      <c r="C1399" s="1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11">
        <f t="shared" si="126"/>
        <v>113.85000000000001</v>
      </c>
      <c r="P1399" s="7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90" x14ac:dyDescent="0.2">
      <c r="A1400" s="7">
        <v>1398</v>
      </c>
      <c r="B1400" s="1" t="s">
        <v>1399</v>
      </c>
      <c r="C1400" s="1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11">
        <f t="shared" si="126"/>
        <v>109.68181818181819</v>
      </c>
      <c r="P1400" s="7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90" x14ac:dyDescent="0.2">
      <c r="A1401" s="7">
        <v>1399</v>
      </c>
      <c r="B1401" s="1" t="s">
        <v>1400</v>
      </c>
      <c r="C1401" s="1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11">
        <f t="shared" si="126"/>
        <v>126.14444444444443</v>
      </c>
      <c r="P1401" s="7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90" x14ac:dyDescent="0.2">
      <c r="A1402" s="7">
        <v>1400</v>
      </c>
      <c r="B1402" s="1" t="s">
        <v>1401</v>
      </c>
      <c r="C1402" s="1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11">
        <f t="shared" si="126"/>
        <v>167.42857142857144</v>
      </c>
      <c r="P1402" s="7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120" x14ac:dyDescent="0.2">
      <c r="A1403" s="7">
        <v>1401</v>
      </c>
      <c r="B1403" s="1" t="s">
        <v>1402</v>
      </c>
      <c r="C1403" s="1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11">
        <f t="shared" si="126"/>
        <v>496.52000000000004</v>
      </c>
      <c r="P1403" s="7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105" x14ac:dyDescent="0.2">
      <c r="A1404" s="7">
        <v>1402</v>
      </c>
      <c r="B1404" s="1" t="s">
        <v>1403</v>
      </c>
      <c r="C1404" s="1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11">
        <f t="shared" si="126"/>
        <v>109.16</v>
      </c>
      <c r="P1404" s="7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105" x14ac:dyDescent="0.2">
      <c r="A1405" s="7">
        <v>1403</v>
      </c>
      <c r="B1405" s="1" t="s">
        <v>1404</v>
      </c>
      <c r="C1405" s="1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11">
        <f t="shared" si="126"/>
        <v>102.57499999999999</v>
      </c>
      <c r="P1405" s="7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105" x14ac:dyDescent="0.2">
      <c r="A1406" s="7">
        <v>1404</v>
      </c>
      <c r="B1406" s="1" t="s">
        <v>1405</v>
      </c>
      <c r="C1406" s="1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11">
        <f t="shared" si="126"/>
        <v>1.6620689655172414</v>
      </c>
      <c r="P1406" s="7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60" x14ac:dyDescent="0.2">
      <c r="A1407" s="7">
        <v>1405</v>
      </c>
      <c r="B1407" s="1" t="s">
        <v>1406</v>
      </c>
      <c r="C1407" s="1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11">
        <f t="shared" si="126"/>
        <v>0.42</v>
      </c>
      <c r="P1407" s="7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">
      <c r="A1408" s="7">
        <v>1406</v>
      </c>
      <c r="B1408" s="1" t="s">
        <v>1407</v>
      </c>
      <c r="C1408" s="1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11">
        <f t="shared" si="126"/>
        <v>0.125</v>
      </c>
      <c r="P1408" s="7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105" x14ac:dyDescent="0.2">
      <c r="A1409" s="7">
        <v>1407</v>
      </c>
      <c r="B1409" s="1" t="s">
        <v>1408</v>
      </c>
      <c r="C1409" s="1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11">
        <f t="shared" si="126"/>
        <v>0.5</v>
      </c>
      <c r="P1409" s="7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105" x14ac:dyDescent="0.2">
      <c r="A1410" s="7">
        <v>1408</v>
      </c>
      <c r="B1410" s="1" t="s">
        <v>1409</v>
      </c>
      <c r="C1410" s="1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11">
        <f t="shared" si="126"/>
        <v>7.1999999999999993</v>
      </c>
      <c r="P1410" s="7">
        <f t="shared" si="127"/>
        <v>12</v>
      </c>
      <c r="Q1410" s="7" t="str">
        <f t="shared" si="128"/>
        <v>publishing</v>
      </c>
      <c r="R1410" s="7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90" x14ac:dyDescent="0.2">
      <c r="A1411" s="7">
        <v>1409</v>
      </c>
      <c r="B1411" s="1" t="s">
        <v>1410</v>
      </c>
      <c r="C1411" s="1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11">
        <f t="shared" ref="O1411:O1474" si="132">E1411/D1411*100</f>
        <v>0</v>
      </c>
      <c r="P1411" s="7" t="e">
        <f t="shared" ref="P1411:P1474" si="133">E1411/L1411</f>
        <v>#DIV/0!</v>
      </c>
      <c r="Q1411" s="7" t="str">
        <f t="shared" ref="Q1411:Q1474" si="134">LEFT(N1411,FIND("/",N1411)-1)</f>
        <v>publishing</v>
      </c>
      <c r="R1411" s="7" t="str">
        <f t="shared" ref="R1411:R1474" si="135">RIGHT(N1411,LEN(N1411)-FIND("/",N1411))</f>
        <v>translations</v>
      </c>
      <c r="S1411" s="9">
        <f t="shared" ref="S1411:S1474" si="136">(J1411/86400)+25569</f>
        <v>41945.133506944447</v>
      </c>
      <c r="T1411" s="9">
        <f t="shared" ref="T1411:T1474" si="137">(I1411/86400)+25569</f>
        <v>42005.175173611111</v>
      </c>
    </row>
    <row r="1412" spans="1:20" ht="120" x14ac:dyDescent="0.2">
      <c r="A1412" s="7">
        <v>1410</v>
      </c>
      <c r="B1412" s="1" t="s">
        <v>1411</v>
      </c>
      <c r="C1412" s="1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11">
        <f t="shared" si="132"/>
        <v>1.6666666666666666E-2</v>
      </c>
      <c r="P1412" s="7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105" x14ac:dyDescent="0.2">
      <c r="A1413" s="7">
        <v>1411</v>
      </c>
      <c r="B1413" s="1" t="s">
        <v>1412</v>
      </c>
      <c r="C1413" s="1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11">
        <f t="shared" si="132"/>
        <v>0.23333333333333336</v>
      </c>
      <c r="P1413" s="7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75" x14ac:dyDescent="0.2">
      <c r="A1414" s="7">
        <v>1412</v>
      </c>
      <c r="B1414" s="1" t="s">
        <v>1413</v>
      </c>
      <c r="C1414" s="1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11">
        <f t="shared" si="132"/>
        <v>4.5714285714285712</v>
      </c>
      <c r="P1414" s="7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105" x14ac:dyDescent="0.2">
      <c r="A1415" s="7">
        <v>1413</v>
      </c>
      <c r="B1415" s="1" t="s">
        <v>1414</v>
      </c>
      <c r="C1415" s="1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11">
        <f t="shared" si="132"/>
        <v>5</v>
      </c>
      <c r="P1415" s="7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105" x14ac:dyDescent="0.2">
      <c r="A1416" s="7">
        <v>1414</v>
      </c>
      <c r="B1416" s="1" t="s">
        <v>1415</v>
      </c>
      <c r="C1416" s="1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11">
        <f t="shared" si="132"/>
        <v>0.2</v>
      </c>
      <c r="P1416" s="7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105" x14ac:dyDescent="0.2">
      <c r="A1417" s="7">
        <v>1415</v>
      </c>
      <c r="B1417" s="1" t="s">
        <v>1416</v>
      </c>
      <c r="C1417" s="1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11">
        <f t="shared" si="132"/>
        <v>18.181818181818183</v>
      </c>
      <c r="P1417" s="7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90" x14ac:dyDescent="0.2">
      <c r="A1418" s="7">
        <v>1416</v>
      </c>
      <c r="B1418" s="1" t="s">
        <v>1417</v>
      </c>
      <c r="C1418" s="1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11">
        <f t="shared" si="132"/>
        <v>0</v>
      </c>
      <c r="P1418" s="7" t="e">
        <f t="shared" si="133"/>
        <v>#DIV/0!</v>
      </c>
      <c r="Q1418" s="7" t="str">
        <f t="shared" si="134"/>
        <v>publishing</v>
      </c>
      <c r="R1418" s="7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90" x14ac:dyDescent="0.2">
      <c r="A1419" s="7">
        <v>1417</v>
      </c>
      <c r="B1419" s="1" t="s">
        <v>1418</v>
      </c>
      <c r="C1419" s="1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11">
        <f t="shared" si="132"/>
        <v>1.2222222222222223</v>
      </c>
      <c r="P1419" s="7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105" x14ac:dyDescent="0.2">
      <c r="A1420" s="7">
        <v>1418</v>
      </c>
      <c r="B1420" s="1" t="s">
        <v>1419</v>
      </c>
      <c r="C1420" s="1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11">
        <f t="shared" si="132"/>
        <v>0.2</v>
      </c>
      <c r="P1420" s="7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105" x14ac:dyDescent="0.2">
      <c r="A1421" s="7">
        <v>1419</v>
      </c>
      <c r="B1421" s="1" t="s">
        <v>1420</v>
      </c>
      <c r="C1421" s="1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11">
        <f t="shared" si="132"/>
        <v>7.0634920634920633</v>
      </c>
      <c r="P1421" s="7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45" x14ac:dyDescent="0.2">
      <c r="A1422" s="7">
        <v>1420</v>
      </c>
      <c r="B1422" s="1" t="s">
        <v>1421</v>
      </c>
      <c r="C1422" s="1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11">
        <f t="shared" si="132"/>
        <v>2.7272727272727271</v>
      </c>
      <c r="P1422" s="7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120" x14ac:dyDescent="0.2">
      <c r="A1423" s="7">
        <v>1421</v>
      </c>
      <c r="B1423" s="1" t="s">
        <v>1422</v>
      </c>
      <c r="C1423" s="1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11">
        <f t="shared" si="132"/>
        <v>0.1</v>
      </c>
      <c r="P1423" s="7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105" x14ac:dyDescent="0.2">
      <c r="A1424" s="7">
        <v>1422</v>
      </c>
      <c r="B1424" s="1" t="s">
        <v>1423</v>
      </c>
      <c r="C1424" s="1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11">
        <f t="shared" si="132"/>
        <v>0.104</v>
      </c>
      <c r="P1424" s="7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105" x14ac:dyDescent="0.2">
      <c r="A1425" s="7">
        <v>1423</v>
      </c>
      <c r="B1425" s="1" t="s">
        <v>1424</v>
      </c>
      <c r="C1425" s="1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11">
        <f t="shared" si="132"/>
        <v>0.33333333333333337</v>
      </c>
      <c r="P1425" s="7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90" x14ac:dyDescent="0.2">
      <c r="A1426" s="7">
        <v>1424</v>
      </c>
      <c r="B1426" s="1" t="s">
        <v>1425</v>
      </c>
      <c r="C1426" s="1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11">
        <f t="shared" si="132"/>
        <v>20.36</v>
      </c>
      <c r="P1426" s="7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105" x14ac:dyDescent="0.2">
      <c r="A1427" s="7">
        <v>1425</v>
      </c>
      <c r="B1427" s="1" t="s">
        <v>1426</v>
      </c>
      <c r="C1427" s="1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11">
        <f t="shared" si="132"/>
        <v>0</v>
      </c>
      <c r="P1427" s="7" t="e">
        <f t="shared" si="133"/>
        <v>#DIV/0!</v>
      </c>
      <c r="Q1427" s="7" t="str">
        <f t="shared" si="134"/>
        <v>publishing</v>
      </c>
      <c r="R1427" s="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90" x14ac:dyDescent="0.2">
      <c r="A1428" s="7">
        <v>1426</v>
      </c>
      <c r="B1428" s="1" t="s">
        <v>1427</v>
      </c>
      <c r="C1428" s="1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11">
        <f t="shared" si="132"/>
        <v>0</v>
      </c>
      <c r="P1428" s="7" t="e">
        <f t="shared" si="133"/>
        <v>#DIV/0!</v>
      </c>
      <c r="Q1428" s="7" t="str">
        <f t="shared" si="134"/>
        <v>publishing</v>
      </c>
      <c r="R1428" s="7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105" x14ac:dyDescent="0.2">
      <c r="A1429" s="7">
        <v>1427</v>
      </c>
      <c r="B1429" s="1" t="s">
        <v>1428</v>
      </c>
      <c r="C1429" s="1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11">
        <f t="shared" si="132"/>
        <v>8.3800000000000008</v>
      </c>
      <c r="P1429" s="7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90" x14ac:dyDescent="0.2">
      <c r="A1430" s="7">
        <v>1428</v>
      </c>
      <c r="B1430" s="1" t="s">
        <v>1429</v>
      </c>
      <c r="C1430" s="1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11">
        <f t="shared" si="132"/>
        <v>4.5</v>
      </c>
      <c r="P1430" s="7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75" x14ac:dyDescent="0.2">
      <c r="A1431" s="7">
        <v>1429</v>
      </c>
      <c r="B1431" s="1" t="s">
        <v>1430</v>
      </c>
      <c r="C1431" s="1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11">
        <f t="shared" si="132"/>
        <v>0</v>
      </c>
      <c r="P1431" s="7" t="e">
        <f t="shared" si="133"/>
        <v>#DIV/0!</v>
      </c>
      <c r="Q1431" s="7" t="str">
        <f t="shared" si="134"/>
        <v>publishing</v>
      </c>
      <c r="R1431" s="7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90" x14ac:dyDescent="0.2">
      <c r="A1432" s="7">
        <v>1430</v>
      </c>
      <c r="B1432" s="1" t="s">
        <v>1431</v>
      </c>
      <c r="C1432" s="1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11">
        <f t="shared" si="132"/>
        <v>8.06</v>
      </c>
      <c r="P1432" s="7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105" x14ac:dyDescent="0.2">
      <c r="A1433" s="7">
        <v>1431</v>
      </c>
      <c r="B1433" s="1" t="s">
        <v>1432</v>
      </c>
      <c r="C1433" s="1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11">
        <f t="shared" si="132"/>
        <v>31.94705882352941</v>
      </c>
      <c r="P1433" s="7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105" x14ac:dyDescent="0.2">
      <c r="A1434" s="7">
        <v>1432</v>
      </c>
      <c r="B1434" s="1" t="s">
        <v>1433</v>
      </c>
      <c r="C1434" s="1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11">
        <f t="shared" si="132"/>
        <v>0</v>
      </c>
      <c r="P1434" s="7" t="e">
        <f t="shared" si="133"/>
        <v>#DIV/0!</v>
      </c>
      <c r="Q1434" s="7" t="str">
        <f t="shared" si="134"/>
        <v>publishing</v>
      </c>
      <c r="R1434" s="7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105" x14ac:dyDescent="0.2">
      <c r="A1435" s="7">
        <v>1433</v>
      </c>
      <c r="B1435" s="1" t="s">
        <v>1434</v>
      </c>
      <c r="C1435" s="1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11">
        <f t="shared" si="132"/>
        <v>6.708333333333333</v>
      </c>
      <c r="P1435" s="7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90" x14ac:dyDescent="0.2">
      <c r="A1436" s="7">
        <v>1434</v>
      </c>
      <c r="B1436" s="1" t="s">
        <v>1435</v>
      </c>
      <c r="C1436" s="1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11">
        <f t="shared" si="132"/>
        <v>9.9878048780487809</v>
      </c>
      <c r="P1436" s="7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75" x14ac:dyDescent="0.2">
      <c r="A1437" s="7">
        <v>1435</v>
      </c>
      <c r="B1437" s="1" t="s">
        <v>1436</v>
      </c>
      <c r="C1437" s="1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11">
        <f t="shared" si="132"/>
        <v>0.1</v>
      </c>
      <c r="P1437" s="7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105" x14ac:dyDescent="0.2">
      <c r="A1438" s="7">
        <v>1436</v>
      </c>
      <c r="B1438" s="1" t="s">
        <v>1437</v>
      </c>
      <c r="C1438" s="1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11">
        <f t="shared" si="132"/>
        <v>0.77</v>
      </c>
      <c r="P1438" s="7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120" x14ac:dyDescent="0.2">
      <c r="A1439" s="7">
        <v>1437</v>
      </c>
      <c r="B1439" s="1" t="s">
        <v>1438</v>
      </c>
      <c r="C1439" s="1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11">
        <f t="shared" si="132"/>
        <v>26.900000000000002</v>
      </c>
      <c r="P1439" s="7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90" x14ac:dyDescent="0.2">
      <c r="A1440" s="7">
        <v>1438</v>
      </c>
      <c r="B1440" s="1" t="s">
        <v>1439</v>
      </c>
      <c r="C1440" s="1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11">
        <f t="shared" si="132"/>
        <v>3</v>
      </c>
      <c r="P1440" s="7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105" x14ac:dyDescent="0.2">
      <c r="A1441" s="7">
        <v>1439</v>
      </c>
      <c r="B1441" s="1" t="s">
        <v>1440</v>
      </c>
      <c r="C1441" s="1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11">
        <f t="shared" si="132"/>
        <v>6.6055045871559637</v>
      </c>
      <c r="P1441" s="7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105" x14ac:dyDescent="0.2">
      <c r="A1442" s="7">
        <v>1440</v>
      </c>
      <c r="B1442" s="1" t="s">
        <v>1441</v>
      </c>
      <c r="C1442" s="1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11">
        <f t="shared" si="132"/>
        <v>7.6923076923076927E-3</v>
      </c>
      <c r="P1442" s="7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105" x14ac:dyDescent="0.2">
      <c r="A1443" s="7">
        <v>1441</v>
      </c>
      <c r="B1443" s="1" t="s">
        <v>1442</v>
      </c>
      <c r="C1443" s="1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11">
        <f t="shared" si="132"/>
        <v>1.1222222222222222</v>
      </c>
      <c r="P1443" s="7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90" x14ac:dyDescent="0.2">
      <c r="A1444" s="7">
        <v>1442</v>
      </c>
      <c r="B1444" s="1" t="s">
        <v>1443</v>
      </c>
      <c r="C1444" s="1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11">
        <f t="shared" si="132"/>
        <v>0</v>
      </c>
      <c r="P1444" s="7" t="e">
        <f t="shared" si="133"/>
        <v>#DIV/0!</v>
      </c>
      <c r="Q1444" s="7" t="str">
        <f t="shared" si="134"/>
        <v>publishing</v>
      </c>
      <c r="R1444" s="7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90" x14ac:dyDescent="0.2">
      <c r="A1445" s="7">
        <v>1443</v>
      </c>
      <c r="B1445" s="1" t="s">
        <v>1444</v>
      </c>
      <c r="C1445" s="1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11">
        <f t="shared" si="132"/>
        <v>0</v>
      </c>
      <c r="P1445" s="7" t="e">
        <f t="shared" si="133"/>
        <v>#DIV/0!</v>
      </c>
      <c r="Q1445" s="7" t="str">
        <f t="shared" si="134"/>
        <v>publishing</v>
      </c>
      <c r="R1445" s="7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75" x14ac:dyDescent="0.2">
      <c r="A1446" s="7">
        <v>1444</v>
      </c>
      <c r="B1446" s="1" t="s">
        <v>1445</v>
      </c>
      <c r="C1446" s="1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11">
        <f t="shared" si="132"/>
        <v>0</v>
      </c>
      <c r="P1446" s="7" t="e">
        <f t="shared" si="133"/>
        <v>#DIV/0!</v>
      </c>
      <c r="Q1446" s="7" t="str">
        <f t="shared" si="134"/>
        <v>publishing</v>
      </c>
      <c r="R1446" s="7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120" x14ac:dyDescent="0.2">
      <c r="A1447" s="7">
        <v>1445</v>
      </c>
      <c r="B1447" s="1" t="s">
        <v>1446</v>
      </c>
      <c r="C1447" s="1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11">
        <f t="shared" si="132"/>
        <v>0</v>
      </c>
      <c r="P1447" s="7" t="e">
        <f t="shared" si="133"/>
        <v>#DIV/0!</v>
      </c>
      <c r="Q1447" s="7" t="str">
        <f t="shared" si="134"/>
        <v>publishing</v>
      </c>
      <c r="R1447" s="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105" x14ac:dyDescent="0.2">
      <c r="A1448" s="7">
        <v>1446</v>
      </c>
      <c r="B1448" s="1" t="s">
        <v>1447</v>
      </c>
      <c r="C1448" s="1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11">
        <f t="shared" si="132"/>
        <v>0</v>
      </c>
      <c r="P1448" s="7" t="e">
        <f t="shared" si="133"/>
        <v>#DIV/0!</v>
      </c>
      <c r="Q1448" s="7" t="str">
        <f t="shared" si="134"/>
        <v>publishing</v>
      </c>
      <c r="R1448" s="7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45" x14ac:dyDescent="0.2">
      <c r="A1449" s="7">
        <v>1447</v>
      </c>
      <c r="B1449" s="1" t="s">
        <v>1448</v>
      </c>
      <c r="C1449" s="1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11">
        <f t="shared" si="132"/>
        <v>1.4999999999999999E-2</v>
      </c>
      <c r="P1449" s="7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105" x14ac:dyDescent="0.2">
      <c r="A1450" s="7">
        <v>1448</v>
      </c>
      <c r="B1450" s="1" t="s">
        <v>1449</v>
      </c>
      <c r="C1450" s="1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11">
        <f t="shared" si="132"/>
        <v>0</v>
      </c>
      <c r="P1450" s="7" t="e">
        <f t="shared" si="133"/>
        <v>#DIV/0!</v>
      </c>
      <c r="Q1450" s="7" t="str">
        <f t="shared" si="134"/>
        <v>publishing</v>
      </c>
      <c r="R1450" s="7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105" x14ac:dyDescent="0.2">
      <c r="A1451" s="7">
        <v>1449</v>
      </c>
      <c r="B1451" s="1" t="s">
        <v>1450</v>
      </c>
      <c r="C1451" s="1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11">
        <f t="shared" si="132"/>
        <v>0</v>
      </c>
      <c r="P1451" s="7" t="e">
        <f t="shared" si="133"/>
        <v>#DIV/0!</v>
      </c>
      <c r="Q1451" s="7" t="str">
        <f t="shared" si="134"/>
        <v>publishing</v>
      </c>
      <c r="R1451" s="7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105" x14ac:dyDescent="0.2">
      <c r="A1452" s="7">
        <v>1450</v>
      </c>
      <c r="B1452" s="1" t="s">
        <v>1451</v>
      </c>
      <c r="C1452" s="1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11">
        <f t="shared" si="132"/>
        <v>1E-3</v>
      </c>
      <c r="P1452" s="7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75" x14ac:dyDescent="0.2">
      <c r="A1453" s="7">
        <v>1451</v>
      </c>
      <c r="B1453" s="1" t="s">
        <v>1452</v>
      </c>
      <c r="C1453" s="1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11">
        <f t="shared" si="132"/>
        <v>1.0554089709762533E-2</v>
      </c>
      <c r="P1453" s="7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75" x14ac:dyDescent="0.2">
      <c r="A1454" s="7">
        <v>1452</v>
      </c>
      <c r="B1454" s="1" t="s">
        <v>1453</v>
      </c>
      <c r="C1454" s="1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11">
        <f t="shared" si="132"/>
        <v>0</v>
      </c>
      <c r="P1454" s="7" t="e">
        <f t="shared" si="133"/>
        <v>#DIV/0!</v>
      </c>
      <c r="Q1454" s="7" t="str">
        <f t="shared" si="134"/>
        <v>publishing</v>
      </c>
      <c r="R1454" s="7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105" x14ac:dyDescent="0.2">
      <c r="A1455" s="7">
        <v>1453</v>
      </c>
      <c r="B1455" s="1" t="s">
        <v>1454</v>
      </c>
      <c r="C1455" s="1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11">
        <f t="shared" si="132"/>
        <v>0</v>
      </c>
      <c r="P1455" s="7" t="e">
        <f t="shared" si="133"/>
        <v>#DIV/0!</v>
      </c>
      <c r="Q1455" s="7" t="str">
        <f t="shared" si="134"/>
        <v>publishing</v>
      </c>
      <c r="R1455" s="7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105" x14ac:dyDescent="0.2">
      <c r="A1456" s="7">
        <v>1454</v>
      </c>
      <c r="B1456" s="1" t="s">
        <v>1455</v>
      </c>
      <c r="C1456" s="1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11">
        <f t="shared" si="132"/>
        <v>0.85714285714285721</v>
      </c>
      <c r="P1456" s="7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105" x14ac:dyDescent="0.2">
      <c r="A1457" s="7">
        <v>1455</v>
      </c>
      <c r="B1457" s="1" t="s">
        <v>1456</v>
      </c>
      <c r="C1457" s="1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11">
        <f t="shared" si="132"/>
        <v>10.5</v>
      </c>
      <c r="P1457" s="7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">
      <c r="A1458" s="7">
        <v>1456</v>
      </c>
      <c r="B1458" s="1" t="s">
        <v>1457</v>
      </c>
      <c r="C1458" s="1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11">
        <f t="shared" si="132"/>
        <v>2.9000000000000004</v>
      </c>
      <c r="P1458" s="7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45" x14ac:dyDescent="0.2">
      <c r="A1459" s="7">
        <v>1457</v>
      </c>
      <c r="B1459" s="1" t="s">
        <v>1458</v>
      </c>
      <c r="C1459" s="1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11">
        <f t="shared" si="132"/>
        <v>0</v>
      </c>
      <c r="P1459" s="7" t="e">
        <f t="shared" si="133"/>
        <v>#DIV/0!</v>
      </c>
      <c r="Q1459" s="7" t="str">
        <f t="shared" si="134"/>
        <v>publishing</v>
      </c>
      <c r="R1459" s="7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105" x14ac:dyDescent="0.2">
      <c r="A1460" s="7">
        <v>1458</v>
      </c>
      <c r="B1460" s="1" t="s">
        <v>1459</v>
      </c>
      <c r="C1460" s="1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11">
        <f t="shared" si="132"/>
        <v>0</v>
      </c>
      <c r="P1460" s="7" t="e">
        <f t="shared" si="133"/>
        <v>#DIV/0!</v>
      </c>
      <c r="Q1460" s="7" t="str">
        <f t="shared" si="134"/>
        <v>publishing</v>
      </c>
      <c r="R1460" s="7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90" x14ac:dyDescent="0.2">
      <c r="A1461" s="7">
        <v>1459</v>
      </c>
      <c r="B1461" s="1" t="s">
        <v>1460</v>
      </c>
      <c r="C1461" s="1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11">
        <f t="shared" si="132"/>
        <v>0</v>
      </c>
      <c r="P1461" s="7" t="e">
        <f t="shared" si="133"/>
        <v>#DIV/0!</v>
      </c>
      <c r="Q1461" s="7" t="str">
        <f t="shared" si="134"/>
        <v>publishing</v>
      </c>
      <c r="R1461" s="7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90" x14ac:dyDescent="0.2">
      <c r="A1462" s="7">
        <v>1460</v>
      </c>
      <c r="B1462" s="1" t="s">
        <v>1461</v>
      </c>
      <c r="C1462" s="1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11">
        <f t="shared" si="132"/>
        <v>0</v>
      </c>
      <c r="P1462" s="7" t="e">
        <f t="shared" si="133"/>
        <v>#DIV/0!</v>
      </c>
      <c r="Q1462" s="7" t="str">
        <f t="shared" si="134"/>
        <v>publishing</v>
      </c>
      <c r="R1462" s="7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60" x14ac:dyDescent="0.2">
      <c r="A1463" s="7">
        <v>1461</v>
      </c>
      <c r="B1463" s="1" t="s">
        <v>1462</v>
      </c>
      <c r="C1463" s="1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11">
        <f t="shared" si="132"/>
        <v>101.24459999999999</v>
      </c>
      <c r="P1463" s="7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60" x14ac:dyDescent="0.2">
      <c r="A1464" s="7">
        <v>1462</v>
      </c>
      <c r="B1464" s="1" t="s">
        <v>1463</v>
      </c>
      <c r="C1464" s="1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11">
        <f t="shared" si="132"/>
        <v>108.5175</v>
      </c>
      <c r="P1464" s="7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105" x14ac:dyDescent="0.2">
      <c r="A1465" s="7">
        <v>1463</v>
      </c>
      <c r="B1465" s="1" t="s">
        <v>1464</v>
      </c>
      <c r="C1465" s="1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11">
        <f t="shared" si="132"/>
        <v>147.66666666666666</v>
      </c>
      <c r="P1465" s="7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30" x14ac:dyDescent="0.2">
      <c r="A1466" s="7">
        <v>1464</v>
      </c>
      <c r="B1466" s="1" t="s">
        <v>1465</v>
      </c>
      <c r="C1466" s="1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11">
        <f t="shared" si="132"/>
        <v>163.19999999999999</v>
      </c>
      <c r="P1466" s="7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105" x14ac:dyDescent="0.2">
      <c r="A1467" s="7">
        <v>1465</v>
      </c>
      <c r="B1467" s="1" t="s">
        <v>1466</v>
      </c>
      <c r="C1467" s="1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11">
        <f t="shared" si="132"/>
        <v>456.41449999999998</v>
      </c>
      <c r="P1467" s="7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105" x14ac:dyDescent="0.2">
      <c r="A1468" s="7">
        <v>1466</v>
      </c>
      <c r="B1468" s="1" t="s">
        <v>1467</v>
      </c>
      <c r="C1468" s="1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11">
        <f t="shared" si="132"/>
        <v>107.87731249999999</v>
      </c>
      <c r="P1468" s="7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60" x14ac:dyDescent="0.2">
      <c r="A1469" s="7">
        <v>1467</v>
      </c>
      <c r="B1469" s="1" t="s">
        <v>1468</v>
      </c>
      <c r="C1469" s="1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11">
        <f t="shared" si="132"/>
        <v>115.08</v>
      </c>
      <c r="P1469" s="7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90" x14ac:dyDescent="0.2">
      <c r="A1470" s="7">
        <v>1468</v>
      </c>
      <c r="B1470" s="1" t="s">
        <v>1469</v>
      </c>
      <c r="C1470" s="1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11">
        <f t="shared" si="132"/>
        <v>102.36842105263158</v>
      </c>
      <c r="P1470" s="7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75" x14ac:dyDescent="0.2">
      <c r="A1471" s="7">
        <v>1469</v>
      </c>
      <c r="B1471" s="1" t="s">
        <v>1470</v>
      </c>
      <c r="C1471" s="1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11">
        <f t="shared" si="132"/>
        <v>108.42485875706214</v>
      </c>
      <c r="P1471" s="7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105" x14ac:dyDescent="0.2">
      <c r="A1472" s="7">
        <v>1470</v>
      </c>
      <c r="B1472" s="1" t="s">
        <v>1471</v>
      </c>
      <c r="C1472" s="1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11">
        <f t="shared" si="132"/>
        <v>125.13333333333334</v>
      </c>
      <c r="P1472" s="7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105" x14ac:dyDescent="0.2">
      <c r="A1473" s="7">
        <v>1471</v>
      </c>
      <c r="B1473" s="1" t="s">
        <v>1472</v>
      </c>
      <c r="C1473" s="1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11">
        <f t="shared" si="132"/>
        <v>103.840625</v>
      </c>
      <c r="P1473" s="7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105" x14ac:dyDescent="0.2">
      <c r="A1474" s="7">
        <v>1472</v>
      </c>
      <c r="B1474" s="1" t="s">
        <v>1473</v>
      </c>
      <c r="C1474" s="1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11">
        <f t="shared" si="132"/>
        <v>138.70400000000001</v>
      </c>
      <c r="P1474" s="7">
        <f t="shared" si="133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30" x14ac:dyDescent="0.2">
      <c r="A1475" s="7">
        <v>1473</v>
      </c>
      <c r="B1475" s="1" t="s">
        <v>1474</v>
      </c>
      <c r="C1475" s="1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11">
        <f t="shared" ref="O1475:O1538" si="138">E1475/D1475*100</f>
        <v>120.51600000000001</v>
      </c>
      <c r="P1475" s="7">
        <f t="shared" ref="P1475:P1538" si="139">E1475/L1475</f>
        <v>38.462553191489363</v>
      </c>
      <c r="Q1475" s="7" t="str">
        <f t="shared" ref="Q1475:Q1538" si="140">LEFT(N1475,FIND("/",N1475)-1)</f>
        <v>publishing</v>
      </c>
      <c r="R1475" s="7" t="str">
        <f t="shared" ref="R1475:R1538" si="141">RIGHT(N1475,LEN(N1475)-FIND("/",N1475))</f>
        <v>radio &amp; podcasts</v>
      </c>
      <c r="S1475" s="9">
        <f t="shared" ref="S1475:S1538" si="142">(J1475/86400)+25569</f>
        <v>40939.979618055557</v>
      </c>
      <c r="T1475" s="9">
        <f t="shared" ref="T1475:T1538" si="143">(I1475/86400)+25569</f>
        <v>40969.979618055557</v>
      </c>
    </row>
    <row r="1476" spans="1:20" ht="90" x14ac:dyDescent="0.2">
      <c r="A1476" s="7">
        <v>1474</v>
      </c>
      <c r="B1476" s="1" t="s">
        <v>1475</v>
      </c>
      <c r="C1476" s="1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11">
        <f t="shared" si="138"/>
        <v>112.26666666666667</v>
      </c>
      <c r="P1476" s="7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90" x14ac:dyDescent="0.2">
      <c r="A1477" s="7">
        <v>1475</v>
      </c>
      <c r="B1477" s="1" t="s">
        <v>1476</v>
      </c>
      <c r="C1477" s="1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11">
        <f t="shared" si="138"/>
        <v>188.66966666666667</v>
      </c>
      <c r="P1477" s="7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60" x14ac:dyDescent="0.2">
      <c r="A1478" s="7">
        <v>1476</v>
      </c>
      <c r="B1478" s="1" t="s">
        <v>1477</v>
      </c>
      <c r="C1478" s="1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11">
        <f t="shared" si="138"/>
        <v>661.55466666666666</v>
      </c>
      <c r="P1478" s="7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90" x14ac:dyDescent="0.2">
      <c r="A1479" s="7">
        <v>1477</v>
      </c>
      <c r="B1479" s="1" t="s">
        <v>1478</v>
      </c>
      <c r="C1479" s="1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11">
        <f t="shared" si="138"/>
        <v>111.31</v>
      </c>
      <c r="P1479" s="7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105" x14ac:dyDescent="0.2">
      <c r="A1480" s="7">
        <v>1478</v>
      </c>
      <c r="B1480" s="1" t="s">
        <v>1479</v>
      </c>
      <c r="C1480" s="1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11">
        <f t="shared" si="138"/>
        <v>1181.6142199999999</v>
      </c>
      <c r="P1480" s="7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90" x14ac:dyDescent="0.2">
      <c r="A1481" s="7">
        <v>1479</v>
      </c>
      <c r="B1481" s="1" t="s">
        <v>1480</v>
      </c>
      <c r="C1481" s="1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11">
        <f t="shared" si="138"/>
        <v>137.375</v>
      </c>
      <c r="P1481" s="7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90" x14ac:dyDescent="0.2">
      <c r="A1482" s="7">
        <v>1480</v>
      </c>
      <c r="B1482" s="1" t="s">
        <v>1481</v>
      </c>
      <c r="C1482" s="1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11">
        <f t="shared" si="138"/>
        <v>117.04040000000001</v>
      </c>
      <c r="P1482" s="7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105" x14ac:dyDescent="0.2">
      <c r="A1483" s="7">
        <v>1481</v>
      </c>
      <c r="B1483" s="1" t="s">
        <v>1482</v>
      </c>
      <c r="C1483" s="1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11">
        <f t="shared" si="138"/>
        <v>2.1</v>
      </c>
      <c r="P1483" s="7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105" x14ac:dyDescent="0.2">
      <c r="A1484" s="7">
        <v>1482</v>
      </c>
      <c r="B1484" s="1" t="s">
        <v>1483</v>
      </c>
      <c r="C1484" s="1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11">
        <f t="shared" si="138"/>
        <v>0.1</v>
      </c>
      <c r="P1484" s="7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90" x14ac:dyDescent="0.2">
      <c r="A1485" s="7">
        <v>1483</v>
      </c>
      <c r="B1485" s="1" t="s">
        <v>1484</v>
      </c>
      <c r="C1485" s="1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11">
        <f t="shared" si="138"/>
        <v>0.7142857142857143</v>
      </c>
      <c r="P1485" s="7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30" x14ac:dyDescent="0.2">
      <c r="A1486" s="7">
        <v>1484</v>
      </c>
      <c r="B1486" s="1" t="s">
        <v>1485</v>
      </c>
      <c r="C1486" s="1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11">
        <f t="shared" si="138"/>
        <v>0</v>
      </c>
      <c r="P1486" s="7" t="e">
        <f t="shared" si="139"/>
        <v>#DIV/0!</v>
      </c>
      <c r="Q1486" s="7" t="str">
        <f t="shared" si="140"/>
        <v>publishing</v>
      </c>
      <c r="R1486" s="7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105" x14ac:dyDescent="0.2">
      <c r="A1487" s="7">
        <v>1485</v>
      </c>
      <c r="B1487" s="1" t="s">
        <v>1486</v>
      </c>
      <c r="C1487" s="1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11">
        <f t="shared" si="138"/>
        <v>2.2388059701492535</v>
      </c>
      <c r="P1487" s="7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105" x14ac:dyDescent="0.2">
      <c r="A1488" s="7">
        <v>1486</v>
      </c>
      <c r="B1488" s="1" t="s">
        <v>1487</v>
      </c>
      <c r="C1488" s="1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11">
        <f t="shared" si="138"/>
        <v>0.24</v>
      </c>
      <c r="P1488" s="7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90" x14ac:dyDescent="0.2">
      <c r="A1489" s="7">
        <v>1487</v>
      </c>
      <c r="B1489" s="1" t="s">
        <v>1488</v>
      </c>
      <c r="C1489" s="1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11">
        <f t="shared" si="138"/>
        <v>0</v>
      </c>
      <c r="P1489" s="7" t="e">
        <f t="shared" si="139"/>
        <v>#DIV/0!</v>
      </c>
      <c r="Q1489" s="7" t="str">
        <f t="shared" si="140"/>
        <v>publishing</v>
      </c>
      <c r="R1489" s="7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90" x14ac:dyDescent="0.2">
      <c r="A1490" s="7">
        <v>1488</v>
      </c>
      <c r="B1490" s="1" t="s">
        <v>1489</v>
      </c>
      <c r="C1490" s="1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11">
        <f t="shared" si="138"/>
        <v>2.4</v>
      </c>
      <c r="P1490" s="7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90" x14ac:dyDescent="0.2">
      <c r="A1491" s="7">
        <v>1489</v>
      </c>
      <c r="B1491" s="1" t="s">
        <v>1490</v>
      </c>
      <c r="C1491" s="1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11">
        <f t="shared" si="138"/>
        <v>0</v>
      </c>
      <c r="P1491" s="7" t="e">
        <f t="shared" si="139"/>
        <v>#DIV/0!</v>
      </c>
      <c r="Q1491" s="7" t="str">
        <f t="shared" si="140"/>
        <v>publishing</v>
      </c>
      <c r="R1491" s="7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90" x14ac:dyDescent="0.2">
      <c r="A1492" s="7">
        <v>1490</v>
      </c>
      <c r="B1492" s="1" t="s">
        <v>1491</v>
      </c>
      <c r="C1492" s="1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11">
        <f t="shared" si="138"/>
        <v>30.862068965517242</v>
      </c>
      <c r="P1492" s="7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75" x14ac:dyDescent="0.2">
      <c r="A1493" s="7">
        <v>1491</v>
      </c>
      <c r="B1493" s="1" t="s">
        <v>1492</v>
      </c>
      <c r="C1493" s="1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11">
        <f t="shared" si="138"/>
        <v>8.3333333333333321</v>
      </c>
      <c r="P1493" s="7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105" x14ac:dyDescent="0.2">
      <c r="A1494" s="7">
        <v>1492</v>
      </c>
      <c r="B1494" s="1" t="s">
        <v>1493</v>
      </c>
      <c r="C1494" s="1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11">
        <f t="shared" si="138"/>
        <v>0.75</v>
      </c>
      <c r="P1494" s="7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75" x14ac:dyDescent="0.2">
      <c r="A1495" s="7">
        <v>1493</v>
      </c>
      <c r="B1495" s="1" t="s">
        <v>1494</v>
      </c>
      <c r="C1495" s="1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11">
        <f t="shared" si="138"/>
        <v>0</v>
      </c>
      <c r="P1495" s="7" t="e">
        <f t="shared" si="139"/>
        <v>#DIV/0!</v>
      </c>
      <c r="Q1495" s="7" t="str">
        <f t="shared" si="140"/>
        <v>publishing</v>
      </c>
      <c r="R1495" s="7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105" x14ac:dyDescent="0.2">
      <c r="A1496" s="7">
        <v>1494</v>
      </c>
      <c r="B1496" s="1" t="s">
        <v>1495</v>
      </c>
      <c r="C1496" s="1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11">
        <f t="shared" si="138"/>
        <v>8.9</v>
      </c>
      <c r="P1496" s="7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60" x14ac:dyDescent="0.2">
      <c r="A1497" s="7">
        <v>1495</v>
      </c>
      <c r="B1497" s="1" t="s">
        <v>1496</v>
      </c>
      <c r="C1497" s="1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11">
        <f t="shared" si="138"/>
        <v>0</v>
      </c>
      <c r="P1497" s="7" t="e">
        <f t="shared" si="139"/>
        <v>#DIV/0!</v>
      </c>
      <c r="Q1497" s="7" t="str">
        <f t="shared" si="140"/>
        <v>publishing</v>
      </c>
      <c r="R1497" s="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90" x14ac:dyDescent="0.2">
      <c r="A1498" s="7">
        <v>1496</v>
      </c>
      <c r="B1498" s="1" t="s">
        <v>1497</v>
      </c>
      <c r="C1498" s="1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11">
        <f t="shared" si="138"/>
        <v>0</v>
      </c>
      <c r="P1498" s="7" t="e">
        <f t="shared" si="139"/>
        <v>#DIV/0!</v>
      </c>
      <c r="Q1498" s="7" t="str">
        <f t="shared" si="140"/>
        <v>publishing</v>
      </c>
      <c r="R1498" s="7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105" x14ac:dyDescent="0.2">
      <c r="A1499" s="7">
        <v>1497</v>
      </c>
      <c r="B1499" s="1" t="s">
        <v>1498</v>
      </c>
      <c r="C1499" s="1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11">
        <f t="shared" si="138"/>
        <v>6.6666666666666671E-3</v>
      </c>
      <c r="P1499" s="7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105" x14ac:dyDescent="0.2">
      <c r="A1500" s="7">
        <v>1498</v>
      </c>
      <c r="B1500" s="1" t="s">
        <v>1499</v>
      </c>
      <c r="C1500" s="1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11">
        <f t="shared" si="138"/>
        <v>1.9</v>
      </c>
      <c r="P1500" s="7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105" x14ac:dyDescent="0.2">
      <c r="A1501" s="7">
        <v>1499</v>
      </c>
      <c r="B1501" s="1" t="s">
        <v>1500</v>
      </c>
      <c r="C1501" s="1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11">
        <f t="shared" si="138"/>
        <v>0.25</v>
      </c>
      <c r="P1501" s="7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105" x14ac:dyDescent="0.2">
      <c r="A1502" s="7">
        <v>1500</v>
      </c>
      <c r="B1502" s="1" t="s">
        <v>1501</v>
      </c>
      <c r="C1502" s="1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11">
        <f t="shared" si="138"/>
        <v>25.035714285714285</v>
      </c>
      <c r="P1502" s="7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75" x14ac:dyDescent="0.2">
      <c r="A1503" s="7">
        <v>1501</v>
      </c>
      <c r="B1503" s="1" t="s">
        <v>1502</v>
      </c>
      <c r="C1503" s="1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11">
        <f t="shared" si="138"/>
        <v>166.33076923076925</v>
      </c>
      <c r="P1503" s="7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105" x14ac:dyDescent="0.2">
      <c r="A1504" s="7">
        <v>1502</v>
      </c>
      <c r="B1504" s="1" t="s">
        <v>1503</v>
      </c>
      <c r="C1504" s="1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11">
        <f t="shared" si="138"/>
        <v>101.44545454545455</v>
      </c>
      <c r="P1504" s="7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105" x14ac:dyDescent="0.2">
      <c r="A1505" s="7">
        <v>1503</v>
      </c>
      <c r="B1505" s="1" t="s">
        <v>1504</v>
      </c>
      <c r="C1505" s="1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11">
        <f t="shared" si="138"/>
        <v>107.89146666666667</v>
      </c>
      <c r="P1505" s="7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75" x14ac:dyDescent="0.2">
      <c r="A1506" s="7">
        <v>1504</v>
      </c>
      <c r="B1506" s="1" t="s">
        <v>1505</v>
      </c>
      <c r="C1506" s="1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11">
        <f t="shared" si="138"/>
        <v>277.93846153846158</v>
      </c>
      <c r="P1506" s="7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105" x14ac:dyDescent="0.2">
      <c r="A1507" s="7">
        <v>1505</v>
      </c>
      <c r="B1507" s="1" t="s">
        <v>1506</v>
      </c>
      <c r="C1507" s="1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11">
        <f t="shared" si="138"/>
        <v>103.58125</v>
      </c>
      <c r="P1507" s="7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90" x14ac:dyDescent="0.2">
      <c r="A1508" s="7">
        <v>1506</v>
      </c>
      <c r="B1508" s="1" t="s">
        <v>1507</v>
      </c>
      <c r="C1508" s="1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11">
        <f t="shared" si="138"/>
        <v>111.4</v>
      </c>
      <c r="P1508" s="7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105" x14ac:dyDescent="0.2">
      <c r="A1509" s="7">
        <v>1507</v>
      </c>
      <c r="B1509" s="1" t="s">
        <v>1508</v>
      </c>
      <c r="C1509" s="1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11">
        <f t="shared" si="138"/>
        <v>215</v>
      </c>
      <c r="P1509" s="7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90" x14ac:dyDescent="0.2">
      <c r="A1510" s="7">
        <v>1508</v>
      </c>
      <c r="B1510" s="1" t="s">
        <v>1509</v>
      </c>
      <c r="C1510" s="1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11">
        <f t="shared" si="138"/>
        <v>110.76216216216217</v>
      </c>
      <c r="P1510" s="7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90" x14ac:dyDescent="0.2">
      <c r="A1511" s="7">
        <v>1509</v>
      </c>
      <c r="B1511" s="1" t="s">
        <v>1510</v>
      </c>
      <c r="C1511" s="1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11">
        <f t="shared" si="138"/>
        <v>123.64125714285714</v>
      </c>
      <c r="P1511" s="7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105" x14ac:dyDescent="0.2">
      <c r="A1512" s="7">
        <v>1510</v>
      </c>
      <c r="B1512" s="1" t="s">
        <v>1511</v>
      </c>
      <c r="C1512" s="1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11">
        <f t="shared" si="138"/>
        <v>101.03500000000001</v>
      </c>
      <c r="P1512" s="7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105" x14ac:dyDescent="0.2">
      <c r="A1513" s="7">
        <v>1511</v>
      </c>
      <c r="B1513" s="1" t="s">
        <v>1512</v>
      </c>
      <c r="C1513" s="1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11">
        <f t="shared" si="138"/>
        <v>111.79285714285714</v>
      </c>
      <c r="P1513" s="7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105" x14ac:dyDescent="0.2">
      <c r="A1514" s="7">
        <v>1512</v>
      </c>
      <c r="B1514" s="1" t="s">
        <v>1513</v>
      </c>
      <c r="C1514" s="1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11">
        <f t="shared" si="138"/>
        <v>558.7714285714286</v>
      </c>
      <c r="P1514" s="7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90" x14ac:dyDescent="0.2">
      <c r="A1515" s="7">
        <v>1513</v>
      </c>
      <c r="B1515" s="1" t="s">
        <v>1514</v>
      </c>
      <c r="C1515" s="1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11">
        <f t="shared" si="138"/>
        <v>150.01875000000001</v>
      </c>
      <c r="P1515" s="7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105" x14ac:dyDescent="0.2">
      <c r="A1516" s="7">
        <v>1514</v>
      </c>
      <c r="B1516" s="1" t="s">
        <v>1515</v>
      </c>
      <c r="C1516" s="1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11">
        <f t="shared" si="138"/>
        <v>106.476</v>
      </c>
      <c r="P1516" s="7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105" x14ac:dyDescent="0.2">
      <c r="A1517" s="7">
        <v>1515</v>
      </c>
      <c r="B1517" s="1" t="s">
        <v>1516</v>
      </c>
      <c r="C1517" s="1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11">
        <f t="shared" si="138"/>
        <v>157.18899999999999</v>
      </c>
      <c r="P1517" s="7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90" x14ac:dyDescent="0.2">
      <c r="A1518" s="7">
        <v>1516</v>
      </c>
      <c r="B1518" s="1" t="s">
        <v>1517</v>
      </c>
      <c r="C1518" s="1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11">
        <f t="shared" si="138"/>
        <v>108.65882352941176</v>
      </c>
      <c r="P1518" s="7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105" x14ac:dyDescent="0.2">
      <c r="A1519" s="7">
        <v>1517</v>
      </c>
      <c r="B1519" s="1" t="s">
        <v>1518</v>
      </c>
      <c r="C1519" s="1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11">
        <f t="shared" si="138"/>
        <v>161.97999999999999</v>
      </c>
      <c r="P1519" s="7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60" x14ac:dyDescent="0.2">
      <c r="A1520" s="7">
        <v>1518</v>
      </c>
      <c r="B1520" s="1" t="s">
        <v>1519</v>
      </c>
      <c r="C1520" s="1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11">
        <f t="shared" si="138"/>
        <v>205.36666666666665</v>
      </c>
      <c r="P1520" s="7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105" x14ac:dyDescent="0.2">
      <c r="A1521" s="7">
        <v>1519</v>
      </c>
      <c r="B1521" s="1" t="s">
        <v>1520</v>
      </c>
      <c r="C1521" s="1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11">
        <f t="shared" si="138"/>
        <v>103.36388888888889</v>
      </c>
      <c r="P1521" s="7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75" x14ac:dyDescent="0.2">
      <c r="A1522" s="7">
        <v>1520</v>
      </c>
      <c r="B1522" s="1" t="s">
        <v>1521</v>
      </c>
      <c r="C1522" s="1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11">
        <f t="shared" si="138"/>
        <v>103.47222222222223</v>
      </c>
      <c r="P1522" s="7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90" x14ac:dyDescent="0.2">
      <c r="A1523" s="7">
        <v>1521</v>
      </c>
      <c r="B1523" s="1" t="s">
        <v>1522</v>
      </c>
      <c r="C1523" s="1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11">
        <f t="shared" si="138"/>
        <v>106.81333333333333</v>
      </c>
      <c r="P1523" s="7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120" x14ac:dyDescent="0.2">
      <c r="A1524" s="7">
        <v>1522</v>
      </c>
      <c r="B1524" s="1" t="s">
        <v>1523</v>
      </c>
      <c r="C1524" s="1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11">
        <f t="shared" si="138"/>
        <v>138.96574712643678</v>
      </c>
      <c r="P1524" s="7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105" x14ac:dyDescent="0.2">
      <c r="A1525" s="7">
        <v>1523</v>
      </c>
      <c r="B1525" s="1" t="s">
        <v>1524</v>
      </c>
      <c r="C1525" s="1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11">
        <f t="shared" si="138"/>
        <v>124.84324324324325</v>
      </c>
      <c r="P1525" s="7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75" x14ac:dyDescent="0.2">
      <c r="A1526" s="7">
        <v>1524</v>
      </c>
      <c r="B1526" s="1" t="s">
        <v>1525</v>
      </c>
      <c r="C1526" s="1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11">
        <f t="shared" si="138"/>
        <v>206.99999999999997</v>
      </c>
      <c r="P1526" s="7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105" x14ac:dyDescent="0.2">
      <c r="A1527" s="7">
        <v>1525</v>
      </c>
      <c r="B1527" s="1" t="s">
        <v>1526</v>
      </c>
      <c r="C1527" s="1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11">
        <f t="shared" si="138"/>
        <v>174.00576923076923</v>
      </c>
      <c r="P1527" s="7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105" x14ac:dyDescent="0.2">
      <c r="A1528" s="7">
        <v>1526</v>
      </c>
      <c r="B1528" s="1" t="s">
        <v>1527</v>
      </c>
      <c r="C1528" s="1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11">
        <f t="shared" si="138"/>
        <v>120.32608695652173</v>
      </c>
      <c r="P1528" s="7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75" x14ac:dyDescent="0.2">
      <c r="A1529" s="7">
        <v>1527</v>
      </c>
      <c r="B1529" s="1" t="s">
        <v>1528</v>
      </c>
      <c r="C1529" s="1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11">
        <f t="shared" si="138"/>
        <v>110.44428571428573</v>
      </c>
      <c r="P1529" s="7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60" x14ac:dyDescent="0.2">
      <c r="A1530" s="7">
        <v>1528</v>
      </c>
      <c r="B1530" s="1" t="s">
        <v>1529</v>
      </c>
      <c r="C1530" s="1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11">
        <f t="shared" si="138"/>
        <v>281.56666666666666</v>
      </c>
      <c r="P1530" s="7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75" x14ac:dyDescent="0.2">
      <c r="A1531" s="7">
        <v>1529</v>
      </c>
      <c r="B1531" s="1" t="s">
        <v>1530</v>
      </c>
      <c r="C1531" s="1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11">
        <f t="shared" si="138"/>
        <v>100.67894736842105</v>
      </c>
      <c r="P1531" s="7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105" x14ac:dyDescent="0.2">
      <c r="A1532" s="7">
        <v>1530</v>
      </c>
      <c r="B1532" s="1" t="s">
        <v>1531</v>
      </c>
      <c r="C1532" s="1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11">
        <f t="shared" si="138"/>
        <v>134.82571428571427</v>
      </c>
      <c r="P1532" s="7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105" x14ac:dyDescent="0.2">
      <c r="A1533" s="7">
        <v>1531</v>
      </c>
      <c r="B1533" s="1" t="s">
        <v>1532</v>
      </c>
      <c r="C1533" s="1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11">
        <f t="shared" si="138"/>
        <v>175.95744680851064</v>
      </c>
      <c r="P1533" s="7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105" x14ac:dyDescent="0.2">
      <c r="A1534" s="7">
        <v>1532</v>
      </c>
      <c r="B1534" s="1" t="s">
        <v>1533</v>
      </c>
      <c r="C1534" s="1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11">
        <f t="shared" si="138"/>
        <v>484.02000000000004</v>
      </c>
      <c r="P1534" s="7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75" x14ac:dyDescent="0.2">
      <c r="A1535" s="7">
        <v>1533</v>
      </c>
      <c r="B1535" s="1" t="s">
        <v>1534</v>
      </c>
      <c r="C1535" s="1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11">
        <f t="shared" si="138"/>
        <v>145.14000000000001</v>
      </c>
      <c r="P1535" s="7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105" x14ac:dyDescent="0.2">
      <c r="A1536" s="7">
        <v>1534</v>
      </c>
      <c r="B1536" s="1" t="s">
        <v>1535</v>
      </c>
      <c r="C1536" s="1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11">
        <f t="shared" si="138"/>
        <v>417.73333333333335</v>
      </c>
      <c r="P1536" s="7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90" x14ac:dyDescent="0.2">
      <c r="A1537" s="7">
        <v>1535</v>
      </c>
      <c r="B1537" s="1" t="s">
        <v>1536</v>
      </c>
      <c r="C1537" s="1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11">
        <f t="shared" si="138"/>
        <v>132.42499999999998</v>
      </c>
      <c r="P1537" s="7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105" x14ac:dyDescent="0.2">
      <c r="A1538" s="7">
        <v>1536</v>
      </c>
      <c r="B1538" s="1" t="s">
        <v>1537</v>
      </c>
      <c r="C1538" s="1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11">
        <f t="shared" si="138"/>
        <v>250.30841666666666</v>
      </c>
      <c r="P1538" s="7">
        <f t="shared" si="139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75" x14ac:dyDescent="0.2">
      <c r="A1539" s="7">
        <v>1537</v>
      </c>
      <c r="B1539" s="1" t="s">
        <v>1538</v>
      </c>
      <c r="C1539" s="1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11">
        <f t="shared" ref="O1539:O1602" si="144">E1539/D1539*100</f>
        <v>179.9</v>
      </c>
      <c r="P1539" s="7">
        <f t="shared" ref="P1539:P1602" si="145">E1539/L1539</f>
        <v>96.375</v>
      </c>
      <c r="Q1539" s="7" t="str">
        <f t="shared" ref="Q1539:Q1602" si="146">LEFT(N1539,FIND("/",N1539)-1)</f>
        <v>photography</v>
      </c>
      <c r="R1539" s="7" t="str">
        <f t="shared" ref="R1539:R1602" si="147">RIGHT(N1539,LEN(N1539)-FIND("/",N1539))</f>
        <v>photobooks</v>
      </c>
      <c r="S1539" s="9">
        <f t="shared" ref="S1539:S1602" si="148">(J1539/86400)+25569</f>
        <v>42552.315127314811</v>
      </c>
      <c r="T1539" s="9">
        <f t="shared" ref="T1539:T1602" si="149">(I1539/86400)+25569</f>
        <v>42588.75</v>
      </c>
    </row>
    <row r="1540" spans="1:20" ht="90" x14ac:dyDescent="0.2">
      <c r="A1540" s="7">
        <v>1538</v>
      </c>
      <c r="B1540" s="1" t="s">
        <v>1539</v>
      </c>
      <c r="C1540" s="1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11">
        <f t="shared" si="144"/>
        <v>102.62857142857142</v>
      </c>
      <c r="P1540" s="7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105" x14ac:dyDescent="0.2">
      <c r="A1541" s="7">
        <v>1539</v>
      </c>
      <c r="B1541" s="1" t="s">
        <v>1540</v>
      </c>
      <c r="C1541" s="1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11">
        <f t="shared" si="144"/>
        <v>135.98609999999999</v>
      </c>
      <c r="P1541" s="7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90" x14ac:dyDescent="0.2">
      <c r="A1542" s="7">
        <v>1540</v>
      </c>
      <c r="B1542" s="1" t="s">
        <v>1541</v>
      </c>
      <c r="C1542" s="1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11">
        <f t="shared" si="144"/>
        <v>117.86666666666667</v>
      </c>
      <c r="P1542" s="7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75" x14ac:dyDescent="0.2">
      <c r="A1543" s="7">
        <v>1541</v>
      </c>
      <c r="B1543" s="1" t="s">
        <v>1542</v>
      </c>
      <c r="C1543" s="1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11">
        <f t="shared" si="144"/>
        <v>3.3333333333333333E-2</v>
      </c>
      <c r="P1543" s="7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105" x14ac:dyDescent="0.2">
      <c r="A1544" s="7">
        <v>1542</v>
      </c>
      <c r="B1544" s="1" t="s">
        <v>1543</v>
      </c>
      <c r="C1544" s="1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11">
        <f t="shared" si="144"/>
        <v>4</v>
      </c>
      <c r="P1544" s="7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90" x14ac:dyDescent="0.2">
      <c r="A1545" s="7">
        <v>1543</v>
      </c>
      <c r="B1545" s="1" t="s">
        <v>1544</v>
      </c>
      <c r="C1545" s="1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11">
        <f t="shared" si="144"/>
        <v>0.44444444444444442</v>
      </c>
      <c r="P1545" s="7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105" x14ac:dyDescent="0.2">
      <c r="A1546" s="7">
        <v>1544</v>
      </c>
      <c r="B1546" s="1" t="s">
        <v>1545</v>
      </c>
      <c r="C1546" s="1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11">
        <f t="shared" si="144"/>
        <v>0</v>
      </c>
      <c r="P1546" s="7" t="e">
        <f t="shared" si="145"/>
        <v>#DIV/0!</v>
      </c>
      <c r="Q1546" s="7" t="str">
        <f t="shared" si="146"/>
        <v>photography</v>
      </c>
      <c r="R1546" s="7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75" x14ac:dyDescent="0.2">
      <c r="A1547" s="7">
        <v>1545</v>
      </c>
      <c r="B1547" s="1" t="s">
        <v>1546</v>
      </c>
      <c r="C1547" s="1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11">
        <f t="shared" si="144"/>
        <v>3.3333333333333333E-2</v>
      </c>
      <c r="P1547" s="7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105" x14ac:dyDescent="0.2">
      <c r="A1548" s="7">
        <v>1546</v>
      </c>
      <c r="B1548" s="1" t="s">
        <v>1547</v>
      </c>
      <c r="C1548" s="1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11">
        <f t="shared" si="144"/>
        <v>28.9</v>
      </c>
      <c r="P1548" s="7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90" x14ac:dyDescent="0.2">
      <c r="A1549" s="7">
        <v>1547</v>
      </c>
      <c r="B1549" s="1" t="s">
        <v>1548</v>
      </c>
      <c r="C1549" s="1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11">
        <f t="shared" si="144"/>
        <v>0</v>
      </c>
      <c r="P1549" s="7" t="e">
        <f t="shared" si="145"/>
        <v>#DIV/0!</v>
      </c>
      <c r="Q1549" s="7" t="str">
        <f t="shared" si="146"/>
        <v>photography</v>
      </c>
      <c r="R1549" s="7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75" x14ac:dyDescent="0.2">
      <c r="A1550" s="7">
        <v>1548</v>
      </c>
      <c r="B1550" s="1" t="s">
        <v>1549</v>
      </c>
      <c r="C1550" s="1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11">
        <f t="shared" si="144"/>
        <v>8.5714285714285712</v>
      </c>
      <c r="P1550" s="7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105" x14ac:dyDescent="0.2">
      <c r="A1551" s="7">
        <v>1549</v>
      </c>
      <c r="B1551" s="1" t="s">
        <v>1550</v>
      </c>
      <c r="C1551" s="1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11">
        <f t="shared" si="144"/>
        <v>34</v>
      </c>
      <c r="P1551" s="7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105" x14ac:dyDescent="0.2">
      <c r="A1552" s="7">
        <v>1550</v>
      </c>
      <c r="B1552" s="1" t="s">
        <v>1551</v>
      </c>
      <c r="C1552" s="1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11">
        <f t="shared" si="144"/>
        <v>13.466666666666665</v>
      </c>
      <c r="P1552" s="7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105" x14ac:dyDescent="0.2">
      <c r="A1553" s="7">
        <v>1551</v>
      </c>
      <c r="B1553" s="1" t="s">
        <v>1552</v>
      </c>
      <c r="C1553" s="1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11">
        <f t="shared" si="144"/>
        <v>0</v>
      </c>
      <c r="P1553" s="7" t="e">
        <f t="shared" si="145"/>
        <v>#DIV/0!</v>
      </c>
      <c r="Q1553" s="7" t="str">
        <f t="shared" si="146"/>
        <v>photography</v>
      </c>
      <c r="R1553" s="7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90" x14ac:dyDescent="0.2">
      <c r="A1554" s="7">
        <v>1552</v>
      </c>
      <c r="B1554" s="1" t="s">
        <v>1553</v>
      </c>
      <c r="C1554" s="1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11">
        <f t="shared" si="144"/>
        <v>49.186046511627907</v>
      </c>
      <c r="P1554" s="7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90" x14ac:dyDescent="0.2">
      <c r="A1555" s="7">
        <v>1553</v>
      </c>
      <c r="B1555" s="1" t="s">
        <v>1554</v>
      </c>
      <c r="C1555" s="1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11">
        <f t="shared" si="144"/>
        <v>0</v>
      </c>
      <c r="P1555" s="7" t="e">
        <f t="shared" si="145"/>
        <v>#DIV/0!</v>
      </c>
      <c r="Q1555" s="7" t="str">
        <f t="shared" si="146"/>
        <v>photography</v>
      </c>
      <c r="R1555" s="7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105" x14ac:dyDescent="0.2">
      <c r="A1556" s="7">
        <v>1554</v>
      </c>
      <c r="B1556" s="1" t="s">
        <v>1555</v>
      </c>
      <c r="C1556" s="1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11">
        <f t="shared" si="144"/>
        <v>0</v>
      </c>
      <c r="P1556" s="7" t="e">
        <f t="shared" si="145"/>
        <v>#DIV/0!</v>
      </c>
      <c r="Q1556" s="7" t="str">
        <f t="shared" si="146"/>
        <v>photography</v>
      </c>
      <c r="R1556" s="7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75" x14ac:dyDescent="0.2">
      <c r="A1557" s="7">
        <v>1555</v>
      </c>
      <c r="B1557" s="1" t="s">
        <v>1556</v>
      </c>
      <c r="C1557" s="1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11">
        <f t="shared" si="144"/>
        <v>0</v>
      </c>
      <c r="P1557" s="7" t="e">
        <f t="shared" si="145"/>
        <v>#DIV/0!</v>
      </c>
      <c r="Q1557" s="7" t="str">
        <f t="shared" si="146"/>
        <v>photography</v>
      </c>
      <c r="R1557" s="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75" x14ac:dyDescent="0.2">
      <c r="A1558" s="7">
        <v>1556</v>
      </c>
      <c r="B1558" s="1" t="s">
        <v>1557</v>
      </c>
      <c r="C1558" s="1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11">
        <f t="shared" si="144"/>
        <v>45.133333333333333</v>
      </c>
      <c r="P1558" s="7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90" x14ac:dyDescent="0.2">
      <c r="A1559" s="7">
        <v>1557</v>
      </c>
      <c r="B1559" s="1" t="s">
        <v>1558</v>
      </c>
      <c r="C1559" s="1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11">
        <f t="shared" si="144"/>
        <v>4</v>
      </c>
      <c r="P1559" s="7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75" x14ac:dyDescent="0.2">
      <c r="A1560" s="7">
        <v>1558</v>
      </c>
      <c r="B1560" s="1" t="s">
        <v>1559</v>
      </c>
      <c r="C1560" s="1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11">
        <f t="shared" si="144"/>
        <v>4.666666666666667</v>
      </c>
      <c r="P1560" s="7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60" x14ac:dyDescent="0.2">
      <c r="A1561" s="7">
        <v>1559</v>
      </c>
      <c r="B1561" s="1" t="s">
        <v>1560</v>
      </c>
      <c r="C1561" s="1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11">
        <f t="shared" si="144"/>
        <v>0.33333333333333337</v>
      </c>
      <c r="P1561" s="7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90" x14ac:dyDescent="0.2">
      <c r="A1562" s="7">
        <v>1560</v>
      </c>
      <c r="B1562" s="1" t="s">
        <v>1561</v>
      </c>
      <c r="C1562" s="1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11">
        <f t="shared" si="144"/>
        <v>3.7600000000000002</v>
      </c>
      <c r="P1562" s="7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105" x14ac:dyDescent="0.2">
      <c r="A1563" s="7">
        <v>1561</v>
      </c>
      <c r="B1563" s="1" t="s">
        <v>1562</v>
      </c>
      <c r="C1563" s="1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11">
        <f t="shared" si="144"/>
        <v>0.67</v>
      </c>
      <c r="P1563" s="7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105" x14ac:dyDescent="0.2">
      <c r="A1564" s="7">
        <v>1562</v>
      </c>
      <c r="B1564" s="1" t="s">
        <v>1563</v>
      </c>
      <c r="C1564" s="1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11">
        <f t="shared" si="144"/>
        <v>0</v>
      </c>
      <c r="P1564" s="7" t="e">
        <f t="shared" si="145"/>
        <v>#DIV/0!</v>
      </c>
      <c r="Q1564" s="7" t="str">
        <f t="shared" si="146"/>
        <v>publishing</v>
      </c>
      <c r="R1564" s="7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90" x14ac:dyDescent="0.2">
      <c r="A1565" s="7">
        <v>1563</v>
      </c>
      <c r="B1565" s="1" t="s">
        <v>1564</v>
      </c>
      <c r="C1565" s="1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11">
        <f t="shared" si="144"/>
        <v>1.4166666666666665</v>
      </c>
      <c r="P1565" s="7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90" x14ac:dyDescent="0.2">
      <c r="A1566" s="7">
        <v>1564</v>
      </c>
      <c r="B1566" s="1" t="s">
        <v>1565</v>
      </c>
      <c r="C1566" s="1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11">
        <f t="shared" si="144"/>
        <v>0.1</v>
      </c>
      <c r="P1566" s="7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105" x14ac:dyDescent="0.2">
      <c r="A1567" s="7">
        <v>1565</v>
      </c>
      <c r="B1567" s="1" t="s">
        <v>1566</v>
      </c>
      <c r="C1567" s="1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11">
        <f t="shared" si="144"/>
        <v>2.5</v>
      </c>
      <c r="P1567" s="7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75" x14ac:dyDescent="0.2">
      <c r="A1568" s="7">
        <v>1566</v>
      </c>
      <c r="B1568" s="1" t="s">
        <v>1567</v>
      </c>
      <c r="C1568" s="1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11">
        <f t="shared" si="144"/>
        <v>21.25</v>
      </c>
      <c r="P1568" s="7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105" x14ac:dyDescent="0.2">
      <c r="A1569" s="7">
        <v>1567</v>
      </c>
      <c r="B1569" s="1" t="s">
        <v>1568</v>
      </c>
      <c r="C1569" s="1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11">
        <f t="shared" si="144"/>
        <v>4.117647058823529</v>
      </c>
      <c r="P1569" s="7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90" x14ac:dyDescent="0.2">
      <c r="A1570" s="7">
        <v>1568</v>
      </c>
      <c r="B1570" s="1" t="s">
        <v>1569</v>
      </c>
      <c r="C1570" s="1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11">
        <f t="shared" si="144"/>
        <v>13.639999999999999</v>
      </c>
      <c r="P1570" s="7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30" x14ac:dyDescent="0.2">
      <c r="A1571" s="7">
        <v>1569</v>
      </c>
      <c r="B1571" s="1" t="s">
        <v>1570</v>
      </c>
      <c r="C1571" s="1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11">
        <f t="shared" si="144"/>
        <v>0</v>
      </c>
      <c r="P1571" s="7" t="e">
        <f t="shared" si="145"/>
        <v>#DIV/0!</v>
      </c>
      <c r="Q1571" s="7" t="str">
        <f t="shared" si="146"/>
        <v>publishing</v>
      </c>
      <c r="R1571" s="7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60" x14ac:dyDescent="0.2">
      <c r="A1572" s="7">
        <v>1570</v>
      </c>
      <c r="B1572" s="1" t="s">
        <v>1571</v>
      </c>
      <c r="C1572" s="1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11">
        <f t="shared" si="144"/>
        <v>41.4</v>
      </c>
      <c r="P1572" s="7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105" x14ac:dyDescent="0.2">
      <c r="A1573" s="7">
        <v>1571</v>
      </c>
      <c r="B1573" s="1" t="s">
        <v>1572</v>
      </c>
      <c r="C1573" s="1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11">
        <f t="shared" si="144"/>
        <v>0.66115702479338845</v>
      </c>
      <c r="P1573" s="7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105" x14ac:dyDescent="0.2">
      <c r="A1574" s="7">
        <v>1572</v>
      </c>
      <c r="B1574" s="1" t="s">
        <v>1573</v>
      </c>
      <c r="C1574" s="1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11">
        <f t="shared" si="144"/>
        <v>5</v>
      </c>
      <c r="P1574" s="7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105" x14ac:dyDescent="0.2">
      <c r="A1575" s="7">
        <v>1573</v>
      </c>
      <c r="B1575" s="1" t="s">
        <v>1574</v>
      </c>
      <c r="C1575" s="1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11">
        <f t="shared" si="144"/>
        <v>2.4777777777777779</v>
      </c>
      <c r="P1575" s="7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90" x14ac:dyDescent="0.2">
      <c r="A1576" s="7">
        <v>1574</v>
      </c>
      <c r="B1576" s="1" t="s">
        <v>1575</v>
      </c>
      <c r="C1576" s="1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11">
        <f t="shared" si="144"/>
        <v>5.0599999999999996</v>
      </c>
      <c r="P1576" s="7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105" x14ac:dyDescent="0.2">
      <c r="A1577" s="7">
        <v>1575</v>
      </c>
      <c r="B1577" s="1" t="s">
        <v>1576</v>
      </c>
      <c r="C1577" s="1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11">
        <f t="shared" si="144"/>
        <v>22.91</v>
      </c>
      <c r="P1577" s="7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60" x14ac:dyDescent="0.2">
      <c r="A1578" s="7">
        <v>1576</v>
      </c>
      <c r="B1578" s="1" t="s">
        <v>1577</v>
      </c>
      <c r="C1578" s="1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11">
        <f t="shared" si="144"/>
        <v>13</v>
      </c>
      <c r="P1578" s="7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105" x14ac:dyDescent="0.2">
      <c r="A1579" s="7">
        <v>1577</v>
      </c>
      <c r="B1579" s="1" t="s">
        <v>1578</v>
      </c>
      <c r="C1579" s="1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11">
        <f t="shared" si="144"/>
        <v>0.54999999999999993</v>
      </c>
      <c r="P1579" s="7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105" x14ac:dyDescent="0.2">
      <c r="A1580" s="7">
        <v>1578</v>
      </c>
      <c r="B1580" s="1" t="s">
        <v>1579</v>
      </c>
      <c r="C1580" s="1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11">
        <f t="shared" si="144"/>
        <v>10.806536636794938</v>
      </c>
      <c r="P1580" s="7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75" x14ac:dyDescent="0.2">
      <c r="A1581" s="7">
        <v>1579</v>
      </c>
      <c r="B1581" s="1" t="s">
        <v>1580</v>
      </c>
      <c r="C1581" s="1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11">
        <f t="shared" si="144"/>
        <v>0.84008400840084008</v>
      </c>
      <c r="P1581" s="7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90" x14ac:dyDescent="0.2">
      <c r="A1582" s="7">
        <v>1580</v>
      </c>
      <c r="B1582" s="1" t="s">
        <v>1581</v>
      </c>
      <c r="C1582" s="1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11">
        <f t="shared" si="144"/>
        <v>0</v>
      </c>
      <c r="P1582" s="7" t="e">
        <f t="shared" si="145"/>
        <v>#DIV/0!</v>
      </c>
      <c r="Q1582" s="7" t="str">
        <f t="shared" si="146"/>
        <v>publishing</v>
      </c>
      <c r="R1582" s="7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105" x14ac:dyDescent="0.2">
      <c r="A1583" s="7">
        <v>1581</v>
      </c>
      <c r="B1583" s="1" t="s">
        <v>1582</v>
      </c>
      <c r="C1583" s="1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11">
        <f t="shared" si="144"/>
        <v>0.5</v>
      </c>
      <c r="P1583" s="7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45" x14ac:dyDescent="0.2">
      <c r="A1584" s="7">
        <v>1582</v>
      </c>
      <c r="B1584" s="1" t="s">
        <v>1583</v>
      </c>
      <c r="C1584" s="1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11">
        <f t="shared" si="144"/>
        <v>9.3000000000000007</v>
      </c>
      <c r="P1584" s="7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105" x14ac:dyDescent="0.2">
      <c r="A1585" s="7">
        <v>1583</v>
      </c>
      <c r="B1585" s="1" t="s">
        <v>1584</v>
      </c>
      <c r="C1585" s="1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11">
        <f t="shared" si="144"/>
        <v>7.4999999999999997E-2</v>
      </c>
      <c r="P1585" s="7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90" x14ac:dyDescent="0.2">
      <c r="A1586" s="7">
        <v>1584</v>
      </c>
      <c r="B1586" s="1" t="s">
        <v>1585</v>
      </c>
      <c r="C1586" s="1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11">
        <f t="shared" si="144"/>
        <v>0</v>
      </c>
      <c r="P1586" s="7" t="e">
        <f t="shared" si="145"/>
        <v>#DIV/0!</v>
      </c>
      <c r="Q1586" s="7" t="str">
        <f t="shared" si="146"/>
        <v>photography</v>
      </c>
      <c r="R1586" s="7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105" x14ac:dyDescent="0.2">
      <c r="A1587" s="7">
        <v>1585</v>
      </c>
      <c r="B1587" s="1" t="s">
        <v>1586</v>
      </c>
      <c r="C1587" s="1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11">
        <f t="shared" si="144"/>
        <v>79</v>
      </c>
      <c r="P1587" s="7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45" x14ac:dyDescent="0.2">
      <c r="A1588" s="7">
        <v>1586</v>
      </c>
      <c r="B1588" s="1" t="s">
        <v>1587</v>
      </c>
      <c r="C1588" s="1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11">
        <f t="shared" si="144"/>
        <v>0</v>
      </c>
      <c r="P1588" s="7" t="e">
        <f t="shared" si="145"/>
        <v>#DIV/0!</v>
      </c>
      <c r="Q1588" s="7" t="str">
        <f t="shared" si="146"/>
        <v>photography</v>
      </c>
      <c r="R1588" s="7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105" x14ac:dyDescent="0.2">
      <c r="A1589" s="7">
        <v>1587</v>
      </c>
      <c r="B1589" s="1" t="s">
        <v>1588</v>
      </c>
      <c r="C1589" s="1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11">
        <f t="shared" si="144"/>
        <v>1.3333333333333334E-2</v>
      </c>
      <c r="P1589" s="7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45" x14ac:dyDescent="0.2">
      <c r="A1590" s="7">
        <v>1588</v>
      </c>
      <c r="B1590" s="1" t="s">
        <v>1589</v>
      </c>
      <c r="C1590" s="1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11">
        <f t="shared" si="144"/>
        <v>0</v>
      </c>
      <c r="P1590" s="7" t="e">
        <f t="shared" si="145"/>
        <v>#DIV/0!</v>
      </c>
      <c r="Q1590" s="7" t="str">
        <f t="shared" si="146"/>
        <v>photography</v>
      </c>
      <c r="R1590" s="7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75" x14ac:dyDescent="0.2">
      <c r="A1591" s="7">
        <v>1589</v>
      </c>
      <c r="B1591" s="1" t="s">
        <v>1590</v>
      </c>
      <c r="C1591" s="1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11">
        <f t="shared" si="144"/>
        <v>0</v>
      </c>
      <c r="P1591" s="7" t="e">
        <f t="shared" si="145"/>
        <v>#DIV/0!</v>
      </c>
      <c r="Q1591" s="7" t="str">
        <f t="shared" si="146"/>
        <v>photography</v>
      </c>
      <c r="R1591" s="7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30" x14ac:dyDescent="0.2">
      <c r="A1592" s="7">
        <v>1590</v>
      </c>
      <c r="B1592" s="1" t="s">
        <v>1591</v>
      </c>
      <c r="C1592" s="1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11">
        <f t="shared" si="144"/>
        <v>1.7000000000000002</v>
      </c>
      <c r="P1592" s="7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105" x14ac:dyDescent="0.2">
      <c r="A1593" s="7">
        <v>1591</v>
      </c>
      <c r="B1593" s="1" t="s">
        <v>1592</v>
      </c>
      <c r="C1593" s="1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11">
        <f t="shared" si="144"/>
        <v>29.228571428571428</v>
      </c>
      <c r="P1593" s="7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60" x14ac:dyDescent="0.2">
      <c r="A1594" s="7">
        <v>1592</v>
      </c>
      <c r="B1594" s="1" t="s">
        <v>1593</v>
      </c>
      <c r="C1594" s="1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11">
        <f t="shared" si="144"/>
        <v>0</v>
      </c>
      <c r="P1594" s="7" t="e">
        <f t="shared" si="145"/>
        <v>#DIV/0!</v>
      </c>
      <c r="Q1594" s="7" t="str">
        <f t="shared" si="146"/>
        <v>photography</v>
      </c>
      <c r="R1594" s="7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60" x14ac:dyDescent="0.2">
      <c r="A1595" s="7">
        <v>1593</v>
      </c>
      <c r="B1595" s="1" t="s">
        <v>1594</v>
      </c>
      <c r="C1595" s="1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11">
        <f t="shared" si="144"/>
        <v>1.3636363636363637E-2</v>
      </c>
      <c r="P1595" s="7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75" x14ac:dyDescent="0.2">
      <c r="A1596" s="7">
        <v>1594</v>
      </c>
      <c r="B1596" s="1" t="s">
        <v>1595</v>
      </c>
      <c r="C1596" s="1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11">
        <f t="shared" si="144"/>
        <v>20.5</v>
      </c>
      <c r="P1596" s="7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90" x14ac:dyDescent="0.2">
      <c r="A1597" s="7">
        <v>1595</v>
      </c>
      <c r="B1597" s="1" t="s">
        <v>1596</v>
      </c>
      <c r="C1597" s="1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11">
        <f t="shared" si="144"/>
        <v>0.27999999999999997</v>
      </c>
      <c r="P1597" s="7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75" x14ac:dyDescent="0.2">
      <c r="A1598" s="7">
        <v>1596</v>
      </c>
      <c r="B1598" s="1" t="s">
        <v>1597</v>
      </c>
      <c r="C1598" s="1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11">
        <f t="shared" si="144"/>
        <v>2.3076923076923079</v>
      </c>
      <c r="P1598" s="7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90" x14ac:dyDescent="0.2">
      <c r="A1599" s="7">
        <v>1597</v>
      </c>
      <c r="B1599" s="1" t="s">
        <v>1598</v>
      </c>
      <c r="C1599" s="1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11">
        <f t="shared" si="144"/>
        <v>0</v>
      </c>
      <c r="P1599" s="7" t="e">
        <f t="shared" si="145"/>
        <v>#DIV/0!</v>
      </c>
      <c r="Q1599" s="7" t="str">
        <f t="shared" si="146"/>
        <v>photography</v>
      </c>
      <c r="R1599" s="7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105" x14ac:dyDescent="0.2">
      <c r="A1600" s="7">
        <v>1598</v>
      </c>
      <c r="B1600" s="1" t="s">
        <v>1599</v>
      </c>
      <c r="C1600" s="1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11">
        <f t="shared" si="144"/>
        <v>0.125</v>
      </c>
      <c r="P1600" s="7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90" x14ac:dyDescent="0.2">
      <c r="A1601" s="7">
        <v>1599</v>
      </c>
      <c r="B1601" s="1" t="s">
        <v>1600</v>
      </c>
      <c r="C1601" s="1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11">
        <f t="shared" si="144"/>
        <v>0</v>
      </c>
      <c r="P1601" s="7" t="e">
        <f t="shared" si="145"/>
        <v>#DIV/0!</v>
      </c>
      <c r="Q1601" s="7" t="str">
        <f t="shared" si="146"/>
        <v>photography</v>
      </c>
      <c r="R1601" s="7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105" x14ac:dyDescent="0.2">
      <c r="A1602" s="7">
        <v>1600</v>
      </c>
      <c r="B1602" s="1" t="s">
        <v>1601</v>
      </c>
      <c r="C1602" s="1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11">
        <f t="shared" si="144"/>
        <v>7.3400000000000007</v>
      </c>
      <c r="P1602" s="7">
        <f t="shared" si="145"/>
        <v>40.777777777777779</v>
      </c>
      <c r="Q1602" s="7" t="str">
        <f t="shared" si="146"/>
        <v>photography</v>
      </c>
      <c r="R1602" s="7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90" x14ac:dyDescent="0.2">
      <c r="A1603" s="7">
        <v>1601</v>
      </c>
      <c r="B1603" s="1" t="s">
        <v>1602</v>
      </c>
      <c r="C1603" s="1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11">
        <f t="shared" ref="O1603:O1666" si="150">E1603/D1603*100</f>
        <v>108.2492</v>
      </c>
      <c r="P1603" s="7">
        <f t="shared" ref="P1603:P1666" si="151">E1603/L1603</f>
        <v>48.325535714285714</v>
      </c>
      <c r="Q1603" s="7" t="str">
        <f t="shared" ref="Q1603:Q1666" si="152">LEFT(N1603,FIND("/",N1603)-1)</f>
        <v>music</v>
      </c>
      <c r="R1603" s="7" t="str">
        <f t="shared" ref="R1603:R1666" si="153">RIGHT(N1603,LEN(N1603)-FIND("/",N1603))</f>
        <v>rock</v>
      </c>
      <c r="S1603" s="9">
        <f t="shared" ref="S1603:S1666" si="154">(J1603/86400)+25569</f>
        <v>40638.092974537038</v>
      </c>
      <c r="T1603" s="9">
        <f t="shared" ref="T1603:T1666" si="155">(I1603/86400)+25569</f>
        <v>40668.092974537038</v>
      </c>
    </row>
    <row r="1604" spans="1:20" ht="75" x14ac:dyDescent="0.2">
      <c r="A1604" s="7">
        <v>1602</v>
      </c>
      <c r="B1604" s="1" t="s">
        <v>1603</v>
      </c>
      <c r="C1604" s="1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11">
        <f t="shared" si="150"/>
        <v>100.16666666666667</v>
      </c>
      <c r="P1604" s="7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60" x14ac:dyDescent="0.2">
      <c r="A1605" s="7">
        <v>1603</v>
      </c>
      <c r="B1605" s="1" t="s">
        <v>1604</v>
      </c>
      <c r="C1605" s="1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11">
        <f t="shared" si="150"/>
        <v>100.03299999999999</v>
      </c>
      <c r="P1605" s="7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90" x14ac:dyDescent="0.2">
      <c r="A1606" s="7">
        <v>1604</v>
      </c>
      <c r="B1606" s="1" t="s">
        <v>1605</v>
      </c>
      <c r="C1606" s="1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11">
        <f t="shared" si="150"/>
        <v>122.10714285714286</v>
      </c>
      <c r="P1606" s="7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90" x14ac:dyDescent="0.2">
      <c r="A1607" s="7">
        <v>1605</v>
      </c>
      <c r="B1607" s="1" t="s">
        <v>1606</v>
      </c>
      <c r="C1607" s="1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11">
        <f t="shared" si="150"/>
        <v>100.69333333333334</v>
      </c>
      <c r="P1607" s="7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105" x14ac:dyDescent="0.2">
      <c r="A1608" s="7">
        <v>1606</v>
      </c>
      <c r="B1608" s="1" t="s">
        <v>1607</v>
      </c>
      <c r="C1608" s="1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11">
        <f t="shared" si="150"/>
        <v>101.004125</v>
      </c>
      <c r="P1608" s="7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90" x14ac:dyDescent="0.2">
      <c r="A1609" s="7">
        <v>1607</v>
      </c>
      <c r="B1609" s="1" t="s">
        <v>1608</v>
      </c>
      <c r="C1609" s="1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11">
        <f t="shared" si="150"/>
        <v>145.11000000000001</v>
      </c>
      <c r="P1609" s="7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75" x14ac:dyDescent="0.2">
      <c r="A1610" s="7">
        <v>1608</v>
      </c>
      <c r="B1610" s="1" t="s">
        <v>1609</v>
      </c>
      <c r="C1610" s="1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11">
        <f t="shared" si="150"/>
        <v>101.25</v>
      </c>
      <c r="P1610" s="7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90" x14ac:dyDescent="0.2">
      <c r="A1611" s="7">
        <v>1609</v>
      </c>
      <c r="B1611" s="1" t="s">
        <v>1610</v>
      </c>
      <c r="C1611" s="1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11">
        <f t="shared" si="150"/>
        <v>118.33333333333333</v>
      </c>
      <c r="P1611" s="7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45" x14ac:dyDescent="0.2">
      <c r="A1612" s="7">
        <v>1610</v>
      </c>
      <c r="B1612" s="1" t="s">
        <v>1611</v>
      </c>
      <c r="C1612" s="1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11">
        <f t="shared" si="150"/>
        <v>271.85000000000002</v>
      </c>
      <c r="P1612" s="7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30" x14ac:dyDescent="0.2">
      <c r="A1613" s="7">
        <v>1611</v>
      </c>
      <c r="B1613" s="1" t="s">
        <v>1612</v>
      </c>
      <c r="C1613" s="1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11">
        <f t="shared" si="150"/>
        <v>125.125</v>
      </c>
      <c r="P1613" s="7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75" x14ac:dyDescent="0.2">
      <c r="A1614" s="7">
        <v>1612</v>
      </c>
      <c r="B1614" s="1" t="s">
        <v>1613</v>
      </c>
      <c r="C1614" s="1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11">
        <f t="shared" si="150"/>
        <v>110.00000000000001</v>
      </c>
      <c r="P1614" s="7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90" x14ac:dyDescent="0.2">
      <c r="A1615" s="7">
        <v>1613</v>
      </c>
      <c r="B1615" s="1" t="s">
        <v>1614</v>
      </c>
      <c r="C1615" s="1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11">
        <f t="shared" si="150"/>
        <v>101.49999999999999</v>
      </c>
      <c r="P1615" s="7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90" x14ac:dyDescent="0.2">
      <c r="A1616" s="7">
        <v>1614</v>
      </c>
      <c r="B1616" s="1" t="s">
        <v>1615</v>
      </c>
      <c r="C1616" s="1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11">
        <f t="shared" si="150"/>
        <v>102.69999999999999</v>
      </c>
      <c r="P1616" s="7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75" x14ac:dyDescent="0.2">
      <c r="A1617" s="7">
        <v>1615</v>
      </c>
      <c r="B1617" s="1" t="s">
        <v>1616</v>
      </c>
      <c r="C1617" s="1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11">
        <f t="shared" si="150"/>
        <v>114.12500000000001</v>
      </c>
      <c r="P1617" s="7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75" x14ac:dyDescent="0.2">
      <c r="A1618" s="7">
        <v>1616</v>
      </c>
      <c r="B1618" s="1" t="s">
        <v>1617</v>
      </c>
      <c r="C1618" s="1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11">
        <f t="shared" si="150"/>
        <v>104.2</v>
      </c>
      <c r="P1618" s="7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60" x14ac:dyDescent="0.2">
      <c r="A1619" s="7">
        <v>1617</v>
      </c>
      <c r="B1619" s="1" t="s">
        <v>1618</v>
      </c>
      <c r="C1619" s="1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11">
        <f t="shared" si="150"/>
        <v>145.85714285714286</v>
      </c>
      <c r="P1619" s="7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75" x14ac:dyDescent="0.2">
      <c r="A1620" s="7">
        <v>1618</v>
      </c>
      <c r="B1620" s="1" t="s">
        <v>1619</v>
      </c>
      <c r="C1620" s="1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11">
        <f t="shared" si="150"/>
        <v>105.06666666666666</v>
      </c>
      <c r="P1620" s="7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105" x14ac:dyDescent="0.2">
      <c r="A1621" s="7">
        <v>1619</v>
      </c>
      <c r="B1621" s="1" t="s">
        <v>1620</v>
      </c>
      <c r="C1621" s="1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11">
        <f t="shared" si="150"/>
        <v>133.33333333333331</v>
      </c>
      <c r="P1621" s="7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60" x14ac:dyDescent="0.2">
      <c r="A1622" s="7">
        <v>1620</v>
      </c>
      <c r="B1622" s="1" t="s">
        <v>1621</v>
      </c>
      <c r="C1622" s="1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11">
        <f t="shared" si="150"/>
        <v>112.99999999999999</v>
      </c>
      <c r="P1622" s="7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90" x14ac:dyDescent="0.2">
      <c r="A1623" s="7">
        <v>1621</v>
      </c>
      <c r="B1623" s="1" t="s">
        <v>1622</v>
      </c>
      <c r="C1623" s="1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11">
        <f t="shared" si="150"/>
        <v>121.2</v>
      </c>
      <c r="P1623" s="7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90" x14ac:dyDescent="0.2">
      <c r="A1624" s="7">
        <v>1622</v>
      </c>
      <c r="B1624" s="1" t="s">
        <v>1623</v>
      </c>
      <c r="C1624" s="1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11">
        <f t="shared" si="150"/>
        <v>101.72463768115942</v>
      </c>
      <c r="P1624" s="7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105" x14ac:dyDescent="0.2">
      <c r="A1625" s="7">
        <v>1623</v>
      </c>
      <c r="B1625" s="1" t="s">
        <v>1624</v>
      </c>
      <c r="C1625" s="1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11">
        <f t="shared" si="150"/>
        <v>101.06666666666666</v>
      </c>
      <c r="P1625" s="7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75" x14ac:dyDescent="0.2">
      <c r="A1626" s="7">
        <v>1624</v>
      </c>
      <c r="B1626" s="1" t="s">
        <v>1625</v>
      </c>
      <c r="C1626" s="1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11">
        <f t="shared" si="150"/>
        <v>118</v>
      </c>
      <c r="P1626" s="7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105" x14ac:dyDescent="0.2">
      <c r="A1627" s="7">
        <v>1625</v>
      </c>
      <c r="B1627" s="1" t="s">
        <v>1626</v>
      </c>
      <c r="C1627" s="1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11">
        <f t="shared" si="150"/>
        <v>155.33333333333331</v>
      </c>
      <c r="P1627" s="7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90" x14ac:dyDescent="0.2">
      <c r="A1628" s="7">
        <v>1626</v>
      </c>
      <c r="B1628" s="1" t="s">
        <v>1627</v>
      </c>
      <c r="C1628" s="1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11">
        <f t="shared" si="150"/>
        <v>101.18750000000001</v>
      </c>
      <c r="P1628" s="7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90" x14ac:dyDescent="0.2">
      <c r="A1629" s="7">
        <v>1627</v>
      </c>
      <c r="B1629" s="1" t="s">
        <v>1628</v>
      </c>
      <c r="C1629" s="1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11">
        <f t="shared" si="150"/>
        <v>117</v>
      </c>
      <c r="P1629" s="7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60" x14ac:dyDescent="0.2">
      <c r="A1630" s="7">
        <v>1628</v>
      </c>
      <c r="B1630" s="1" t="s">
        <v>1629</v>
      </c>
      <c r="C1630" s="1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11">
        <f t="shared" si="150"/>
        <v>100.925</v>
      </c>
      <c r="P1630" s="7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60" x14ac:dyDescent="0.2">
      <c r="A1631" s="7">
        <v>1629</v>
      </c>
      <c r="B1631" s="1" t="s">
        <v>1630</v>
      </c>
      <c r="C1631" s="1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11">
        <f t="shared" si="150"/>
        <v>103.66666666666666</v>
      </c>
      <c r="P1631" s="7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90" x14ac:dyDescent="0.2">
      <c r="A1632" s="7">
        <v>1630</v>
      </c>
      <c r="B1632" s="1" t="s">
        <v>1631</v>
      </c>
      <c r="C1632" s="1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11">
        <f t="shared" si="150"/>
        <v>265.25</v>
      </c>
      <c r="P1632" s="7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90" x14ac:dyDescent="0.2">
      <c r="A1633" s="7">
        <v>1631</v>
      </c>
      <c r="B1633" s="1" t="s">
        <v>1632</v>
      </c>
      <c r="C1633" s="1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11">
        <f t="shared" si="150"/>
        <v>155.91</v>
      </c>
      <c r="P1633" s="7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105" x14ac:dyDescent="0.2">
      <c r="A1634" s="7">
        <v>1632</v>
      </c>
      <c r="B1634" s="1" t="s">
        <v>1633</v>
      </c>
      <c r="C1634" s="1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11">
        <f t="shared" si="150"/>
        <v>101.62500000000001</v>
      </c>
      <c r="P1634" s="7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105" x14ac:dyDescent="0.2">
      <c r="A1635" s="7">
        <v>1633</v>
      </c>
      <c r="B1635" s="1" t="s">
        <v>1634</v>
      </c>
      <c r="C1635" s="1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11">
        <f t="shared" si="150"/>
        <v>100</v>
      </c>
      <c r="P1635" s="7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75" x14ac:dyDescent="0.2">
      <c r="A1636" s="7">
        <v>1634</v>
      </c>
      <c r="B1636" s="1" t="s">
        <v>1635</v>
      </c>
      <c r="C1636" s="1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11">
        <f t="shared" si="150"/>
        <v>100.49999999999999</v>
      </c>
      <c r="P1636" s="7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105" x14ac:dyDescent="0.2">
      <c r="A1637" s="7">
        <v>1635</v>
      </c>
      <c r="B1637" s="1" t="s">
        <v>1636</v>
      </c>
      <c r="C1637" s="1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11">
        <f t="shared" si="150"/>
        <v>125.29999999999998</v>
      </c>
      <c r="P1637" s="7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90" x14ac:dyDescent="0.2">
      <c r="A1638" s="7">
        <v>1636</v>
      </c>
      <c r="B1638" s="1" t="s">
        <v>1637</v>
      </c>
      <c r="C1638" s="1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11">
        <f t="shared" si="150"/>
        <v>103.55555555555556</v>
      </c>
      <c r="P1638" s="7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90" x14ac:dyDescent="0.2">
      <c r="A1639" s="7">
        <v>1637</v>
      </c>
      <c r="B1639" s="1" t="s">
        <v>1638</v>
      </c>
      <c r="C1639" s="1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11">
        <f t="shared" si="150"/>
        <v>103.8</v>
      </c>
      <c r="P1639" s="7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60" x14ac:dyDescent="0.2">
      <c r="A1640" s="7">
        <v>1638</v>
      </c>
      <c r="B1640" s="1" t="s">
        <v>1639</v>
      </c>
      <c r="C1640" s="1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11">
        <f t="shared" si="150"/>
        <v>105</v>
      </c>
      <c r="P1640" s="7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105" x14ac:dyDescent="0.2">
      <c r="A1641" s="7">
        <v>1639</v>
      </c>
      <c r="B1641" s="1" t="s">
        <v>1640</v>
      </c>
      <c r="C1641" s="1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11">
        <f t="shared" si="150"/>
        <v>100</v>
      </c>
      <c r="P1641" s="7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105" x14ac:dyDescent="0.2">
      <c r="A1642" s="7">
        <v>1640</v>
      </c>
      <c r="B1642" s="1" t="s">
        <v>1641</v>
      </c>
      <c r="C1642" s="1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11">
        <f t="shared" si="150"/>
        <v>169.86</v>
      </c>
      <c r="P1642" s="7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60" x14ac:dyDescent="0.2">
      <c r="A1643" s="7">
        <v>1641</v>
      </c>
      <c r="B1643" s="1" t="s">
        <v>1642</v>
      </c>
      <c r="C1643" s="1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11">
        <f t="shared" si="150"/>
        <v>101.4</v>
      </c>
      <c r="P1643" s="7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105" x14ac:dyDescent="0.2">
      <c r="A1644" s="7">
        <v>1642</v>
      </c>
      <c r="B1644" s="1" t="s">
        <v>1643</v>
      </c>
      <c r="C1644" s="1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11">
        <f t="shared" si="150"/>
        <v>100</v>
      </c>
      <c r="P1644" s="7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75" x14ac:dyDescent="0.2">
      <c r="A1645" s="7">
        <v>1643</v>
      </c>
      <c r="B1645" s="1" t="s">
        <v>1644</v>
      </c>
      <c r="C1645" s="1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11">
        <f t="shared" si="150"/>
        <v>124.70000000000002</v>
      </c>
      <c r="P1645" s="7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90" x14ac:dyDescent="0.2">
      <c r="A1646" s="7">
        <v>1644</v>
      </c>
      <c r="B1646" s="1" t="s">
        <v>1645</v>
      </c>
      <c r="C1646" s="1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11">
        <f t="shared" si="150"/>
        <v>109.5</v>
      </c>
      <c r="P1646" s="7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90" x14ac:dyDescent="0.2">
      <c r="A1647" s="7">
        <v>1645</v>
      </c>
      <c r="B1647" s="1" t="s">
        <v>1646</v>
      </c>
      <c r="C1647" s="1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11">
        <f t="shared" si="150"/>
        <v>110.80000000000001</v>
      </c>
      <c r="P1647" s="7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120" x14ac:dyDescent="0.2">
      <c r="A1648" s="7">
        <v>1646</v>
      </c>
      <c r="B1648" s="1" t="s">
        <v>1647</v>
      </c>
      <c r="C1648" s="1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11">
        <f t="shared" si="150"/>
        <v>110.2</v>
      </c>
      <c r="P1648" s="7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90" x14ac:dyDescent="0.2">
      <c r="A1649" s="7">
        <v>1647</v>
      </c>
      <c r="B1649" s="1" t="s">
        <v>1648</v>
      </c>
      <c r="C1649" s="1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11">
        <f t="shared" si="150"/>
        <v>104.71999999999998</v>
      </c>
      <c r="P1649" s="7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90" x14ac:dyDescent="0.2">
      <c r="A1650" s="7">
        <v>1648</v>
      </c>
      <c r="B1650" s="1" t="s">
        <v>1649</v>
      </c>
      <c r="C1650" s="1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11">
        <f t="shared" si="150"/>
        <v>125.26086956521738</v>
      </c>
      <c r="P1650" s="7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90" x14ac:dyDescent="0.2">
      <c r="A1651" s="7">
        <v>1649</v>
      </c>
      <c r="B1651" s="1" t="s">
        <v>1650</v>
      </c>
      <c r="C1651" s="1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11">
        <f t="shared" si="150"/>
        <v>100.58763157894737</v>
      </c>
      <c r="P1651" s="7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75" x14ac:dyDescent="0.2">
      <c r="A1652" s="7">
        <v>1650</v>
      </c>
      <c r="B1652" s="1" t="s">
        <v>1651</v>
      </c>
      <c r="C1652" s="1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11">
        <f t="shared" si="150"/>
        <v>141.55000000000001</v>
      </c>
      <c r="P1652" s="7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90" x14ac:dyDescent="0.2">
      <c r="A1653" s="7">
        <v>1651</v>
      </c>
      <c r="B1653" s="1" t="s">
        <v>1652</v>
      </c>
      <c r="C1653" s="1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11">
        <f t="shared" si="150"/>
        <v>100.75</v>
      </c>
      <c r="P1653" s="7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90" x14ac:dyDescent="0.2">
      <c r="A1654" s="7">
        <v>1652</v>
      </c>
      <c r="B1654" s="1" t="s">
        <v>1653</v>
      </c>
      <c r="C1654" s="1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11">
        <f t="shared" si="150"/>
        <v>100.66666666666666</v>
      </c>
      <c r="P1654" s="7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90" x14ac:dyDescent="0.2">
      <c r="A1655" s="7">
        <v>1653</v>
      </c>
      <c r="B1655" s="1" t="s">
        <v>1654</v>
      </c>
      <c r="C1655" s="1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11">
        <f t="shared" si="150"/>
        <v>174.2304</v>
      </c>
      <c r="P1655" s="7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105" x14ac:dyDescent="0.2">
      <c r="A1656" s="7">
        <v>1654</v>
      </c>
      <c r="B1656" s="1" t="s">
        <v>1655</v>
      </c>
      <c r="C1656" s="1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11">
        <f t="shared" si="150"/>
        <v>119.90909090909089</v>
      </c>
      <c r="P1656" s="7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75" x14ac:dyDescent="0.2">
      <c r="A1657" s="7">
        <v>1655</v>
      </c>
      <c r="B1657" s="1" t="s">
        <v>1656</v>
      </c>
      <c r="C1657" s="1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11">
        <f t="shared" si="150"/>
        <v>142.86666666666667</v>
      </c>
      <c r="P1657" s="7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120" x14ac:dyDescent="0.2">
      <c r="A1658" s="7">
        <v>1656</v>
      </c>
      <c r="B1658" s="1" t="s">
        <v>1657</v>
      </c>
      <c r="C1658" s="1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11">
        <f t="shared" si="150"/>
        <v>100.33493333333334</v>
      </c>
      <c r="P1658" s="7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105" x14ac:dyDescent="0.2">
      <c r="A1659" s="7">
        <v>1657</v>
      </c>
      <c r="B1659" s="1" t="s">
        <v>1658</v>
      </c>
      <c r="C1659" s="1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11">
        <f t="shared" si="150"/>
        <v>104.93380000000001</v>
      </c>
      <c r="P1659" s="7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105" x14ac:dyDescent="0.2">
      <c r="A1660" s="7">
        <v>1658</v>
      </c>
      <c r="B1660" s="1" t="s">
        <v>1659</v>
      </c>
      <c r="C1660" s="1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11">
        <f t="shared" si="150"/>
        <v>132.23333333333335</v>
      </c>
      <c r="P1660" s="7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105" x14ac:dyDescent="0.2">
      <c r="A1661" s="7">
        <v>1659</v>
      </c>
      <c r="B1661" s="1" t="s">
        <v>1660</v>
      </c>
      <c r="C1661" s="1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11">
        <f t="shared" si="150"/>
        <v>112.79999999999998</v>
      </c>
      <c r="P1661" s="7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105" x14ac:dyDescent="0.2">
      <c r="A1662" s="7">
        <v>1660</v>
      </c>
      <c r="B1662" s="1" t="s">
        <v>1661</v>
      </c>
      <c r="C1662" s="1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11">
        <f t="shared" si="150"/>
        <v>1253.75</v>
      </c>
      <c r="P1662" s="7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120" x14ac:dyDescent="0.2">
      <c r="A1663" s="7">
        <v>1661</v>
      </c>
      <c r="B1663" s="1" t="s">
        <v>1662</v>
      </c>
      <c r="C1663" s="1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11">
        <f t="shared" si="150"/>
        <v>102.50632911392405</v>
      </c>
      <c r="P1663" s="7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120" x14ac:dyDescent="0.2">
      <c r="A1664" s="7">
        <v>1662</v>
      </c>
      <c r="B1664" s="1" t="s">
        <v>1663</v>
      </c>
      <c r="C1664" s="1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11">
        <f t="shared" si="150"/>
        <v>102.6375</v>
      </c>
      <c r="P1664" s="7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75" x14ac:dyDescent="0.2">
      <c r="A1665" s="7">
        <v>1663</v>
      </c>
      <c r="B1665" s="1" t="s">
        <v>1664</v>
      </c>
      <c r="C1665" s="1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11">
        <f t="shared" si="150"/>
        <v>108</v>
      </c>
      <c r="P1665" s="7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90" x14ac:dyDescent="0.2">
      <c r="A1666" s="7">
        <v>1664</v>
      </c>
      <c r="B1666" s="1" t="s">
        <v>1665</v>
      </c>
      <c r="C1666" s="1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11">
        <f t="shared" si="150"/>
        <v>122.40879999999999</v>
      </c>
      <c r="P1666" s="7">
        <f t="shared" si="151"/>
        <v>34.384494382022467</v>
      </c>
      <c r="Q1666" s="7" t="str">
        <f t="shared" si="152"/>
        <v>music</v>
      </c>
      <c r="R1666" s="7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105" x14ac:dyDescent="0.2">
      <c r="A1667" s="7">
        <v>1665</v>
      </c>
      <c r="B1667" s="1" t="s">
        <v>1666</v>
      </c>
      <c r="C1667" s="1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11">
        <f t="shared" ref="O1667:O1730" si="156">E1667/D1667*100</f>
        <v>119.45714285714286</v>
      </c>
      <c r="P1667" s="7">
        <f t="shared" ref="P1667:P1730" si="157">E1667/L1667</f>
        <v>44.956989247311824</v>
      </c>
      <c r="Q1667" s="7" t="str">
        <f t="shared" ref="Q1667:Q1730" si="158">LEFT(N1667,FIND("/",N1667)-1)</f>
        <v>music</v>
      </c>
      <c r="R1667" s="7" t="str">
        <f t="shared" ref="R1667:R1730" si="159">RIGHT(N1667,LEN(N1667)-FIND("/",N1667))</f>
        <v>pop</v>
      </c>
      <c r="S1667" s="9">
        <f t="shared" ref="S1667:S1730" si="160">(J1667/86400)+25569</f>
        <v>40564.649456018517</v>
      </c>
      <c r="T1667" s="9">
        <f t="shared" ref="T1667:T1730" si="161">(I1667/86400)+25569</f>
        <v>40596.125</v>
      </c>
    </row>
    <row r="1668" spans="1:20" ht="90" x14ac:dyDescent="0.2">
      <c r="A1668" s="7">
        <v>1666</v>
      </c>
      <c r="B1668" s="1" t="s">
        <v>1667</v>
      </c>
      <c r="C1668" s="1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11">
        <f t="shared" si="156"/>
        <v>160.88</v>
      </c>
      <c r="P1668" s="7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90" x14ac:dyDescent="0.2">
      <c r="A1669" s="7">
        <v>1667</v>
      </c>
      <c r="B1669" s="1" t="s">
        <v>1668</v>
      </c>
      <c r="C1669" s="1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11">
        <f t="shared" si="156"/>
        <v>126.85294117647059</v>
      </c>
      <c r="P1669" s="7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105" x14ac:dyDescent="0.2">
      <c r="A1670" s="7">
        <v>1668</v>
      </c>
      <c r="B1670" s="1" t="s">
        <v>1669</v>
      </c>
      <c r="C1670" s="1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11">
        <f t="shared" si="156"/>
        <v>102.6375</v>
      </c>
      <c r="P1670" s="7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105" x14ac:dyDescent="0.2">
      <c r="A1671" s="7">
        <v>1669</v>
      </c>
      <c r="B1671" s="1" t="s">
        <v>1670</v>
      </c>
      <c r="C1671" s="1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11">
        <f t="shared" si="156"/>
        <v>139.75</v>
      </c>
      <c r="P1671" s="7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120" x14ac:dyDescent="0.2">
      <c r="A1672" s="7">
        <v>1670</v>
      </c>
      <c r="B1672" s="1" t="s">
        <v>1671</v>
      </c>
      <c r="C1672" s="1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11">
        <f t="shared" si="156"/>
        <v>102.60000000000001</v>
      </c>
      <c r="P1672" s="7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60" x14ac:dyDescent="0.2">
      <c r="A1673" s="7">
        <v>1671</v>
      </c>
      <c r="B1673" s="1" t="s">
        <v>1672</v>
      </c>
      <c r="C1673" s="1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11">
        <f t="shared" si="156"/>
        <v>100.67349999999999</v>
      </c>
      <c r="P1673" s="7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90" x14ac:dyDescent="0.2">
      <c r="A1674" s="7">
        <v>1672</v>
      </c>
      <c r="B1674" s="1" t="s">
        <v>1673</v>
      </c>
      <c r="C1674" s="1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11">
        <f t="shared" si="156"/>
        <v>112.94117647058823</v>
      </c>
      <c r="P1674" s="7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105" x14ac:dyDescent="0.2">
      <c r="A1675" s="7">
        <v>1673</v>
      </c>
      <c r="B1675" s="1" t="s">
        <v>1674</v>
      </c>
      <c r="C1675" s="1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11">
        <f t="shared" si="156"/>
        <v>128.09523809523807</v>
      </c>
      <c r="P1675" s="7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105" x14ac:dyDescent="0.2">
      <c r="A1676" s="7">
        <v>1674</v>
      </c>
      <c r="B1676" s="1" t="s">
        <v>1675</v>
      </c>
      <c r="C1676" s="1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11">
        <f t="shared" si="156"/>
        <v>201.7</v>
      </c>
      <c r="P1676" s="7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75" x14ac:dyDescent="0.2">
      <c r="A1677" s="7">
        <v>1675</v>
      </c>
      <c r="B1677" s="1" t="s">
        <v>1676</v>
      </c>
      <c r="C1677" s="1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11">
        <f t="shared" si="156"/>
        <v>137.416</v>
      </c>
      <c r="P1677" s="7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60" x14ac:dyDescent="0.2">
      <c r="A1678" s="7">
        <v>1676</v>
      </c>
      <c r="B1678" s="1" t="s">
        <v>1677</v>
      </c>
      <c r="C1678" s="1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11">
        <f t="shared" si="156"/>
        <v>115.33333333333333</v>
      </c>
      <c r="P1678" s="7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90" x14ac:dyDescent="0.2">
      <c r="A1679" s="7">
        <v>1677</v>
      </c>
      <c r="B1679" s="1" t="s">
        <v>1678</v>
      </c>
      <c r="C1679" s="1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11">
        <f t="shared" si="156"/>
        <v>111.66666666666667</v>
      </c>
      <c r="P1679" s="7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75" x14ac:dyDescent="0.2">
      <c r="A1680" s="7">
        <v>1678</v>
      </c>
      <c r="B1680" s="1" t="s">
        <v>1679</v>
      </c>
      <c r="C1680" s="1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11">
        <f t="shared" si="156"/>
        <v>118.39999999999999</v>
      </c>
      <c r="P1680" s="7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120" x14ac:dyDescent="0.2">
      <c r="A1681" s="7">
        <v>1679</v>
      </c>
      <c r="B1681" s="1" t="s">
        <v>1680</v>
      </c>
      <c r="C1681" s="1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11">
        <f t="shared" si="156"/>
        <v>175</v>
      </c>
      <c r="P1681" s="7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60" x14ac:dyDescent="0.2">
      <c r="A1682" s="7">
        <v>1680</v>
      </c>
      <c r="B1682" s="1" t="s">
        <v>1681</v>
      </c>
      <c r="C1682" s="1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11">
        <f t="shared" si="156"/>
        <v>117.5</v>
      </c>
      <c r="P1682" s="7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105" x14ac:dyDescent="0.2">
      <c r="A1683" s="7">
        <v>1681</v>
      </c>
      <c r="B1683" s="1" t="s">
        <v>1682</v>
      </c>
      <c r="C1683" s="1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11">
        <f t="shared" si="156"/>
        <v>101.42212307692309</v>
      </c>
      <c r="P1683" s="7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75" x14ac:dyDescent="0.2">
      <c r="A1684" s="7">
        <v>1682</v>
      </c>
      <c r="B1684" s="1" t="s">
        <v>1683</v>
      </c>
      <c r="C1684" s="1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11">
        <f t="shared" si="156"/>
        <v>0</v>
      </c>
      <c r="P1684" s="7" t="e">
        <f t="shared" si="157"/>
        <v>#DIV/0!</v>
      </c>
      <c r="Q1684" s="7" t="str">
        <f t="shared" si="158"/>
        <v>music</v>
      </c>
      <c r="R1684" s="7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75" x14ac:dyDescent="0.2">
      <c r="A1685" s="7">
        <v>1683</v>
      </c>
      <c r="B1685" s="1" t="s">
        <v>1684</v>
      </c>
      <c r="C1685" s="1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11">
        <f t="shared" si="156"/>
        <v>21.714285714285715</v>
      </c>
      <c r="P1685" s="7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60" x14ac:dyDescent="0.2">
      <c r="A1686" s="7">
        <v>1684</v>
      </c>
      <c r="B1686" s="1" t="s">
        <v>1685</v>
      </c>
      <c r="C1686" s="1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11">
        <f t="shared" si="156"/>
        <v>109.125</v>
      </c>
      <c r="P1686" s="7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105" x14ac:dyDescent="0.2">
      <c r="A1687" s="7">
        <v>1685</v>
      </c>
      <c r="B1687" s="1" t="s">
        <v>1686</v>
      </c>
      <c r="C1687" s="1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11">
        <f t="shared" si="156"/>
        <v>102.85714285714285</v>
      </c>
      <c r="P1687" s="7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120" x14ac:dyDescent="0.2">
      <c r="A1688" s="7">
        <v>1686</v>
      </c>
      <c r="B1688" s="1" t="s">
        <v>1687</v>
      </c>
      <c r="C1688" s="1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11">
        <f t="shared" si="156"/>
        <v>0.36</v>
      </c>
      <c r="P1688" s="7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105" x14ac:dyDescent="0.2">
      <c r="A1689" s="7">
        <v>1687</v>
      </c>
      <c r="B1689" s="1" t="s">
        <v>1688</v>
      </c>
      <c r="C1689" s="1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11">
        <f t="shared" si="156"/>
        <v>31.25</v>
      </c>
      <c r="P1689" s="7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105" x14ac:dyDescent="0.2">
      <c r="A1690" s="7">
        <v>1688</v>
      </c>
      <c r="B1690" s="1" t="s">
        <v>1689</v>
      </c>
      <c r="C1690" s="1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11">
        <f t="shared" si="156"/>
        <v>44.3</v>
      </c>
      <c r="P1690" s="7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45" x14ac:dyDescent="0.2">
      <c r="A1691" s="7">
        <v>1689</v>
      </c>
      <c r="B1691" s="1" t="s">
        <v>1690</v>
      </c>
      <c r="C1691" s="1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11">
        <f t="shared" si="156"/>
        <v>100</v>
      </c>
      <c r="P1691" s="7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90" x14ac:dyDescent="0.2">
      <c r="A1692" s="7">
        <v>1690</v>
      </c>
      <c r="B1692" s="1" t="s">
        <v>1691</v>
      </c>
      <c r="C1692" s="1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11">
        <f t="shared" si="156"/>
        <v>25.4</v>
      </c>
      <c r="P1692" s="7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105" x14ac:dyDescent="0.2">
      <c r="A1693" s="7">
        <v>1691</v>
      </c>
      <c r="B1693" s="1" t="s">
        <v>1692</v>
      </c>
      <c r="C1693" s="1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11">
        <f t="shared" si="156"/>
        <v>33.473333333333329</v>
      </c>
      <c r="P1693" s="7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90" x14ac:dyDescent="0.2">
      <c r="A1694" s="7">
        <v>1692</v>
      </c>
      <c r="B1694" s="1" t="s">
        <v>1693</v>
      </c>
      <c r="C1694" s="1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11">
        <f t="shared" si="156"/>
        <v>47.8</v>
      </c>
      <c r="P1694" s="7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105" x14ac:dyDescent="0.2">
      <c r="A1695" s="7">
        <v>1693</v>
      </c>
      <c r="B1695" s="1" t="s">
        <v>1694</v>
      </c>
      <c r="C1695" s="1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11">
        <f t="shared" si="156"/>
        <v>9.3333333333333339</v>
      </c>
      <c r="P1695" s="7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90" x14ac:dyDescent="0.2">
      <c r="A1696" s="7">
        <v>1694</v>
      </c>
      <c r="B1696" s="1" t="s">
        <v>1695</v>
      </c>
      <c r="C1696" s="1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11">
        <f t="shared" si="156"/>
        <v>0.05</v>
      </c>
      <c r="P1696" s="7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105" x14ac:dyDescent="0.2">
      <c r="A1697" s="7">
        <v>1695</v>
      </c>
      <c r="B1697" s="1" t="s">
        <v>1696</v>
      </c>
      <c r="C1697" s="1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11">
        <f t="shared" si="156"/>
        <v>11.708333333333334</v>
      </c>
      <c r="P1697" s="7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105" x14ac:dyDescent="0.2">
      <c r="A1698" s="7">
        <v>1696</v>
      </c>
      <c r="B1698" s="1" t="s">
        <v>1697</v>
      </c>
      <c r="C1698" s="1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11">
        <f t="shared" si="156"/>
        <v>0</v>
      </c>
      <c r="P1698" s="7" t="e">
        <f t="shared" si="157"/>
        <v>#DIV/0!</v>
      </c>
      <c r="Q1698" s="7" t="str">
        <f t="shared" si="158"/>
        <v>music</v>
      </c>
      <c r="R1698" s="7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90" x14ac:dyDescent="0.2">
      <c r="A1699" s="7">
        <v>1697</v>
      </c>
      <c r="B1699" s="1" t="s">
        <v>1698</v>
      </c>
      <c r="C1699" s="1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11">
        <f t="shared" si="156"/>
        <v>20.208000000000002</v>
      </c>
      <c r="P1699" s="7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120" x14ac:dyDescent="0.2">
      <c r="A1700" s="7">
        <v>1698</v>
      </c>
      <c r="B1700" s="1" t="s">
        <v>1699</v>
      </c>
      <c r="C1700" s="1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11">
        <f t="shared" si="156"/>
        <v>0</v>
      </c>
      <c r="P1700" s="7" t="e">
        <f t="shared" si="157"/>
        <v>#DIV/0!</v>
      </c>
      <c r="Q1700" s="7" t="str">
        <f t="shared" si="158"/>
        <v>music</v>
      </c>
      <c r="R1700" s="7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105" x14ac:dyDescent="0.2">
      <c r="A1701" s="7">
        <v>1699</v>
      </c>
      <c r="B1701" s="1" t="s">
        <v>1700</v>
      </c>
      <c r="C1701" s="1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11">
        <f t="shared" si="156"/>
        <v>4.2311459353574925</v>
      </c>
      <c r="P1701" s="7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105" x14ac:dyDescent="0.2">
      <c r="A1702" s="7">
        <v>1700</v>
      </c>
      <c r="B1702" s="1" t="s">
        <v>1701</v>
      </c>
      <c r="C1702" s="1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11">
        <f t="shared" si="156"/>
        <v>26.06</v>
      </c>
      <c r="P1702" s="7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105" x14ac:dyDescent="0.2">
      <c r="A1703" s="7">
        <v>1701</v>
      </c>
      <c r="B1703" s="1" t="s">
        <v>1702</v>
      </c>
      <c r="C1703" s="1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11">
        <f t="shared" si="156"/>
        <v>0.19801980198019803</v>
      </c>
      <c r="P1703" s="7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45" x14ac:dyDescent="0.2">
      <c r="A1704" s="7">
        <v>1702</v>
      </c>
      <c r="B1704" s="1" t="s">
        <v>1703</v>
      </c>
      <c r="C1704" s="1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11">
        <f t="shared" si="156"/>
        <v>6.0606060606060606E-3</v>
      </c>
      <c r="P1704" s="7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90" x14ac:dyDescent="0.2">
      <c r="A1705" s="7">
        <v>1703</v>
      </c>
      <c r="B1705" s="1" t="s">
        <v>1704</v>
      </c>
      <c r="C1705" s="1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11">
        <f t="shared" si="156"/>
        <v>1.02</v>
      </c>
      <c r="P1705" s="7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75" x14ac:dyDescent="0.2">
      <c r="A1706" s="7">
        <v>1704</v>
      </c>
      <c r="B1706" s="1" t="s">
        <v>1705</v>
      </c>
      <c r="C1706" s="1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11">
        <f t="shared" si="156"/>
        <v>65.100000000000009</v>
      </c>
      <c r="P1706" s="7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90" x14ac:dyDescent="0.2">
      <c r="A1707" s="7">
        <v>1705</v>
      </c>
      <c r="B1707" s="1" t="s">
        <v>1706</v>
      </c>
      <c r="C1707" s="1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11">
        <f t="shared" si="156"/>
        <v>0</v>
      </c>
      <c r="P1707" s="7" t="e">
        <f t="shared" si="157"/>
        <v>#DIV/0!</v>
      </c>
      <c r="Q1707" s="7" t="str">
        <f t="shared" si="158"/>
        <v>music</v>
      </c>
      <c r="R1707" s="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105" x14ac:dyDescent="0.2">
      <c r="A1708" s="7">
        <v>1706</v>
      </c>
      <c r="B1708" s="1" t="s">
        <v>1707</v>
      </c>
      <c r="C1708" s="1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11">
        <f t="shared" si="156"/>
        <v>0</v>
      </c>
      <c r="P1708" s="7" t="e">
        <f t="shared" si="157"/>
        <v>#DIV/0!</v>
      </c>
      <c r="Q1708" s="7" t="str">
        <f t="shared" si="158"/>
        <v>music</v>
      </c>
      <c r="R1708" s="7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105" x14ac:dyDescent="0.2">
      <c r="A1709" s="7">
        <v>1707</v>
      </c>
      <c r="B1709" s="1" t="s">
        <v>1708</v>
      </c>
      <c r="C1709" s="1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11">
        <f t="shared" si="156"/>
        <v>9.74</v>
      </c>
      <c r="P1709" s="7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105" x14ac:dyDescent="0.2">
      <c r="A1710" s="7">
        <v>1708</v>
      </c>
      <c r="B1710" s="1" t="s">
        <v>1709</v>
      </c>
      <c r="C1710" s="1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11">
        <f t="shared" si="156"/>
        <v>0</v>
      </c>
      <c r="P1710" s="7" t="e">
        <f t="shared" si="157"/>
        <v>#DIV/0!</v>
      </c>
      <c r="Q1710" s="7" t="str">
        <f t="shared" si="158"/>
        <v>music</v>
      </c>
      <c r="R1710" s="7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90" x14ac:dyDescent="0.2">
      <c r="A1711" s="7">
        <v>1709</v>
      </c>
      <c r="B1711" s="1" t="s">
        <v>1710</v>
      </c>
      <c r="C1711" s="1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11">
        <f t="shared" si="156"/>
        <v>4.8571428571428568</v>
      </c>
      <c r="P1711" s="7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60" x14ac:dyDescent="0.2">
      <c r="A1712" s="7">
        <v>1710</v>
      </c>
      <c r="B1712" s="1" t="s">
        <v>1711</v>
      </c>
      <c r="C1712" s="1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11">
        <f t="shared" si="156"/>
        <v>0.67999999999999994</v>
      </c>
      <c r="P1712" s="7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90" x14ac:dyDescent="0.2">
      <c r="A1713" s="7">
        <v>1711</v>
      </c>
      <c r="B1713" s="1" t="s">
        <v>1712</v>
      </c>
      <c r="C1713" s="1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11">
        <f t="shared" si="156"/>
        <v>10.5</v>
      </c>
      <c r="P1713" s="7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105" x14ac:dyDescent="0.2">
      <c r="A1714" s="7">
        <v>1712</v>
      </c>
      <c r="B1714" s="1" t="s">
        <v>1713</v>
      </c>
      <c r="C1714" s="1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11">
        <f t="shared" si="156"/>
        <v>0</v>
      </c>
      <c r="P1714" s="7" t="e">
        <f t="shared" si="157"/>
        <v>#DIV/0!</v>
      </c>
      <c r="Q1714" s="7" t="str">
        <f t="shared" si="158"/>
        <v>music</v>
      </c>
      <c r="R1714" s="7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105" x14ac:dyDescent="0.2">
      <c r="A1715" s="7">
        <v>1713</v>
      </c>
      <c r="B1715" s="1" t="s">
        <v>1714</v>
      </c>
      <c r="C1715" s="1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11">
        <f t="shared" si="156"/>
        <v>1.6666666666666667</v>
      </c>
      <c r="P1715" s="7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105" x14ac:dyDescent="0.2">
      <c r="A1716" s="7">
        <v>1714</v>
      </c>
      <c r="B1716" s="1" t="s">
        <v>1715</v>
      </c>
      <c r="C1716" s="1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11">
        <f t="shared" si="156"/>
        <v>7.8680000000000003</v>
      </c>
      <c r="P1716" s="7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90" x14ac:dyDescent="0.2">
      <c r="A1717" s="7">
        <v>1715</v>
      </c>
      <c r="B1717" s="1" t="s">
        <v>1716</v>
      </c>
      <c r="C1717" s="1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11">
        <f t="shared" si="156"/>
        <v>0.22</v>
      </c>
      <c r="P1717" s="7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105" x14ac:dyDescent="0.2">
      <c r="A1718" s="7">
        <v>1716</v>
      </c>
      <c r="B1718" s="1" t="s">
        <v>1717</v>
      </c>
      <c r="C1718" s="1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11">
        <f t="shared" si="156"/>
        <v>7.5</v>
      </c>
      <c r="P1718" s="7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90" x14ac:dyDescent="0.2">
      <c r="A1719" s="7">
        <v>1717</v>
      </c>
      <c r="B1719" s="1" t="s">
        <v>1718</v>
      </c>
      <c r="C1719" s="1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11">
        <f t="shared" si="156"/>
        <v>42.725880551301685</v>
      </c>
      <c r="P1719" s="7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ht="30" x14ac:dyDescent="0.2">
      <c r="A1720" s="7">
        <v>1718</v>
      </c>
      <c r="B1720" s="1" t="s">
        <v>1719</v>
      </c>
      <c r="C1720" s="1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11">
        <f t="shared" si="156"/>
        <v>0.2142857142857143</v>
      </c>
      <c r="P1720" s="7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105" x14ac:dyDescent="0.2">
      <c r="A1721" s="7">
        <v>1719</v>
      </c>
      <c r="B1721" s="1" t="s">
        <v>1720</v>
      </c>
      <c r="C1721" s="1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11">
        <f t="shared" si="156"/>
        <v>0.87500000000000011</v>
      </c>
      <c r="P1721" s="7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90" x14ac:dyDescent="0.2">
      <c r="A1722" s="7">
        <v>1720</v>
      </c>
      <c r="B1722" s="1" t="s">
        <v>1721</v>
      </c>
      <c r="C1722" s="1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11">
        <f t="shared" si="156"/>
        <v>5.625</v>
      </c>
      <c r="P1722" s="7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90" x14ac:dyDescent="0.2">
      <c r="A1723" s="7">
        <v>1721</v>
      </c>
      <c r="B1723" s="1" t="s">
        <v>1722</v>
      </c>
      <c r="C1723" s="1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11">
        <f t="shared" si="156"/>
        <v>0</v>
      </c>
      <c r="P1723" s="7" t="e">
        <f t="shared" si="157"/>
        <v>#DIV/0!</v>
      </c>
      <c r="Q1723" s="7" t="str">
        <f t="shared" si="158"/>
        <v>music</v>
      </c>
      <c r="R1723" s="7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90" x14ac:dyDescent="0.2">
      <c r="A1724" s="7">
        <v>1722</v>
      </c>
      <c r="B1724" s="1" t="s">
        <v>1723</v>
      </c>
      <c r="C1724" s="1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11">
        <f t="shared" si="156"/>
        <v>3.4722222222222224E-2</v>
      </c>
      <c r="P1724" s="7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105" x14ac:dyDescent="0.2">
      <c r="A1725" s="7">
        <v>1723</v>
      </c>
      <c r="B1725" s="1" t="s">
        <v>1724</v>
      </c>
      <c r="C1725" s="1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11">
        <f t="shared" si="156"/>
        <v>6.5</v>
      </c>
      <c r="P1725" s="7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105" x14ac:dyDescent="0.2">
      <c r="A1726" s="7">
        <v>1724</v>
      </c>
      <c r="B1726" s="1" t="s">
        <v>1725</v>
      </c>
      <c r="C1726" s="1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11">
        <f t="shared" si="156"/>
        <v>0.58333333333333337</v>
      </c>
      <c r="P1726" s="7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105" x14ac:dyDescent="0.2">
      <c r="A1727" s="7">
        <v>1725</v>
      </c>
      <c r="B1727" s="1" t="s">
        <v>1726</v>
      </c>
      <c r="C1727" s="1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11">
        <f t="shared" si="156"/>
        <v>10.181818181818182</v>
      </c>
      <c r="P1727" s="7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60" x14ac:dyDescent="0.2">
      <c r="A1728" s="7">
        <v>1726</v>
      </c>
      <c r="B1728" s="1" t="s">
        <v>1727</v>
      </c>
      <c r="C1728" s="1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11">
        <f t="shared" si="156"/>
        <v>33.784615384615385</v>
      </c>
      <c r="P1728" s="7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90" x14ac:dyDescent="0.2">
      <c r="A1729" s="7">
        <v>1727</v>
      </c>
      <c r="B1729" s="1" t="s">
        <v>1728</v>
      </c>
      <c r="C1729" s="1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11">
        <f t="shared" si="156"/>
        <v>3.3333333333333333E-2</v>
      </c>
      <c r="P1729" s="7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90" x14ac:dyDescent="0.2">
      <c r="A1730" s="7">
        <v>1728</v>
      </c>
      <c r="B1730" s="1" t="s">
        <v>1729</v>
      </c>
      <c r="C1730" s="1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11">
        <f t="shared" si="156"/>
        <v>68.400000000000006</v>
      </c>
      <c r="P1730" s="7">
        <f t="shared" si="157"/>
        <v>122.14285714285714</v>
      </c>
      <c r="Q1730" s="7" t="str">
        <f t="shared" si="158"/>
        <v>music</v>
      </c>
      <c r="R1730" s="7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90" x14ac:dyDescent="0.2">
      <c r="A1731" s="7">
        <v>1729</v>
      </c>
      <c r="B1731" s="1" t="s">
        <v>1730</v>
      </c>
      <c r="C1731" s="1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11">
        <f t="shared" ref="O1731:O1794" si="162">E1731/D1731*100</f>
        <v>0</v>
      </c>
      <c r="P1731" s="7" t="e">
        <f t="shared" ref="P1731:P1794" si="163">E1731/L1731</f>
        <v>#DIV/0!</v>
      </c>
      <c r="Q1731" s="7" t="str">
        <f t="shared" ref="Q1731:Q1794" si="164">LEFT(N1731,FIND("/",N1731)-1)</f>
        <v>music</v>
      </c>
      <c r="R1731" s="7" t="str">
        <f t="shared" ref="R1731:R1794" si="165">RIGHT(N1731,LEN(N1731)-FIND("/",N1731))</f>
        <v>faith</v>
      </c>
      <c r="S1731" s="9">
        <f t="shared" ref="S1731:S1794" si="166">(J1731/86400)+25569</f>
        <v>42471.052152777775</v>
      </c>
      <c r="T1731" s="9">
        <f t="shared" ref="T1731:T1794" si="167">(I1731/86400)+25569</f>
        <v>42531.052152777775</v>
      </c>
    </row>
    <row r="1732" spans="1:20" ht="90" x14ac:dyDescent="0.2">
      <c r="A1732" s="7">
        <v>1730</v>
      </c>
      <c r="B1732" s="1" t="s">
        <v>1731</v>
      </c>
      <c r="C1732" s="1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11">
        <f t="shared" si="162"/>
        <v>0</v>
      </c>
      <c r="P1732" s="7" t="e">
        <f t="shared" si="163"/>
        <v>#DIV/0!</v>
      </c>
      <c r="Q1732" s="7" t="str">
        <f t="shared" si="164"/>
        <v>music</v>
      </c>
      <c r="R1732" s="7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60" x14ac:dyDescent="0.2">
      <c r="A1733" s="7">
        <v>1731</v>
      </c>
      <c r="B1733" s="1" t="s">
        <v>1732</v>
      </c>
      <c r="C1733" s="1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11">
        <f t="shared" si="162"/>
        <v>0</v>
      </c>
      <c r="P1733" s="7" t="e">
        <f t="shared" si="163"/>
        <v>#DIV/0!</v>
      </c>
      <c r="Q1733" s="7" t="str">
        <f t="shared" si="164"/>
        <v>music</v>
      </c>
      <c r="R1733" s="7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105" x14ac:dyDescent="0.2">
      <c r="A1734" s="7">
        <v>1732</v>
      </c>
      <c r="B1734" s="1" t="s">
        <v>1733</v>
      </c>
      <c r="C1734" s="1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11">
        <f t="shared" si="162"/>
        <v>0</v>
      </c>
      <c r="P1734" s="7" t="e">
        <f t="shared" si="163"/>
        <v>#DIV/0!</v>
      </c>
      <c r="Q1734" s="7" t="str">
        <f t="shared" si="164"/>
        <v>music</v>
      </c>
      <c r="R1734" s="7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105" x14ac:dyDescent="0.2">
      <c r="A1735" s="7">
        <v>1733</v>
      </c>
      <c r="B1735" s="1" t="s">
        <v>1734</v>
      </c>
      <c r="C1735" s="1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11">
        <f t="shared" si="162"/>
        <v>0</v>
      </c>
      <c r="P1735" s="7" t="e">
        <f t="shared" si="163"/>
        <v>#DIV/0!</v>
      </c>
      <c r="Q1735" s="7" t="str">
        <f t="shared" si="164"/>
        <v>music</v>
      </c>
      <c r="R1735" s="7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105" x14ac:dyDescent="0.2">
      <c r="A1736" s="7">
        <v>1734</v>
      </c>
      <c r="B1736" s="1" t="s">
        <v>1735</v>
      </c>
      <c r="C1736" s="1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11">
        <f t="shared" si="162"/>
        <v>2.2222222222222223E-2</v>
      </c>
      <c r="P1736" s="7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90" x14ac:dyDescent="0.2">
      <c r="A1737" s="7">
        <v>1735</v>
      </c>
      <c r="B1737" s="1" t="s">
        <v>1736</v>
      </c>
      <c r="C1737" s="1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11">
        <f t="shared" si="162"/>
        <v>11</v>
      </c>
      <c r="P1737" s="7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60" x14ac:dyDescent="0.2">
      <c r="A1738" s="7">
        <v>1736</v>
      </c>
      <c r="B1738" s="1" t="s">
        <v>1737</v>
      </c>
      <c r="C1738" s="1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11">
        <f t="shared" si="162"/>
        <v>0.73333333333333328</v>
      </c>
      <c r="P1738" s="7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105" x14ac:dyDescent="0.2">
      <c r="A1739" s="7">
        <v>1737</v>
      </c>
      <c r="B1739" s="1" t="s">
        <v>1738</v>
      </c>
      <c r="C1739" s="1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11">
        <f t="shared" si="162"/>
        <v>21.25</v>
      </c>
      <c r="P1739" s="7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75" x14ac:dyDescent="0.2">
      <c r="A1740" s="7">
        <v>1738</v>
      </c>
      <c r="B1740" s="1" t="s">
        <v>1739</v>
      </c>
      <c r="C1740" s="1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11">
        <f t="shared" si="162"/>
        <v>0.4</v>
      </c>
      <c r="P1740" s="7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90" x14ac:dyDescent="0.2">
      <c r="A1741" s="7">
        <v>1739</v>
      </c>
      <c r="B1741" s="1" t="s">
        <v>1740</v>
      </c>
      <c r="C1741" s="1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11">
        <f t="shared" si="162"/>
        <v>0.1</v>
      </c>
      <c r="P1741" s="7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90" x14ac:dyDescent="0.2">
      <c r="A1742" s="7">
        <v>1740</v>
      </c>
      <c r="B1742" s="1" t="s">
        <v>1741</v>
      </c>
      <c r="C1742" s="1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11">
        <f t="shared" si="162"/>
        <v>0</v>
      </c>
      <c r="P1742" s="7" t="e">
        <f t="shared" si="163"/>
        <v>#DIV/0!</v>
      </c>
      <c r="Q1742" s="7" t="str">
        <f t="shared" si="164"/>
        <v>music</v>
      </c>
      <c r="R1742" s="7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75" x14ac:dyDescent="0.2">
      <c r="A1743" s="7">
        <v>1741</v>
      </c>
      <c r="B1743" s="1" t="s">
        <v>1742</v>
      </c>
      <c r="C1743" s="1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11">
        <f t="shared" si="162"/>
        <v>110.83333333333334</v>
      </c>
      <c r="P1743" s="7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105" x14ac:dyDescent="0.2">
      <c r="A1744" s="7">
        <v>1742</v>
      </c>
      <c r="B1744" s="1" t="s">
        <v>1743</v>
      </c>
      <c r="C1744" s="1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11">
        <f t="shared" si="162"/>
        <v>108.74999999999999</v>
      </c>
      <c r="P1744" s="7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90" x14ac:dyDescent="0.2">
      <c r="A1745" s="7">
        <v>1743</v>
      </c>
      <c r="B1745" s="1" t="s">
        <v>1744</v>
      </c>
      <c r="C1745" s="1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11">
        <f t="shared" si="162"/>
        <v>100.41666666666667</v>
      </c>
      <c r="P1745" s="7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105" x14ac:dyDescent="0.2">
      <c r="A1746" s="7">
        <v>1744</v>
      </c>
      <c r="B1746" s="1" t="s">
        <v>1745</v>
      </c>
      <c r="C1746" s="1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11">
        <f t="shared" si="162"/>
        <v>118.45454545454545</v>
      </c>
      <c r="P1746" s="7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105" x14ac:dyDescent="0.2">
      <c r="A1747" s="7">
        <v>1745</v>
      </c>
      <c r="B1747" s="1" t="s">
        <v>1746</v>
      </c>
      <c r="C1747" s="1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11">
        <f t="shared" si="162"/>
        <v>114.01428571428571</v>
      </c>
      <c r="P1747" s="7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105" x14ac:dyDescent="0.2">
      <c r="A1748" s="7">
        <v>1746</v>
      </c>
      <c r="B1748" s="1" t="s">
        <v>1747</v>
      </c>
      <c r="C1748" s="1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11">
        <f t="shared" si="162"/>
        <v>148.10000000000002</v>
      </c>
      <c r="P1748" s="7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105" x14ac:dyDescent="0.2">
      <c r="A1749" s="7">
        <v>1747</v>
      </c>
      <c r="B1749" s="1" t="s">
        <v>1748</v>
      </c>
      <c r="C1749" s="1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11">
        <f t="shared" si="162"/>
        <v>104.95555555555556</v>
      </c>
      <c r="P1749" s="7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75" x14ac:dyDescent="0.2">
      <c r="A1750" s="7">
        <v>1748</v>
      </c>
      <c r="B1750" s="1" t="s">
        <v>1749</v>
      </c>
      <c r="C1750" s="1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11">
        <f t="shared" si="162"/>
        <v>129.94800000000001</v>
      </c>
      <c r="P1750" s="7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75" x14ac:dyDescent="0.2">
      <c r="A1751" s="7">
        <v>1749</v>
      </c>
      <c r="B1751" s="1" t="s">
        <v>1750</v>
      </c>
      <c r="C1751" s="1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11">
        <f t="shared" si="162"/>
        <v>123.48756218905473</v>
      </c>
      <c r="P1751" s="7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105" x14ac:dyDescent="0.2">
      <c r="A1752" s="7">
        <v>1750</v>
      </c>
      <c r="B1752" s="1" t="s">
        <v>1751</v>
      </c>
      <c r="C1752" s="1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11">
        <f t="shared" si="162"/>
        <v>201.62</v>
      </c>
      <c r="P1752" s="7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60" x14ac:dyDescent="0.2">
      <c r="A1753" s="7">
        <v>1751</v>
      </c>
      <c r="B1753" s="1" t="s">
        <v>1752</v>
      </c>
      <c r="C1753" s="1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11">
        <f t="shared" si="162"/>
        <v>102.89999999999999</v>
      </c>
      <c r="P1753" s="7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60" x14ac:dyDescent="0.2">
      <c r="A1754" s="7">
        <v>1752</v>
      </c>
      <c r="B1754" s="1" t="s">
        <v>1753</v>
      </c>
      <c r="C1754" s="1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11">
        <f t="shared" si="162"/>
        <v>260.16666666666663</v>
      </c>
      <c r="P1754" s="7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90" x14ac:dyDescent="0.2">
      <c r="A1755" s="7">
        <v>1753</v>
      </c>
      <c r="B1755" s="1" t="s">
        <v>1754</v>
      </c>
      <c r="C1755" s="1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11">
        <f t="shared" si="162"/>
        <v>108</v>
      </c>
      <c r="P1755" s="7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90" x14ac:dyDescent="0.2">
      <c r="A1756" s="7">
        <v>1754</v>
      </c>
      <c r="B1756" s="1" t="s">
        <v>1755</v>
      </c>
      <c r="C1756" s="1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11">
        <f t="shared" si="162"/>
        <v>110.52941176470587</v>
      </c>
      <c r="P1756" s="7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105" x14ac:dyDescent="0.2">
      <c r="A1757" s="7">
        <v>1755</v>
      </c>
      <c r="B1757" s="1" t="s">
        <v>1756</v>
      </c>
      <c r="C1757" s="1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11">
        <f t="shared" si="162"/>
        <v>120</v>
      </c>
      <c r="P1757" s="7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90" x14ac:dyDescent="0.2">
      <c r="A1758" s="7">
        <v>1756</v>
      </c>
      <c r="B1758" s="1" t="s">
        <v>1757</v>
      </c>
      <c r="C1758" s="1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11">
        <f t="shared" si="162"/>
        <v>102.82909090909091</v>
      </c>
      <c r="P1758" s="7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75" x14ac:dyDescent="0.2">
      <c r="A1759" s="7">
        <v>1757</v>
      </c>
      <c r="B1759" s="1" t="s">
        <v>1758</v>
      </c>
      <c r="C1759" s="1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11">
        <f t="shared" si="162"/>
        <v>115.99999999999999</v>
      </c>
      <c r="P1759" s="7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105" x14ac:dyDescent="0.2">
      <c r="A1760" s="7">
        <v>1758</v>
      </c>
      <c r="B1760" s="1" t="s">
        <v>1759</v>
      </c>
      <c r="C1760" s="1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11">
        <f t="shared" si="162"/>
        <v>114.7</v>
      </c>
      <c r="P1760" s="7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45" x14ac:dyDescent="0.2">
      <c r="A1761" s="7">
        <v>1759</v>
      </c>
      <c r="B1761" s="1" t="s">
        <v>1760</v>
      </c>
      <c r="C1761" s="1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11">
        <f t="shared" si="162"/>
        <v>106.60000000000001</v>
      </c>
      <c r="P1761" s="7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90" x14ac:dyDescent="0.2">
      <c r="A1762" s="7">
        <v>1760</v>
      </c>
      <c r="B1762" s="1" t="s">
        <v>1761</v>
      </c>
      <c r="C1762" s="1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11">
        <f t="shared" si="162"/>
        <v>165.44</v>
      </c>
      <c r="P1762" s="7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75" x14ac:dyDescent="0.2">
      <c r="A1763" s="7">
        <v>1761</v>
      </c>
      <c r="B1763" s="1" t="s">
        <v>1762</v>
      </c>
      <c r="C1763" s="1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11">
        <f t="shared" si="162"/>
        <v>155</v>
      </c>
      <c r="P1763" s="7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45" x14ac:dyDescent="0.2">
      <c r="A1764" s="7">
        <v>1762</v>
      </c>
      <c r="B1764" s="1" t="s">
        <v>1763</v>
      </c>
      <c r="C1764" s="1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11">
        <f t="shared" si="162"/>
        <v>885</v>
      </c>
      <c r="P1764" s="7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105" x14ac:dyDescent="0.2">
      <c r="A1765" s="7">
        <v>1763</v>
      </c>
      <c r="B1765" s="1" t="s">
        <v>1764</v>
      </c>
      <c r="C1765" s="1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11">
        <f t="shared" si="162"/>
        <v>101.90833333333333</v>
      </c>
      <c r="P1765" s="7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90" x14ac:dyDescent="0.2">
      <c r="A1766" s="7">
        <v>1764</v>
      </c>
      <c r="B1766" s="1" t="s">
        <v>1765</v>
      </c>
      <c r="C1766" s="1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11">
        <f t="shared" si="162"/>
        <v>19.600000000000001</v>
      </c>
      <c r="P1766" s="7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105" x14ac:dyDescent="0.2">
      <c r="A1767" s="7">
        <v>1765</v>
      </c>
      <c r="B1767" s="1" t="s">
        <v>1766</v>
      </c>
      <c r="C1767" s="1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11">
        <f t="shared" si="162"/>
        <v>59.467839999999995</v>
      </c>
      <c r="P1767" s="7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75" x14ac:dyDescent="0.2">
      <c r="A1768" s="7">
        <v>1766</v>
      </c>
      <c r="B1768" s="1" t="s">
        <v>1767</v>
      </c>
      <c r="C1768" s="1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11">
        <f t="shared" si="162"/>
        <v>0</v>
      </c>
      <c r="P1768" s="7" t="e">
        <f t="shared" si="163"/>
        <v>#DIV/0!</v>
      </c>
      <c r="Q1768" s="7" t="str">
        <f t="shared" si="164"/>
        <v>photography</v>
      </c>
      <c r="R1768" s="7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60" x14ac:dyDescent="0.2">
      <c r="A1769" s="7">
        <v>1767</v>
      </c>
      <c r="B1769" s="1" t="s">
        <v>1768</v>
      </c>
      <c r="C1769" s="1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11">
        <f t="shared" si="162"/>
        <v>45.72</v>
      </c>
      <c r="P1769" s="7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90" x14ac:dyDescent="0.2">
      <c r="A1770" s="7">
        <v>1768</v>
      </c>
      <c r="B1770" s="1" t="s">
        <v>1769</v>
      </c>
      <c r="C1770" s="1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11">
        <f t="shared" si="162"/>
        <v>3.74</v>
      </c>
      <c r="P1770" s="7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120" x14ac:dyDescent="0.2">
      <c r="A1771" s="7">
        <v>1769</v>
      </c>
      <c r="B1771" s="1" t="s">
        <v>1770</v>
      </c>
      <c r="C1771" s="1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11">
        <f t="shared" si="162"/>
        <v>2.7025000000000001</v>
      </c>
      <c r="P1771" s="7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120" x14ac:dyDescent="0.2">
      <c r="A1772" s="7">
        <v>1770</v>
      </c>
      <c r="B1772" s="1" t="s">
        <v>1771</v>
      </c>
      <c r="C1772" s="1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11">
        <f t="shared" si="162"/>
        <v>56.51428571428572</v>
      </c>
      <c r="P1772" s="7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90" x14ac:dyDescent="0.2">
      <c r="A1773" s="7">
        <v>1771</v>
      </c>
      <c r="B1773" s="1" t="s">
        <v>1772</v>
      </c>
      <c r="C1773" s="1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11">
        <f t="shared" si="162"/>
        <v>21.30952380952381</v>
      </c>
      <c r="P1773" s="7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90" x14ac:dyDescent="0.2">
      <c r="A1774" s="7">
        <v>1772</v>
      </c>
      <c r="B1774" s="1" t="s">
        <v>1773</v>
      </c>
      <c r="C1774" s="1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11">
        <f t="shared" si="162"/>
        <v>15.6</v>
      </c>
      <c r="P1774" s="7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105" x14ac:dyDescent="0.2">
      <c r="A1775" s="7">
        <v>1773</v>
      </c>
      <c r="B1775" s="1" t="s">
        <v>1774</v>
      </c>
      <c r="C1775" s="1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11">
        <f t="shared" si="162"/>
        <v>6.2566666666666677</v>
      </c>
      <c r="P1775" s="7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90" x14ac:dyDescent="0.2">
      <c r="A1776" s="7">
        <v>1774</v>
      </c>
      <c r="B1776" s="1" t="s">
        <v>1775</v>
      </c>
      <c r="C1776" s="1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11">
        <f t="shared" si="162"/>
        <v>45.92</v>
      </c>
      <c r="P1776" s="7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90" x14ac:dyDescent="0.2">
      <c r="A1777" s="7">
        <v>1775</v>
      </c>
      <c r="B1777" s="1" t="s">
        <v>1776</v>
      </c>
      <c r="C1777" s="1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11">
        <f t="shared" si="162"/>
        <v>65.101538461538468</v>
      </c>
      <c r="P1777" s="7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105" x14ac:dyDescent="0.2">
      <c r="A1778" s="7">
        <v>1776</v>
      </c>
      <c r="B1778" s="1" t="s">
        <v>1777</v>
      </c>
      <c r="C1778" s="1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11">
        <f t="shared" si="162"/>
        <v>6.7</v>
      </c>
      <c r="P1778" s="7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105" x14ac:dyDescent="0.2">
      <c r="A1779" s="7">
        <v>1777</v>
      </c>
      <c r="B1779" s="1" t="s">
        <v>1778</v>
      </c>
      <c r="C1779" s="1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11">
        <f t="shared" si="162"/>
        <v>13.5625</v>
      </c>
      <c r="P1779" s="7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90" x14ac:dyDescent="0.2">
      <c r="A1780" s="7">
        <v>1778</v>
      </c>
      <c r="B1780" s="1" t="s">
        <v>1779</v>
      </c>
      <c r="C1780" s="1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11">
        <f t="shared" si="162"/>
        <v>1.9900000000000002</v>
      </c>
      <c r="P1780" s="7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120" x14ac:dyDescent="0.2">
      <c r="A1781" s="7">
        <v>1779</v>
      </c>
      <c r="B1781" s="1" t="s">
        <v>1780</v>
      </c>
      <c r="C1781" s="1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11">
        <f t="shared" si="162"/>
        <v>36.236363636363642</v>
      </c>
      <c r="P1781" s="7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90" x14ac:dyDescent="0.2">
      <c r="A1782" s="7">
        <v>1780</v>
      </c>
      <c r="B1782" s="1" t="s">
        <v>1781</v>
      </c>
      <c r="C1782" s="1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11">
        <f t="shared" si="162"/>
        <v>39.743333333333339</v>
      </c>
      <c r="P1782" s="7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105" x14ac:dyDescent="0.2">
      <c r="A1783" s="7">
        <v>1781</v>
      </c>
      <c r="B1783" s="1" t="s">
        <v>1782</v>
      </c>
      <c r="C1783" s="1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11">
        <f t="shared" si="162"/>
        <v>25.763636363636365</v>
      </c>
      <c r="P1783" s="7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105" x14ac:dyDescent="0.2">
      <c r="A1784" s="7">
        <v>1782</v>
      </c>
      <c r="B1784" s="1" t="s">
        <v>1783</v>
      </c>
      <c r="C1784" s="1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11">
        <f t="shared" si="162"/>
        <v>15.491428571428573</v>
      </c>
      <c r="P1784" s="7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90" x14ac:dyDescent="0.2">
      <c r="A1785" s="7">
        <v>1783</v>
      </c>
      <c r="B1785" s="1" t="s">
        <v>1784</v>
      </c>
      <c r="C1785" s="1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11">
        <f t="shared" si="162"/>
        <v>23.692499999999999</v>
      </c>
      <c r="P1785" s="7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105" x14ac:dyDescent="0.2">
      <c r="A1786" s="7">
        <v>1784</v>
      </c>
      <c r="B1786" s="1" t="s">
        <v>1785</v>
      </c>
      <c r="C1786" s="1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11">
        <f t="shared" si="162"/>
        <v>39.76</v>
      </c>
      <c r="P1786" s="7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90" x14ac:dyDescent="0.2">
      <c r="A1787" s="7">
        <v>1785</v>
      </c>
      <c r="B1787" s="1" t="s">
        <v>1786</v>
      </c>
      <c r="C1787" s="1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11">
        <f t="shared" si="162"/>
        <v>20.220833333333331</v>
      </c>
      <c r="P1787" s="7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105" x14ac:dyDescent="0.2">
      <c r="A1788" s="7">
        <v>1786</v>
      </c>
      <c r="B1788" s="1" t="s">
        <v>1787</v>
      </c>
      <c r="C1788" s="1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11">
        <f t="shared" si="162"/>
        <v>47.631578947368418</v>
      </c>
      <c r="P1788" s="7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90" x14ac:dyDescent="0.2">
      <c r="A1789" s="7">
        <v>1787</v>
      </c>
      <c r="B1789" s="1" t="s">
        <v>1788</v>
      </c>
      <c r="C1789" s="1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11">
        <f t="shared" si="162"/>
        <v>15.329999999999998</v>
      </c>
      <c r="P1789" s="7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90" x14ac:dyDescent="0.2">
      <c r="A1790" s="7">
        <v>1788</v>
      </c>
      <c r="B1790" s="1" t="s">
        <v>1789</v>
      </c>
      <c r="C1790" s="1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11">
        <f t="shared" si="162"/>
        <v>1.3818181818181818</v>
      </c>
      <c r="P1790" s="7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90" x14ac:dyDescent="0.2">
      <c r="A1791" s="7">
        <v>1789</v>
      </c>
      <c r="B1791" s="1" t="s">
        <v>1790</v>
      </c>
      <c r="C1791" s="1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11">
        <f t="shared" si="162"/>
        <v>0.5</v>
      </c>
      <c r="P1791" s="7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90" x14ac:dyDescent="0.2">
      <c r="A1792" s="7">
        <v>1790</v>
      </c>
      <c r="B1792" s="1" t="s">
        <v>1791</v>
      </c>
      <c r="C1792" s="1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11">
        <f t="shared" si="162"/>
        <v>4.957575757575758</v>
      </c>
      <c r="P1792" s="7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75" x14ac:dyDescent="0.2">
      <c r="A1793" s="7">
        <v>1791</v>
      </c>
      <c r="B1793" s="1" t="s">
        <v>1792</v>
      </c>
      <c r="C1793" s="1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11">
        <f t="shared" si="162"/>
        <v>3.5666666666666664</v>
      </c>
      <c r="P1793" s="7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60" x14ac:dyDescent="0.2">
      <c r="A1794" s="7">
        <v>1792</v>
      </c>
      <c r="B1794" s="1" t="s">
        <v>1793</v>
      </c>
      <c r="C1794" s="1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11">
        <f t="shared" si="162"/>
        <v>61.124000000000002</v>
      </c>
      <c r="P1794" s="7">
        <f t="shared" si="163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90" x14ac:dyDescent="0.2">
      <c r="A1795" s="7">
        <v>1793</v>
      </c>
      <c r="B1795" s="1" t="s">
        <v>1794</v>
      </c>
      <c r="C1795" s="1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11">
        <f t="shared" ref="O1795:O1858" si="168">E1795/D1795*100</f>
        <v>1.3333333333333335</v>
      </c>
      <c r="P1795" s="7">
        <f t="shared" ref="P1795:P1858" si="169">E1795/L1795</f>
        <v>20</v>
      </c>
      <c r="Q1795" s="7" t="str">
        <f t="shared" ref="Q1795:Q1858" si="170">LEFT(N1795,FIND("/",N1795)-1)</f>
        <v>photography</v>
      </c>
      <c r="R1795" s="7" t="str">
        <f t="shared" ref="R1795:R1858" si="171">RIGHT(N1795,LEN(N1795)-FIND("/",N1795))</f>
        <v>photobooks</v>
      </c>
      <c r="S1795" s="9">
        <f t="shared" ref="S1795:S1858" si="172">(J1795/86400)+25569</f>
        <v>41940.891666666663</v>
      </c>
      <c r="T1795" s="9">
        <f t="shared" ref="T1795:T1858" si="173">(I1795/86400)+25569</f>
        <v>41970.933333333334</v>
      </c>
    </row>
    <row r="1796" spans="1:20" ht="105" x14ac:dyDescent="0.2">
      <c r="A1796" s="7">
        <v>1794</v>
      </c>
      <c r="B1796" s="1" t="s">
        <v>1795</v>
      </c>
      <c r="C1796" s="1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11">
        <f t="shared" si="168"/>
        <v>11.077777777777778</v>
      </c>
      <c r="P1796" s="7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90" x14ac:dyDescent="0.2">
      <c r="A1797" s="7">
        <v>1795</v>
      </c>
      <c r="B1797" s="1" t="s">
        <v>1796</v>
      </c>
      <c r="C1797" s="1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11">
        <f t="shared" si="168"/>
        <v>38.735714285714288</v>
      </c>
      <c r="P1797" s="7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105" x14ac:dyDescent="0.2">
      <c r="A1798" s="7">
        <v>1796</v>
      </c>
      <c r="B1798" s="1" t="s">
        <v>1797</v>
      </c>
      <c r="C1798" s="1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11">
        <f t="shared" si="168"/>
        <v>22.05263157894737</v>
      </c>
      <c r="P1798" s="7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90" x14ac:dyDescent="0.2">
      <c r="A1799" s="7">
        <v>1797</v>
      </c>
      <c r="B1799" s="1" t="s">
        <v>1798</v>
      </c>
      <c r="C1799" s="1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11">
        <f t="shared" si="168"/>
        <v>67.55</v>
      </c>
      <c r="P1799" s="7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90" x14ac:dyDescent="0.2">
      <c r="A1800" s="7">
        <v>1798</v>
      </c>
      <c r="B1800" s="1" t="s">
        <v>1799</v>
      </c>
      <c r="C1800" s="1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11">
        <f t="shared" si="168"/>
        <v>13.637499999999999</v>
      </c>
      <c r="P1800" s="7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60" x14ac:dyDescent="0.2">
      <c r="A1801" s="7">
        <v>1799</v>
      </c>
      <c r="B1801" s="1" t="s">
        <v>1800</v>
      </c>
      <c r="C1801" s="1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11">
        <f t="shared" si="168"/>
        <v>1.7457500000000001</v>
      </c>
      <c r="P1801" s="7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105" x14ac:dyDescent="0.2">
      <c r="A1802" s="7">
        <v>1800</v>
      </c>
      <c r="B1802" s="1" t="s">
        <v>1801</v>
      </c>
      <c r="C1802" s="1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11">
        <f t="shared" si="168"/>
        <v>20.44963251188932</v>
      </c>
      <c r="P1802" s="7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105" x14ac:dyDescent="0.2">
      <c r="A1803" s="7">
        <v>1801</v>
      </c>
      <c r="B1803" s="1" t="s">
        <v>1802</v>
      </c>
      <c r="C1803" s="1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11">
        <f t="shared" si="168"/>
        <v>13.852941176470587</v>
      </c>
      <c r="P1803" s="7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75" x14ac:dyDescent="0.2">
      <c r="A1804" s="7">
        <v>1802</v>
      </c>
      <c r="B1804" s="1" t="s">
        <v>1803</v>
      </c>
      <c r="C1804" s="1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11">
        <f t="shared" si="168"/>
        <v>48.485714285714288</v>
      </c>
      <c r="P1804" s="7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90" x14ac:dyDescent="0.2">
      <c r="A1805" s="7">
        <v>1803</v>
      </c>
      <c r="B1805" s="1" t="s">
        <v>1804</v>
      </c>
      <c r="C1805" s="1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11">
        <f t="shared" si="168"/>
        <v>30.8</v>
      </c>
      <c r="P1805" s="7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90" x14ac:dyDescent="0.2">
      <c r="A1806" s="7">
        <v>1804</v>
      </c>
      <c r="B1806" s="1" t="s">
        <v>1805</v>
      </c>
      <c r="C1806" s="1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11">
        <f t="shared" si="168"/>
        <v>35.174193548387095</v>
      </c>
      <c r="P1806" s="7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90" x14ac:dyDescent="0.2">
      <c r="A1807" s="7">
        <v>1805</v>
      </c>
      <c r="B1807" s="1" t="s">
        <v>1806</v>
      </c>
      <c r="C1807" s="1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11">
        <f t="shared" si="168"/>
        <v>36.404444444444444</v>
      </c>
      <c r="P1807" s="7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105" x14ac:dyDescent="0.2">
      <c r="A1808" s="7">
        <v>1806</v>
      </c>
      <c r="B1808" s="1" t="s">
        <v>1807</v>
      </c>
      <c r="C1808" s="1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11">
        <f t="shared" si="168"/>
        <v>2.9550000000000001</v>
      </c>
      <c r="P1808" s="7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60" x14ac:dyDescent="0.2">
      <c r="A1809" s="7">
        <v>1807</v>
      </c>
      <c r="B1809" s="1" t="s">
        <v>1808</v>
      </c>
      <c r="C1809" s="1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11">
        <f t="shared" si="168"/>
        <v>11.06</v>
      </c>
      <c r="P1809" s="7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105" x14ac:dyDescent="0.2">
      <c r="A1810" s="7">
        <v>1808</v>
      </c>
      <c r="B1810" s="1" t="s">
        <v>1809</v>
      </c>
      <c r="C1810" s="1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11">
        <f t="shared" si="168"/>
        <v>41.407142857142858</v>
      </c>
      <c r="P1810" s="7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90" x14ac:dyDescent="0.2">
      <c r="A1811" s="7">
        <v>1809</v>
      </c>
      <c r="B1811" s="1" t="s">
        <v>1810</v>
      </c>
      <c r="C1811" s="1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11">
        <f t="shared" si="168"/>
        <v>10.857142857142858</v>
      </c>
      <c r="P1811" s="7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75" x14ac:dyDescent="0.2">
      <c r="A1812" s="7">
        <v>1810</v>
      </c>
      <c r="B1812" s="1" t="s">
        <v>1811</v>
      </c>
      <c r="C1812" s="1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11">
        <f t="shared" si="168"/>
        <v>3.3333333333333335</v>
      </c>
      <c r="P1812" s="7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75" x14ac:dyDescent="0.2">
      <c r="A1813" s="7">
        <v>1811</v>
      </c>
      <c r="B1813" s="1" t="s">
        <v>1812</v>
      </c>
      <c r="C1813" s="1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11">
        <f t="shared" si="168"/>
        <v>7.407407407407407E-2</v>
      </c>
      <c r="P1813" s="7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105" x14ac:dyDescent="0.2">
      <c r="A1814" s="7">
        <v>1812</v>
      </c>
      <c r="B1814" s="1" t="s">
        <v>1813</v>
      </c>
      <c r="C1814" s="1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11">
        <f t="shared" si="168"/>
        <v>13.307692307692307</v>
      </c>
      <c r="P1814" s="7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75" x14ac:dyDescent="0.2">
      <c r="A1815" s="7">
        <v>1813</v>
      </c>
      <c r="B1815" s="1" t="s">
        <v>1814</v>
      </c>
      <c r="C1815" s="1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11">
        <f t="shared" si="168"/>
        <v>0</v>
      </c>
      <c r="P1815" s="7" t="e">
        <f t="shared" si="169"/>
        <v>#DIV/0!</v>
      </c>
      <c r="Q1815" s="7" t="str">
        <f t="shared" si="170"/>
        <v>photography</v>
      </c>
      <c r="R1815" s="7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90" x14ac:dyDescent="0.2">
      <c r="A1816" s="7">
        <v>1814</v>
      </c>
      <c r="B1816" s="1" t="s">
        <v>1815</v>
      </c>
      <c r="C1816" s="1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11">
        <f t="shared" si="168"/>
        <v>49.183333333333337</v>
      </c>
      <c r="P1816" s="7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105" x14ac:dyDescent="0.2">
      <c r="A1817" s="7">
        <v>1815</v>
      </c>
      <c r="B1817" s="1" t="s">
        <v>1816</v>
      </c>
      <c r="C1817" s="1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11">
        <f t="shared" si="168"/>
        <v>0</v>
      </c>
      <c r="P1817" s="7" t="e">
        <f t="shared" si="169"/>
        <v>#DIV/0!</v>
      </c>
      <c r="Q1817" s="7" t="str">
        <f t="shared" si="170"/>
        <v>photography</v>
      </c>
      <c r="R1817" s="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75" x14ac:dyDescent="0.2">
      <c r="A1818" s="7">
        <v>1816</v>
      </c>
      <c r="B1818" s="1" t="s">
        <v>1817</v>
      </c>
      <c r="C1818" s="1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11">
        <f t="shared" si="168"/>
        <v>2.036</v>
      </c>
      <c r="P1818" s="7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75" x14ac:dyDescent="0.2">
      <c r="A1819" s="7">
        <v>1817</v>
      </c>
      <c r="B1819" s="1" t="s">
        <v>1818</v>
      </c>
      <c r="C1819" s="1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11">
        <f t="shared" si="168"/>
        <v>52.327777777777776</v>
      </c>
      <c r="P1819" s="7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75" x14ac:dyDescent="0.2">
      <c r="A1820" s="7">
        <v>1818</v>
      </c>
      <c r="B1820" s="1" t="s">
        <v>1819</v>
      </c>
      <c r="C1820" s="1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11">
        <f t="shared" si="168"/>
        <v>0</v>
      </c>
      <c r="P1820" s="7" t="e">
        <f t="shared" si="169"/>
        <v>#DIV/0!</v>
      </c>
      <c r="Q1820" s="7" t="str">
        <f t="shared" si="170"/>
        <v>photography</v>
      </c>
      <c r="R1820" s="7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105" x14ac:dyDescent="0.2">
      <c r="A1821" s="7">
        <v>1819</v>
      </c>
      <c r="B1821" s="1" t="s">
        <v>1820</v>
      </c>
      <c r="C1821" s="1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11">
        <f t="shared" si="168"/>
        <v>2.083333333333333</v>
      </c>
      <c r="P1821" s="7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105" x14ac:dyDescent="0.2">
      <c r="A1822" s="7">
        <v>1820</v>
      </c>
      <c r="B1822" s="1" t="s">
        <v>1821</v>
      </c>
      <c r="C1822" s="1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11">
        <f t="shared" si="168"/>
        <v>6.565384615384616</v>
      </c>
      <c r="P1822" s="7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90" x14ac:dyDescent="0.2">
      <c r="A1823" s="7">
        <v>1821</v>
      </c>
      <c r="B1823" s="1" t="s">
        <v>1822</v>
      </c>
      <c r="C1823" s="1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11">
        <f t="shared" si="168"/>
        <v>134.88999999999999</v>
      </c>
      <c r="P1823" s="7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60" x14ac:dyDescent="0.2">
      <c r="A1824" s="7">
        <v>1822</v>
      </c>
      <c r="B1824" s="1" t="s">
        <v>1823</v>
      </c>
      <c r="C1824" s="1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11">
        <f t="shared" si="168"/>
        <v>100</v>
      </c>
      <c r="P1824" s="7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105" x14ac:dyDescent="0.2">
      <c r="A1825" s="7">
        <v>1823</v>
      </c>
      <c r="B1825" s="1" t="s">
        <v>1824</v>
      </c>
      <c r="C1825" s="1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11">
        <f t="shared" si="168"/>
        <v>115.85714285714286</v>
      </c>
      <c r="P1825" s="7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30" x14ac:dyDescent="0.2">
      <c r="A1826" s="7">
        <v>1824</v>
      </c>
      <c r="B1826" s="1" t="s">
        <v>1825</v>
      </c>
      <c r="C1826" s="1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11">
        <f t="shared" si="168"/>
        <v>100.06666666666666</v>
      </c>
      <c r="P1826" s="7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90" x14ac:dyDescent="0.2">
      <c r="A1827" s="7">
        <v>1825</v>
      </c>
      <c r="B1827" s="1" t="s">
        <v>1826</v>
      </c>
      <c r="C1827" s="1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11">
        <f t="shared" si="168"/>
        <v>105.05</v>
      </c>
      <c r="P1827" s="7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45" x14ac:dyDescent="0.2">
      <c r="A1828" s="7">
        <v>1826</v>
      </c>
      <c r="B1828" s="1" t="s">
        <v>1827</v>
      </c>
      <c r="C1828" s="1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11">
        <f t="shared" si="168"/>
        <v>101</v>
      </c>
      <c r="P1828" s="7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105" x14ac:dyDescent="0.2">
      <c r="A1829" s="7">
        <v>1827</v>
      </c>
      <c r="B1829" s="1" t="s">
        <v>1828</v>
      </c>
      <c r="C1829" s="1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11">
        <f t="shared" si="168"/>
        <v>100.66250000000001</v>
      </c>
      <c r="P1829" s="7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105" x14ac:dyDescent="0.2">
      <c r="A1830" s="7">
        <v>1828</v>
      </c>
      <c r="B1830" s="1" t="s">
        <v>1829</v>
      </c>
      <c r="C1830" s="1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11">
        <f t="shared" si="168"/>
        <v>100.16000000000001</v>
      </c>
      <c r="P1830" s="7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75" x14ac:dyDescent="0.2">
      <c r="A1831" s="7">
        <v>1829</v>
      </c>
      <c r="B1831" s="1" t="s">
        <v>1830</v>
      </c>
      <c r="C1831" s="1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11">
        <f t="shared" si="168"/>
        <v>166.68333333333334</v>
      </c>
      <c r="P1831" s="7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90" x14ac:dyDescent="0.2">
      <c r="A1832" s="7">
        <v>1830</v>
      </c>
      <c r="B1832" s="1" t="s">
        <v>1831</v>
      </c>
      <c r="C1832" s="1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11">
        <f t="shared" si="168"/>
        <v>101.53333333333335</v>
      </c>
      <c r="P1832" s="7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75" x14ac:dyDescent="0.2">
      <c r="A1833" s="7">
        <v>1831</v>
      </c>
      <c r="B1833" s="1" t="s">
        <v>1832</v>
      </c>
      <c r="C1833" s="1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11">
        <f t="shared" si="168"/>
        <v>103</v>
      </c>
      <c r="P1833" s="7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105" x14ac:dyDescent="0.2">
      <c r="A1834" s="7">
        <v>1832</v>
      </c>
      <c r="B1834" s="1" t="s">
        <v>1833</v>
      </c>
      <c r="C1834" s="1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11">
        <f t="shared" si="168"/>
        <v>142.85714285714286</v>
      </c>
      <c r="P1834" s="7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105" x14ac:dyDescent="0.2">
      <c r="A1835" s="7">
        <v>1833</v>
      </c>
      <c r="B1835" s="1" t="s">
        <v>1834</v>
      </c>
      <c r="C1835" s="1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11">
        <f t="shared" si="168"/>
        <v>262.5</v>
      </c>
      <c r="P1835" s="7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45" x14ac:dyDescent="0.2">
      <c r="A1836" s="7">
        <v>1834</v>
      </c>
      <c r="B1836" s="1" t="s">
        <v>1835</v>
      </c>
      <c r="C1836" s="1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11">
        <f t="shared" si="168"/>
        <v>118.05000000000001</v>
      </c>
      <c r="P1836" s="7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120" x14ac:dyDescent="0.2">
      <c r="A1837" s="7">
        <v>1835</v>
      </c>
      <c r="B1837" s="1" t="s">
        <v>1836</v>
      </c>
      <c r="C1837" s="1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11">
        <f t="shared" si="168"/>
        <v>104</v>
      </c>
      <c r="P1837" s="7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45" x14ac:dyDescent="0.2">
      <c r="A1838" s="7">
        <v>1836</v>
      </c>
      <c r="B1838" s="1" t="s">
        <v>1837</v>
      </c>
      <c r="C1838" s="1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11">
        <f t="shared" si="168"/>
        <v>200.34</v>
      </c>
      <c r="P1838" s="7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120" x14ac:dyDescent="0.2">
      <c r="A1839" s="7">
        <v>1837</v>
      </c>
      <c r="B1839" s="1" t="s">
        <v>1838</v>
      </c>
      <c r="C1839" s="1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11">
        <f t="shared" si="168"/>
        <v>306.83333333333331</v>
      </c>
      <c r="P1839" s="7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105" x14ac:dyDescent="0.2">
      <c r="A1840" s="7">
        <v>1838</v>
      </c>
      <c r="B1840" s="1" t="s">
        <v>1839</v>
      </c>
      <c r="C1840" s="1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11">
        <f t="shared" si="168"/>
        <v>100.149</v>
      </c>
      <c r="P1840" s="7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105" x14ac:dyDescent="0.2">
      <c r="A1841" s="7">
        <v>1839</v>
      </c>
      <c r="B1841" s="1" t="s">
        <v>1840</v>
      </c>
      <c r="C1841" s="1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11">
        <f t="shared" si="168"/>
        <v>205.29999999999998</v>
      </c>
      <c r="P1841" s="7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105" x14ac:dyDescent="0.2">
      <c r="A1842" s="7">
        <v>1840</v>
      </c>
      <c r="B1842" s="1" t="s">
        <v>1841</v>
      </c>
      <c r="C1842" s="1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11">
        <f t="shared" si="168"/>
        <v>108.88888888888889</v>
      </c>
      <c r="P1842" s="7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60" x14ac:dyDescent="0.2">
      <c r="A1843" s="7">
        <v>1841</v>
      </c>
      <c r="B1843" s="1" t="s">
        <v>1842</v>
      </c>
      <c r="C1843" s="1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11">
        <f t="shared" si="168"/>
        <v>101.75</v>
      </c>
      <c r="P1843" s="7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90" x14ac:dyDescent="0.2">
      <c r="A1844" s="7">
        <v>1842</v>
      </c>
      <c r="B1844" s="1" t="s">
        <v>1843</v>
      </c>
      <c r="C1844" s="1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11">
        <f t="shared" si="168"/>
        <v>125.25</v>
      </c>
      <c r="P1844" s="7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105" x14ac:dyDescent="0.2">
      <c r="A1845" s="7">
        <v>1843</v>
      </c>
      <c r="B1845" s="1" t="s">
        <v>1844</v>
      </c>
      <c r="C1845" s="1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11">
        <f t="shared" si="168"/>
        <v>124.0061</v>
      </c>
      <c r="P1845" s="7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105" x14ac:dyDescent="0.2">
      <c r="A1846" s="7">
        <v>1844</v>
      </c>
      <c r="B1846" s="1" t="s">
        <v>1845</v>
      </c>
      <c r="C1846" s="1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11">
        <f t="shared" si="168"/>
        <v>101.4</v>
      </c>
      <c r="P1846" s="7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150" x14ac:dyDescent="0.2">
      <c r="A1847" s="7">
        <v>1845</v>
      </c>
      <c r="B1847" s="1" t="s">
        <v>1846</v>
      </c>
      <c r="C1847" s="1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11">
        <f t="shared" si="168"/>
        <v>100</v>
      </c>
      <c r="P1847" s="7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105" x14ac:dyDescent="0.2">
      <c r="A1848" s="7">
        <v>1846</v>
      </c>
      <c r="B1848" s="1" t="s">
        <v>1847</v>
      </c>
      <c r="C1848" s="1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11">
        <f t="shared" si="168"/>
        <v>137.92666666666668</v>
      </c>
      <c r="P1848" s="7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105" x14ac:dyDescent="0.2">
      <c r="A1849" s="7">
        <v>1847</v>
      </c>
      <c r="B1849" s="1" t="s">
        <v>1848</v>
      </c>
      <c r="C1849" s="1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11">
        <f t="shared" si="168"/>
        <v>120.88000000000001</v>
      </c>
      <c r="P1849" s="7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90" x14ac:dyDescent="0.2">
      <c r="A1850" s="7">
        <v>1848</v>
      </c>
      <c r="B1850" s="1" t="s">
        <v>1849</v>
      </c>
      <c r="C1850" s="1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11">
        <f t="shared" si="168"/>
        <v>107.36666666666667</v>
      </c>
      <c r="P1850" s="7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60" x14ac:dyDescent="0.2">
      <c r="A1851" s="7">
        <v>1849</v>
      </c>
      <c r="B1851" s="1" t="s">
        <v>1850</v>
      </c>
      <c r="C1851" s="1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11">
        <f t="shared" si="168"/>
        <v>100.33333333333334</v>
      </c>
      <c r="P1851" s="7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105" x14ac:dyDescent="0.2">
      <c r="A1852" s="7">
        <v>1850</v>
      </c>
      <c r="B1852" s="1" t="s">
        <v>1851</v>
      </c>
      <c r="C1852" s="1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11">
        <f t="shared" si="168"/>
        <v>101.52222222222223</v>
      </c>
      <c r="P1852" s="7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90" x14ac:dyDescent="0.2">
      <c r="A1853" s="7">
        <v>1851</v>
      </c>
      <c r="B1853" s="1" t="s">
        <v>1852</v>
      </c>
      <c r="C1853" s="1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11">
        <f t="shared" si="168"/>
        <v>100.07692307692308</v>
      </c>
      <c r="P1853" s="7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105" x14ac:dyDescent="0.2">
      <c r="A1854" s="7">
        <v>1852</v>
      </c>
      <c r="B1854" s="1" t="s">
        <v>1853</v>
      </c>
      <c r="C1854" s="1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11">
        <f t="shared" si="168"/>
        <v>116.96666666666667</v>
      </c>
      <c r="P1854" s="7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90" x14ac:dyDescent="0.2">
      <c r="A1855" s="7">
        <v>1853</v>
      </c>
      <c r="B1855" s="1" t="s">
        <v>1854</v>
      </c>
      <c r="C1855" s="1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11">
        <f t="shared" si="168"/>
        <v>101.875</v>
      </c>
      <c r="P1855" s="7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105" x14ac:dyDescent="0.2">
      <c r="A1856" s="7">
        <v>1854</v>
      </c>
      <c r="B1856" s="1" t="s">
        <v>1855</v>
      </c>
      <c r="C1856" s="1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11">
        <f t="shared" si="168"/>
        <v>102.12366666666665</v>
      </c>
      <c r="P1856" s="7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90" x14ac:dyDescent="0.2">
      <c r="A1857" s="7">
        <v>1855</v>
      </c>
      <c r="B1857" s="1" t="s">
        <v>1856</v>
      </c>
      <c r="C1857" s="1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11">
        <f t="shared" si="168"/>
        <v>154.05897142857143</v>
      </c>
      <c r="P1857" s="7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105" x14ac:dyDescent="0.2">
      <c r="A1858" s="7">
        <v>1856</v>
      </c>
      <c r="B1858" s="1" t="s">
        <v>1857</v>
      </c>
      <c r="C1858" s="1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11">
        <f t="shared" si="168"/>
        <v>101.25</v>
      </c>
      <c r="P1858" s="7">
        <f t="shared" si="169"/>
        <v>53.289473684210527</v>
      </c>
      <c r="Q1858" s="7" t="str">
        <f t="shared" si="170"/>
        <v>music</v>
      </c>
      <c r="R1858" s="7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90" x14ac:dyDescent="0.2">
      <c r="A1859" s="7">
        <v>1857</v>
      </c>
      <c r="B1859" s="1" t="s">
        <v>1858</v>
      </c>
      <c r="C1859" s="1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11">
        <f t="shared" ref="O1859:O1922" si="174">E1859/D1859*100</f>
        <v>100</v>
      </c>
      <c r="P1859" s="7">
        <f t="shared" ref="P1859:P1922" si="175">E1859/L1859</f>
        <v>136.36363636363637</v>
      </c>
      <c r="Q1859" s="7" t="str">
        <f t="shared" ref="Q1859:Q1922" si="176">LEFT(N1859,FIND("/",N1859)-1)</f>
        <v>music</v>
      </c>
      <c r="R1859" s="7" t="str">
        <f t="shared" ref="R1859:R1922" si="177">RIGHT(N1859,LEN(N1859)-FIND("/",N1859))</f>
        <v>rock</v>
      </c>
      <c r="S1859" s="9">
        <f t="shared" ref="S1859:S1922" si="178">(J1859/86400)+25569</f>
        <v>41864.76866898148</v>
      </c>
      <c r="T1859" s="9">
        <f t="shared" ref="T1859:T1922" si="179">(I1859/86400)+25569</f>
        <v>41894.76866898148</v>
      </c>
    </row>
    <row r="1860" spans="1:20" ht="105" x14ac:dyDescent="0.2">
      <c r="A1860" s="7">
        <v>1858</v>
      </c>
      <c r="B1860" s="1" t="s">
        <v>1859</v>
      </c>
      <c r="C1860" s="1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11">
        <f t="shared" si="174"/>
        <v>108.74800874800874</v>
      </c>
      <c r="P1860" s="7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45" x14ac:dyDescent="0.2">
      <c r="A1861" s="7">
        <v>1859</v>
      </c>
      <c r="B1861" s="1" t="s">
        <v>1860</v>
      </c>
      <c r="C1861" s="1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11">
        <f t="shared" si="174"/>
        <v>131.83333333333334</v>
      </c>
      <c r="P1861" s="7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75" x14ac:dyDescent="0.2">
      <c r="A1862" s="7">
        <v>1860</v>
      </c>
      <c r="B1862" s="1" t="s">
        <v>1861</v>
      </c>
      <c r="C1862" s="1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11">
        <f t="shared" si="174"/>
        <v>133.46666666666667</v>
      </c>
      <c r="P1862" s="7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105" x14ac:dyDescent="0.2">
      <c r="A1863" s="7">
        <v>1861</v>
      </c>
      <c r="B1863" s="1" t="s">
        <v>1862</v>
      </c>
      <c r="C1863" s="1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11">
        <f t="shared" si="174"/>
        <v>0</v>
      </c>
      <c r="P1863" s="7" t="e">
        <f t="shared" si="175"/>
        <v>#DIV/0!</v>
      </c>
      <c r="Q1863" s="7" t="str">
        <f t="shared" si="176"/>
        <v>games</v>
      </c>
      <c r="R1863" s="7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105" x14ac:dyDescent="0.2">
      <c r="A1864" s="7">
        <v>1862</v>
      </c>
      <c r="B1864" s="1" t="s">
        <v>1863</v>
      </c>
      <c r="C1864" s="1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11">
        <f t="shared" si="174"/>
        <v>8.0833333333333321</v>
      </c>
      <c r="P1864" s="7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75" x14ac:dyDescent="0.2">
      <c r="A1865" s="7">
        <v>1863</v>
      </c>
      <c r="B1865" s="1" t="s">
        <v>1864</v>
      </c>
      <c r="C1865" s="1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11">
        <f t="shared" si="174"/>
        <v>0.4</v>
      </c>
      <c r="P1865" s="7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105" x14ac:dyDescent="0.2">
      <c r="A1866" s="7">
        <v>1864</v>
      </c>
      <c r="B1866" s="1" t="s">
        <v>1865</v>
      </c>
      <c r="C1866" s="1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11">
        <f t="shared" si="174"/>
        <v>42.892307692307689</v>
      </c>
      <c r="P1866" s="7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105" x14ac:dyDescent="0.2">
      <c r="A1867" s="7">
        <v>1865</v>
      </c>
      <c r="B1867" s="1" t="s">
        <v>1866</v>
      </c>
      <c r="C1867" s="1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11">
        <f t="shared" si="174"/>
        <v>3.6363636363636364E-3</v>
      </c>
      <c r="P1867" s="7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105" x14ac:dyDescent="0.2">
      <c r="A1868" s="7">
        <v>1866</v>
      </c>
      <c r="B1868" s="1" t="s">
        <v>1867</v>
      </c>
      <c r="C1868" s="1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11">
        <f t="shared" si="174"/>
        <v>0.5</v>
      </c>
      <c r="P1868" s="7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105" x14ac:dyDescent="0.2">
      <c r="A1869" s="7">
        <v>1867</v>
      </c>
      <c r="B1869" s="1" t="s">
        <v>1868</v>
      </c>
      <c r="C1869" s="1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11">
        <f t="shared" si="174"/>
        <v>0.05</v>
      </c>
      <c r="P1869" s="7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90" x14ac:dyDescent="0.2">
      <c r="A1870" s="7">
        <v>1868</v>
      </c>
      <c r="B1870" s="1" t="s">
        <v>1869</v>
      </c>
      <c r="C1870" s="1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11">
        <f t="shared" si="174"/>
        <v>4.8680000000000003</v>
      </c>
      <c r="P1870" s="7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105" x14ac:dyDescent="0.2">
      <c r="A1871" s="7">
        <v>1869</v>
      </c>
      <c r="B1871" s="1" t="s">
        <v>1870</v>
      </c>
      <c r="C1871" s="1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11">
        <f t="shared" si="174"/>
        <v>0</v>
      </c>
      <c r="P1871" s="7" t="e">
        <f t="shared" si="175"/>
        <v>#DIV/0!</v>
      </c>
      <c r="Q1871" s="7" t="str">
        <f t="shared" si="176"/>
        <v>games</v>
      </c>
      <c r="R1871" s="7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90" x14ac:dyDescent="0.2">
      <c r="A1872" s="7">
        <v>1870</v>
      </c>
      <c r="B1872" s="1" t="s">
        <v>1871</v>
      </c>
      <c r="C1872" s="1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11">
        <f t="shared" si="174"/>
        <v>10.314285714285715</v>
      </c>
      <c r="P1872" s="7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105" x14ac:dyDescent="0.2">
      <c r="A1873" s="7">
        <v>1871</v>
      </c>
      <c r="B1873" s="1" t="s">
        <v>1872</v>
      </c>
      <c r="C1873" s="1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11">
        <f t="shared" si="174"/>
        <v>71.784615384615378</v>
      </c>
      <c r="P1873" s="7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105" x14ac:dyDescent="0.2">
      <c r="A1874" s="7">
        <v>1872</v>
      </c>
      <c r="B1874" s="1" t="s">
        <v>1873</v>
      </c>
      <c r="C1874" s="1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11">
        <f t="shared" si="174"/>
        <v>1.06</v>
      </c>
      <c r="P1874" s="7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105" x14ac:dyDescent="0.2">
      <c r="A1875" s="7">
        <v>1873</v>
      </c>
      <c r="B1875" s="1" t="s">
        <v>1874</v>
      </c>
      <c r="C1875" s="1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11">
        <f t="shared" si="174"/>
        <v>0.44999999999999996</v>
      </c>
      <c r="P1875" s="7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120" x14ac:dyDescent="0.2">
      <c r="A1876" s="7">
        <v>1874</v>
      </c>
      <c r="B1876" s="1" t="s">
        <v>1875</v>
      </c>
      <c r="C1876" s="1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11">
        <f t="shared" si="174"/>
        <v>1.6250000000000001E-2</v>
      </c>
      <c r="P1876" s="7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75" x14ac:dyDescent="0.2">
      <c r="A1877" s="7">
        <v>1875</v>
      </c>
      <c r="B1877" s="1" t="s">
        <v>1876</v>
      </c>
      <c r="C1877" s="1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11">
        <f t="shared" si="174"/>
        <v>0.51</v>
      </c>
      <c r="P1877" s="7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105" x14ac:dyDescent="0.2">
      <c r="A1878" s="7">
        <v>1876</v>
      </c>
      <c r="B1878" s="1" t="s">
        <v>1877</v>
      </c>
      <c r="C1878" s="1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11">
        <f t="shared" si="174"/>
        <v>0</v>
      </c>
      <c r="P1878" s="7" t="e">
        <f t="shared" si="175"/>
        <v>#DIV/0!</v>
      </c>
      <c r="Q1878" s="7" t="str">
        <f t="shared" si="176"/>
        <v>games</v>
      </c>
      <c r="R1878" s="7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75" x14ac:dyDescent="0.2">
      <c r="A1879" s="7">
        <v>1877</v>
      </c>
      <c r="B1879" s="1" t="s">
        <v>1878</v>
      </c>
      <c r="C1879" s="1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11">
        <f t="shared" si="174"/>
        <v>0</v>
      </c>
      <c r="P1879" s="7" t="e">
        <f t="shared" si="175"/>
        <v>#DIV/0!</v>
      </c>
      <c r="Q1879" s="7" t="str">
        <f t="shared" si="176"/>
        <v>games</v>
      </c>
      <c r="R1879" s="7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105" x14ac:dyDescent="0.2">
      <c r="A1880" s="7">
        <v>1878</v>
      </c>
      <c r="B1880" s="1" t="s">
        <v>1879</v>
      </c>
      <c r="C1880" s="1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11">
        <f t="shared" si="174"/>
        <v>0</v>
      </c>
      <c r="P1880" s="7" t="e">
        <f t="shared" si="175"/>
        <v>#DIV/0!</v>
      </c>
      <c r="Q1880" s="7" t="str">
        <f t="shared" si="176"/>
        <v>games</v>
      </c>
      <c r="R1880" s="7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105" x14ac:dyDescent="0.2">
      <c r="A1881" s="7">
        <v>1879</v>
      </c>
      <c r="B1881" s="1" t="s">
        <v>1880</v>
      </c>
      <c r="C1881" s="1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11">
        <f t="shared" si="174"/>
        <v>0.12</v>
      </c>
      <c r="P1881" s="7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60" x14ac:dyDescent="0.2">
      <c r="A1882" s="7">
        <v>1880</v>
      </c>
      <c r="B1882" s="1" t="s">
        <v>1881</v>
      </c>
      <c r="C1882" s="1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11">
        <f t="shared" si="174"/>
        <v>20.080000000000002</v>
      </c>
      <c r="P1882" s="7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75" x14ac:dyDescent="0.2">
      <c r="A1883" s="7">
        <v>1881</v>
      </c>
      <c r="B1883" s="1" t="s">
        <v>1882</v>
      </c>
      <c r="C1883" s="1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11">
        <f t="shared" si="174"/>
        <v>172.68449999999999</v>
      </c>
      <c r="P1883" s="7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105" x14ac:dyDescent="0.2">
      <c r="A1884" s="7">
        <v>1882</v>
      </c>
      <c r="B1884" s="1" t="s">
        <v>1883</v>
      </c>
      <c r="C1884" s="1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11">
        <f t="shared" si="174"/>
        <v>100.8955223880597</v>
      </c>
      <c r="P1884" s="7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90" x14ac:dyDescent="0.2">
      <c r="A1885" s="7">
        <v>1883</v>
      </c>
      <c r="B1885" s="1" t="s">
        <v>1884</v>
      </c>
      <c r="C1885" s="1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11">
        <f t="shared" si="174"/>
        <v>104.8048048048048</v>
      </c>
      <c r="P1885" s="7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105" x14ac:dyDescent="0.2">
      <c r="A1886" s="7">
        <v>1884</v>
      </c>
      <c r="B1886" s="1" t="s">
        <v>1885</v>
      </c>
      <c r="C1886" s="1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11">
        <f t="shared" si="174"/>
        <v>135.1</v>
      </c>
      <c r="P1886" s="7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90" x14ac:dyDescent="0.2">
      <c r="A1887" s="7">
        <v>1885</v>
      </c>
      <c r="B1887" s="1" t="s">
        <v>1886</v>
      </c>
      <c r="C1887" s="1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11">
        <f t="shared" si="174"/>
        <v>116.32786885245903</v>
      </c>
      <c r="P1887" s="7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90" x14ac:dyDescent="0.2">
      <c r="A1888" s="7">
        <v>1886</v>
      </c>
      <c r="B1888" s="1" t="s">
        <v>1887</v>
      </c>
      <c r="C1888" s="1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11">
        <f t="shared" si="174"/>
        <v>102.08333333333333</v>
      </c>
      <c r="P1888" s="7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105" x14ac:dyDescent="0.2">
      <c r="A1889" s="7">
        <v>1887</v>
      </c>
      <c r="B1889" s="1" t="s">
        <v>1888</v>
      </c>
      <c r="C1889" s="1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11">
        <f t="shared" si="174"/>
        <v>111.16666666666666</v>
      </c>
      <c r="P1889" s="7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105" x14ac:dyDescent="0.2">
      <c r="A1890" s="7">
        <v>1888</v>
      </c>
      <c r="B1890" s="1" t="s">
        <v>1889</v>
      </c>
      <c r="C1890" s="1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11">
        <f t="shared" si="174"/>
        <v>166.08</v>
      </c>
      <c r="P1890" s="7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120" x14ac:dyDescent="0.2">
      <c r="A1891" s="7">
        <v>1889</v>
      </c>
      <c r="B1891" s="1" t="s">
        <v>1890</v>
      </c>
      <c r="C1891" s="1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11">
        <f t="shared" si="174"/>
        <v>106.60000000000001</v>
      </c>
      <c r="P1891" s="7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90" x14ac:dyDescent="0.2">
      <c r="A1892" s="7">
        <v>1890</v>
      </c>
      <c r="B1892" s="1" t="s">
        <v>1891</v>
      </c>
      <c r="C1892" s="1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11">
        <f t="shared" si="174"/>
        <v>144.58441666666667</v>
      </c>
      <c r="P1892" s="7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105" x14ac:dyDescent="0.2">
      <c r="A1893" s="7">
        <v>1891</v>
      </c>
      <c r="B1893" s="1" t="s">
        <v>1892</v>
      </c>
      <c r="C1893" s="1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11">
        <f t="shared" si="174"/>
        <v>105.55000000000001</v>
      </c>
      <c r="P1893" s="7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90" x14ac:dyDescent="0.2">
      <c r="A1894" s="7">
        <v>1892</v>
      </c>
      <c r="B1894" s="1" t="s">
        <v>1893</v>
      </c>
      <c r="C1894" s="1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11">
        <f t="shared" si="174"/>
        <v>136.60000000000002</v>
      </c>
      <c r="P1894" s="7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90" x14ac:dyDescent="0.2">
      <c r="A1895" s="7">
        <v>1893</v>
      </c>
      <c r="B1895" s="1" t="s">
        <v>1894</v>
      </c>
      <c r="C1895" s="1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11">
        <f t="shared" si="174"/>
        <v>104</v>
      </c>
      <c r="P1895" s="7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45" x14ac:dyDescent="0.2">
      <c r="A1896" s="7">
        <v>1894</v>
      </c>
      <c r="B1896" s="1" t="s">
        <v>1895</v>
      </c>
      <c r="C1896" s="1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11">
        <f t="shared" si="174"/>
        <v>114.5</v>
      </c>
      <c r="P1896" s="7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105" x14ac:dyDescent="0.2">
      <c r="A1897" s="7">
        <v>1895</v>
      </c>
      <c r="B1897" s="1" t="s">
        <v>1896</v>
      </c>
      <c r="C1897" s="1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11">
        <f t="shared" si="174"/>
        <v>101.71957671957672</v>
      </c>
      <c r="P1897" s="7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90" x14ac:dyDescent="0.2">
      <c r="A1898" s="7">
        <v>1896</v>
      </c>
      <c r="B1898" s="1" t="s">
        <v>1897</v>
      </c>
      <c r="C1898" s="1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11">
        <f t="shared" si="174"/>
        <v>123.94678492239468</v>
      </c>
      <c r="P1898" s="7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105" x14ac:dyDescent="0.2">
      <c r="A1899" s="7">
        <v>1897</v>
      </c>
      <c r="B1899" s="1" t="s">
        <v>1898</v>
      </c>
      <c r="C1899" s="1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11">
        <f t="shared" si="174"/>
        <v>102.45669291338582</v>
      </c>
      <c r="P1899" s="7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90" x14ac:dyDescent="0.2">
      <c r="A1900" s="7">
        <v>1898</v>
      </c>
      <c r="B1900" s="1" t="s">
        <v>1899</v>
      </c>
      <c r="C1900" s="1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11">
        <f t="shared" si="174"/>
        <v>144.5</v>
      </c>
      <c r="P1900" s="7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105" x14ac:dyDescent="0.2">
      <c r="A1901" s="7">
        <v>1899</v>
      </c>
      <c r="B1901" s="1" t="s">
        <v>1900</v>
      </c>
      <c r="C1901" s="1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11">
        <f t="shared" si="174"/>
        <v>133.33333333333331</v>
      </c>
      <c r="P1901" s="7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105" x14ac:dyDescent="0.2">
      <c r="A1902" s="7">
        <v>1900</v>
      </c>
      <c r="B1902" s="1" t="s">
        <v>1901</v>
      </c>
      <c r="C1902" s="1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11">
        <f t="shared" si="174"/>
        <v>109.3644</v>
      </c>
      <c r="P1902" s="7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90" x14ac:dyDescent="0.2">
      <c r="A1903" s="7">
        <v>1901</v>
      </c>
      <c r="B1903" s="1" t="s">
        <v>1902</v>
      </c>
      <c r="C1903" s="1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11">
        <f t="shared" si="174"/>
        <v>2.6969696969696968</v>
      </c>
      <c r="P1903" s="7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105" x14ac:dyDescent="0.2">
      <c r="A1904" s="7">
        <v>1902</v>
      </c>
      <c r="B1904" s="1" t="s">
        <v>1903</v>
      </c>
      <c r="C1904" s="1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11">
        <f t="shared" si="174"/>
        <v>1.2</v>
      </c>
      <c r="P1904" s="7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90" x14ac:dyDescent="0.2">
      <c r="A1905" s="7">
        <v>1903</v>
      </c>
      <c r="B1905" s="1" t="s">
        <v>1904</v>
      </c>
      <c r="C1905" s="1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11">
        <f t="shared" si="174"/>
        <v>46.6</v>
      </c>
      <c r="P1905" s="7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90" x14ac:dyDescent="0.2">
      <c r="A1906" s="7">
        <v>1904</v>
      </c>
      <c r="B1906" s="1" t="s">
        <v>1905</v>
      </c>
      <c r="C1906" s="1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11">
        <f t="shared" si="174"/>
        <v>0.1</v>
      </c>
      <c r="P1906" s="7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105" x14ac:dyDescent="0.2">
      <c r="A1907" s="7">
        <v>1905</v>
      </c>
      <c r="B1907" s="1" t="s">
        <v>1906</v>
      </c>
      <c r="C1907" s="1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11">
        <f t="shared" si="174"/>
        <v>0.16800000000000001</v>
      </c>
      <c r="P1907" s="7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90" x14ac:dyDescent="0.2">
      <c r="A1908" s="7">
        <v>1906</v>
      </c>
      <c r="B1908" s="1" t="s">
        <v>1907</v>
      </c>
      <c r="C1908" s="1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11">
        <f t="shared" si="174"/>
        <v>42.76</v>
      </c>
      <c r="P1908" s="7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90" x14ac:dyDescent="0.2">
      <c r="A1909" s="7">
        <v>1907</v>
      </c>
      <c r="B1909" s="1" t="s">
        <v>1908</v>
      </c>
      <c r="C1909" s="1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11">
        <f t="shared" si="174"/>
        <v>0.28333333333333333</v>
      </c>
      <c r="P1909" s="7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105" x14ac:dyDescent="0.2">
      <c r="A1910" s="7">
        <v>1908</v>
      </c>
      <c r="B1910" s="1" t="s">
        <v>1909</v>
      </c>
      <c r="C1910" s="1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11">
        <f t="shared" si="174"/>
        <v>1.7319999999999998</v>
      </c>
      <c r="P1910" s="7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120" x14ac:dyDescent="0.2">
      <c r="A1911" s="7">
        <v>1909</v>
      </c>
      <c r="B1911" s="1" t="s">
        <v>1910</v>
      </c>
      <c r="C1911" s="1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11">
        <f t="shared" si="174"/>
        <v>14.111428571428572</v>
      </c>
      <c r="P1911" s="7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90" x14ac:dyDescent="0.2">
      <c r="A1912" s="7">
        <v>1910</v>
      </c>
      <c r="B1912" s="1" t="s">
        <v>1911</v>
      </c>
      <c r="C1912" s="1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11">
        <f t="shared" si="174"/>
        <v>39.395294117647055</v>
      </c>
      <c r="P1912" s="7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105" x14ac:dyDescent="0.2">
      <c r="A1913" s="7">
        <v>1911</v>
      </c>
      <c r="B1913" s="1" t="s">
        <v>1912</v>
      </c>
      <c r="C1913" s="1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11">
        <f t="shared" si="174"/>
        <v>2.3529411764705882E-2</v>
      </c>
      <c r="P1913" s="7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105" x14ac:dyDescent="0.2">
      <c r="A1914" s="7">
        <v>1912</v>
      </c>
      <c r="B1914" s="1" t="s">
        <v>1913</v>
      </c>
      <c r="C1914" s="1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11">
        <f t="shared" si="174"/>
        <v>59.3</v>
      </c>
      <c r="P1914" s="7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60" x14ac:dyDescent="0.2">
      <c r="A1915" s="7">
        <v>1913</v>
      </c>
      <c r="B1915" s="1" t="s">
        <v>1914</v>
      </c>
      <c r="C1915" s="1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11">
        <f t="shared" si="174"/>
        <v>1.3270833333333334</v>
      </c>
      <c r="P1915" s="7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105" x14ac:dyDescent="0.2">
      <c r="A1916" s="7">
        <v>1914</v>
      </c>
      <c r="B1916" s="1" t="s">
        <v>1915</v>
      </c>
      <c r="C1916" s="1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11">
        <f t="shared" si="174"/>
        <v>9.0090090090090094</v>
      </c>
      <c r="P1916" s="7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90" x14ac:dyDescent="0.2">
      <c r="A1917" s="7">
        <v>1915</v>
      </c>
      <c r="B1917" s="1" t="s">
        <v>1916</v>
      </c>
      <c r="C1917" s="1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11">
        <f t="shared" si="174"/>
        <v>1.6</v>
      </c>
      <c r="P1917" s="7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60" x14ac:dyDescent="0.2">
      <c r="A1918" s="7">
        <v>1916</v>
      </c>
      <c r="B1918" s="1" t="s">
        <v>1917</v>
      </c>
      <c r="C1918" s="1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11">
        <f t="shared" si="174"/>
        <v>0.51</v>
      </c>
      <c r="P1918" s="7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45" x14ac:dyDescent="0.2">
      <c r="A1919" s="7">
        <v>1917</v>
      </c>
      <c r="B1919" s="1" t="s">
        <v>1918</v>
      </c>
      <c r="C1919" s="1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11">
        <f t="shared" si="174"/>
        <v>52.570512820512818</v>
      </c>
      <c r="P1919" s="7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90" x14ac:dyDescent="0.2">
      <c r="A1920" s="7">
        <v>1918</v>
      </c>
      <c r="B1920" s="1" t="s">
        <v>1919</v>
      </c>
      <c r="C1920" s="1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11">
        <f t="shared" si="174"/>
        <v>1.04</v>
      </c>
      <c r="P1920" s="7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105" x14ac:dyDescent="0.2">
      <c r="A1921" s="7">
        <v>1919</v>
      </c>
      <c r="B1921" s="1" t="s">
        <v>1920</v>
      </c>
      <c r="C1921" s="1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11">
        <f t="shared" si="174"/>
        <v>47.4</v>
      </c>
      <c r="P1921" s="7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75" x14ac:dyDescent="0.2">
      <c r="A1922" s="7">
        <v>1920</v>
      </c>
      <c r="B1922" s="1" t="s">
        <v>1921</v>
      </c>
      <c r="C1922" s="1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11">
        <f t="shared" si="174"/>
        <v>43.03</v>
      </c>
      <c r="P1922" s="7">
        <f t="shared" si="175"/>
        <v>40.980952380952381</v>
      </c>
      <c r="Q1922" s="7" t="str">
        <f t="shared" si="176"/>
        <v>technology</v>
      </c>
      <c r="R1922" s="7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45" x14ac:dyDescent="0.2">
      <c r="A1923" s="7">
        <v>1921</v>
      </c>
      <c r="B1923" s="1" t="s">
        <v>1922</v>
      </c>
      <c r="C1923" s="1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11">
        <f t="shared" ref="O1923:O1986" si="180">E1923/D1923*100</f>
        <v>136.80000000000001</v>
      </c>
      <c r="P1923" s="7">
        <f t="shared" ref="P1923:P1986" si="181">E1923/L1923</f>
        <v>54</v>
      </c>
      <c r="Q1923" s="7" t="str">
        <f t="shared" ref="Q1923:Q1986" si="182">LEFT(N1923,FIND("/",N1923)-1)</f>
        <v>music</v>
      </c>
      <c r="R1923" s="7" t="str">
        <f t="shared" ref="R1923:R1986" si="183">RIGHT(N1923,LEN(N1923)-FIND("/",N1923))</f>
        <v>indie rock</v>
      </c>
      <c r="S1923" s="9">
        <f t="shared" ref="S1923:S1986" si="184">(J1923/86400)+25569</f>
        <v>41074.221562500003</v>
      </c>
      <c r="T1923" s="9">
        <f t="shared" ref="T1923:T1986" si="185">(I1923/86400)+25569</f>
        <v>41104.221562500003</v>
      </c>
    </row>
    <row r="1924" spans="1:20" ht="90" x14ac:dyDescent="0.2">
      <c r="A1924" s="7">
        <v>1922</v>
      </c>
      <c r="B1924" s="1" t="s">
        <v>1923</v>
      </c>
      <c r="C1924" s="1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11">
        <f t="shared" si="180"/>
        <v>115.55</v>
      </c>
      <c r="P1924" s="7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75" x14ac:dyDescent="0.2">
      <c r="A1925" s="7">
        <v>1923</v>
      </c>
      <c r="B1925" s="1" t="s">
        <v>1924</v>
      </c>
      <c r="C1925" s="1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11">
        <f t="shared" si="180"/>
        <v>240.79999999999998</v>
      </c>
      <c r="P1925" s="7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90" x14ac:dyDescent="0.2">
      <c r="A1926" s="7">
        <v>1924</v>
      </c>
      <c r="B1926" s="1" t="s">
        <v>1925</v>
      </c>
      <c r="C1926" s="1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11">
        <f t="shared" si="180"/>
        <v>114.39999999999999</v>
      </c>
      <c r="P1926" s="7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90" x14ac:dyDescent="0.2">
      <c r="A1927" s="7">
        <v>1925</v>
      </c>
      <c r="B1927" s="1" t="s">
        <v>1926</v>
      </c>
      <c r="C1927" s="1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11">
        <f t="shared" si="180"/>
        <v>110.33333333333333</v>
      </c>
      <c r="P1927" s="7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105" x14ac:dyDescent="0.2">
      <c r="A1928" s="7">
        <v>1926</v>
      </c>
      <c r="B1928" s="1" t="s">
        <v>1927</v>
      </c>
      <c r="C1928" s="1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11">
        <f t="shared" si="180"/>
        <v>195.37933333333334</v>
      </c>
      <c r="P1928" s="7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30" x14ac:dyDescent="0.2">
      <c r="A1929" s="7">
        <v>1927</v>
      </c>
      <c r="B1929" s="1" t="s">
        <v>1928</v>
      </c>
      <c r="C1929" s="1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11">
        <f t="shared" si="180"/>
        <v>103.33333333333334</v>
      </c>
      <c r="P1929" s="7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60" x14ac:dyDescent="0.2">
      <c r="A1930" s="7">
        <v>1928</v>
      </c>
      <c r="B1930" s="1" t="s">
        <v>1929</v>
      </c>
      <c r="C1930" s="1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11">
        <f t="shared" si="180"/>
        <v>103.1372549019608</v>
      </c>
      <c r="P1930" s="7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75" x14ac:dyDescent="0.2">
      <c r="A1931" s="7">
        <v>1929</v>
      </c>
      <c r="B1931" s="1" t="s">
        <v>1930</v>
      </c>
      <c r="C1931" s="1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11">
        <f t="shared" si="180"/>
        <v>100.3125</v>
      </c>
      <c r="P1931" s="7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60" x14ac:dyDescent="0.2">
      <c r="A1932" s="7">
        <v>1930</v>
      </c>
      <c r="B1932" s="1" t="s">
        <v>1931</v>
      </c>
      <c r="C1932" s="1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11">
        <f t="shared" si="180"/>
        <v>127</v>
      </c>
      <c r="P1932" s="7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75" x14ac:dyDescent="0.2">
      <c r="A1933" s="7">
        <v>1931</v>
      </c>
      <c r="B1933" s="1" t="s">
        <v>1932</v>
      </c>
      <c r="C1933" s="1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11">
        <f t="shared" si="180"/>
        <v>120.601</v>
      </c>
      <c r="P1933" s="7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105" x14ac:dyDescent="0.2">
      <c r="A1934" s="7">
        <v>1932</v>
      </c>
      <c r="B1934" s="1" t="s">
        <v>1933</v>
      </c>
      <c r="C1934" s="1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11">
        <f t="shared" si="180"/>
        <v>106.99047619047619</v>
      </c>
      <c r="P1934" s="7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120" x14ac:dyDescent="0.2">
      <c r="A1935" s="7">
        <v>1933</v>
      </c>
      <c r="B1935" s="1" t="s">
        <v>1934</v>
      </c>
      <c r="C1935" s="1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11">
        <f t="shared" si="180"/>
        <v>172.43333333333334</v>
      </c>
      <c r="P1935" s="7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105" x14ac:dyDescent="0.2">
      <c r="A1936" s="7">
        <v>1934</v>
      </c>
      <c r="B1936" s="1" t="s">
        <v>1935</v>
      </c>
      <c r="C1936" s="1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11">
        <f t="shared" si="180"/>
        <v>123.61999999999999</v>
      </c>
      <c r="P1936" s="7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105" x14ac:dyDescent="0.2">
      <c r="A1937" s="7">
        <v>1935</v>
      </c>
      <c r="B1937" s="1" t="s">
        <v>1936</v>
      </c>
      <c r="C1937" s="1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11">
        <f t="shared" si="180"/>
        <v>108.4</v>
      </c>
      <c r="P1937" s="7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90" x14ac:dyDescent="0.2">
      <c r="A1938" s="7">
        <v>1936</v>
      </c>
      <c r="B1938" s="1" t="s">
        <v>1937</v>
      </c>
      <c r="C1938" s="1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11">
        <f t="shared" si="180"/>
        <v>116.52013333333333</v>
      </c>
      <c r="P1938" s="7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90" x14ac:dyDescent="0.2">
      <c r="A1939" s="7">
        <v>1937</v>
      </c>
      <c r="B1939" s="1" t="s">
        <v>1938</v>
      </c>
      <c r="C1939" s="1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11">
        <f t="shared" si="180"/>
        <v>187.245</v>
      </c>
      <c r="P1939" s="7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90" x14ac:dyDescent="0.2">
      <c r="A1940" s="7">
        <v>1938</v>
      </c>
      <c r="B1940" s="1" t="s">
        <v>1939</v>
      </c>
      <c r="C1940" s="1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11">
        <f t="shared" si="180"/>
        <v>115.93333333333334</v>
      </c>
      <c r="P1940" s="7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105" x14ac:dyDescent="0.2">
      <c r="A1941" s="7">
        <v>1939</v>
      </c>
      <c r="B1941" s="1" t="s">
        <v>1940</v>
      </c>
      <c r="C1941" s="1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11">
        <f t="shared" si="180"/>
        <v>110.7</v>
      </c>
      <c r="P1941" s="7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90" x14ac:dyDescent="0.2">
      <c r="A1942" s="7">
        <v>1940</v>
      </c>
      <c r="B1942" s="1" t="s">
        <v>1941</v>
      </c>
      <c r="C1942" s="1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11">
        <f t="shared" si="180"/>
        <v>170.92307692307693</v>
      </c>
      <c r="P1942" s="7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105" x14ac:dyDescent="0.2">
      <c r="A1943" s="7">
        <v>1941</v>
      </c>
      <c r="B1943" s="1" t="s">
        <v>1942</v>
      </c>
      <c r="C1943" s="1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11">
        <f t="shared" si="180"/>
        <v>126.11835600000001</v>
      </c>
      <c r="P1943" s="7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105" x14ac:dyDescent="0.2">
      <c r="A1944" s="7">
        <v>1942</v>
      </c>
      <c r="B1944" s="1" t="s">
        <v>1943</v>
      </c>
      <c r="C1944" s="1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11">
        <f t="shared" si="180"/>
        <v>138.44033333333334</v>
      </c>
      <c r="P1944" s="7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90" x14ac:dyDescent="0.2">
      <c r="A1945" s="7">
        <v>1943</v>
      </c>
      <c r="B1945" s="1" t="s">
        <v>1944</v>
      </c>
      <c r="C1945" s="1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11">
        <f t="shared" si="180"/>
        <v>1705.2499999999998</v>
      </c>
      <c r="P1945" s="7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105" x14ac:dyDescent="0.2">
      <c r="A1946" s="7">
        <v>1944</v>
      </c>
      <c r="B1946" s="1" t="s">
        <v>1945</v>
      </c>
      <c r="C1946" s="1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11">
        <f t="shared" si="180"/>
        <v>788.05550000000005</v>
      </c>
      <c r="P1946" s="7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105" x14ac:dyDescent="0.2">
      <c r="A1947" s="7">
        <v>1945</v>
      </c>
      <c r="B1947" s="1" t="s">
        <v>1946</v>
      </c>
      <c r="C1947" s="1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11">
        <f t="shared" si="180"/>
        <v>348.01799999999997</v>
      </c>
      <c r="P1947" s="7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105" x14ac:dyDescent="0.2">
      <c r="A1948" s="7">
        <v>1946</v>
      </c>
      <c r="B1948" s="1" t="s">
        <v>1947</v>
      </c>
      <c r="C1948" s="1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11">
        <f t="shared" si="180"/>
        <v>149.74666666666667</v>
      </c>
      <c r="P1948" s="7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120" x14ac:dyDescent="0.2">
      <c r="A1949" s="7">
        <v>1947</v>
      </c>
      <c r="B1949" s="1" t="s">
        <v>1948</v>
      </c>
      <c r="C1949" s="1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11">
        <f t="shared" si="180"/>
        <v>100.63375000000001</v>
      </c>
      <c r="P1949" s="7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60" x14ac:dyDescent="0.2">
      <c r="A1950" s="7">
        <v>1948</v>
      </c>
      <c r="B1950" s="1" t="s">
        <v>1949</v>
      </c>
      <c r="C1950" s="1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11">
        <f t="shared" si="180"/>
        <v>800.21100000000001</v>
      </c>
      <c r="P1950" s="7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90" x14ac:dyDescent="0.2">
      <c r="A1951" s="7">
        <v>1949</v>
      </c>
      <c r="B1951" s="1" t="s">
        <v>1950</v>
      </c>
      <c r="C1951" s="1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11">
        <f t="shared" si="180"/>
        <v>106.00260000000002</v>
      </c>
      <c r="P1951" s="7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90" x14ac:dyDescent="0.2">
      <c r="A1952" s="7">
        <v>1950</v>
      </c>
      <c r="B1952" s="1" t="s">
        <v>1951</v>
      </c>
      <c r="C1952" s="1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11">
        <f t="shared" si="180"/>
        <v>200.51866666666669</v>
      </c>
      <c r="P1952" s="7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105" x14ac:dyDescent="0.2">
      <c r="A1953" s="7">
        <v>1951</v>
      </c>
      <c r="B1953" s="1" t="s">
        <v>1952</v>
      </c>
      <c r="C1953" s="1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11">
        <f t="shared" si="180"/>
        <v>212.44399999999999</v>
      </c>
      <c r="P1953" s="7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90" x14ac:dyDescent="0.2">
      <c r="A1954" s="7">
        <v>1952</v>
      </c>
      <c r="B1954" s="1" t="s">
        <v>1953</v>
      </c>
      <c r="C1954" s="1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11">
        <f t="shared" si="180"/>
        <v>198.47237142857145</v>
      </c>
      <c r="P1954" s="7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90" x14ac:dyDescent="0.2">
      <c r="A1955" s="7">
        <v>1953</v>
      </c>
      <c r="B1955" s="1" t="s">
        <v>1954</v>
      </c>
      <c r="C1955" s="1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11">
        <f t="shared" si="180"/>
        <v>225.94666666666666</v>
      </c>
      <c r="P1955" s="7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45" x14ac:dyDescent="0.2">
      <c r="A1956" s="7">
        <v>1954</v>
      </c>
      <c r="B1956" s="1" t="s">
        <v>1955</v>
      </c>
      <c r="C1956" s="1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11">
        <f t="shared" si="180"/>
        <v>698.94800000000009</v>
      </c>
      <c r="P1956" s="7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105" x14ac:dyDescent="0.2">
      <c r="A1957" s="7">
        <v>1955</v>
      </c>
      <c r="B1957" s="1" t="s">
        <v>1956</v>
      </c>
      <c r="C1957" s="1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11">
        <f t="shared" si="180"/>
        <v>398.59528571428569</v>
      </c>
      <c r="P1957" s="7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105" x14ac:dyDescent="0.2">
      <c r="A1958" s="7">
        <v>1956</v>
      </c>
      <c r="B1958" s="1" t="s">
        <v>1957</v>
      </c>
      <c r="C1958" s="1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11">
        <f t="shared" si="180"/>
        <v>294.0333333333333</v>
      </c>
      <c r="P1958" s="7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60" x14ac:dyDescent="0.2">
      <c r="A1959" s="7">
        <v>1957</v>
      </c>
      <c r="B1959" s="1" t="s">
        <v>1958</v>
      </c>
      <c r="C1959" s="1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11">
        <f t="shared" si="180"/>
        <v>167.50470000000001</v>
      </c>
      <c r="P1959" s="7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105" x14ac:dyDescent="0.2">
      <c r="A1960" s="7">
        <v>1958</v>
      </c>
      <c r="B1960" s="1" t="s">
        <v>1959</v>
      </c>
      <c r="C1960" s="1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11">
        <f t="shared" si="180"/>
        <v>1435.5717142857143</v>
      </c>
      <c r="P1960" s="7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105" x14ac:dyDescent="0.2">
      <c r="A1961" s="7">
        <v>1959</v>
      </c>
      <c r="B1961" s="1" t="s">
        <v>1960</v>
      </c>
      <c r="C1961" s="1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11">
        <f t="shared" si="180"/>
        <v>156.73439999999999</v>
      </c>
      <c r="P1961" s="7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105" x14ac:dyDescent="0.2">
      <c r="A1962" s="7">
        <v>1960</v>
      </c>
      <c r="B1962" s="1" t="s">
        <v>1961</v>
      </c>
      <c r="C1962" s="1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11">
        <f t="shared" si="180"/>
        <v>117.90285714285716</v>
      </c>
      <c r="P1962" s="7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90" x14ac:dyDescent="0.2">
      <c r="A1963" s="7">
        <v>1961</v>
      </c>
      <c r="B1963" s="1" t="s">
        <v>1962</v>
      </c>
      <c r="C1963" s="1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11">
        <f t="shared" si="180"/>
        <v>1105.3811999999998</v>
      </c>
      <c r="P1963" s="7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105" x14ac:dyDescent="0.2">
      <c r="A1964" s="7">
        <v>1962</v>
      </c>
      <c r="B1964" s="1" t="s">
        <v>1963</v>
      </c>
      <c r="C1964" s="1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11">
        <f t="shared" si="180"/>
        <v>192.92499999999998</v>
      </c>
      <c r="P1964" s="7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105" x14ac:dyDescent="0.2">
      <c r="A1965" s="7">
        <v>1963</v>
      </c>
      <c r="B1965" s="1" t="s">
        <v>1964</v>
      </c>
      <c r="C1965" s="1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11">
        <f t="shared" si="180"/>
        <v>126.8842105263158</v>
      </c>
      <c r="P1965" s="7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105" x14ac:dyDescent="0.2">
      <c r="A1966" s="7">
        <v>1964</v>
      </c>
      <c r="B1966" s="1" t="s">
        <v>1965</v>
      </c>
      <c r="C1966" s="1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11">
        <f t="shared" si="180"/>
        <v>259.57748878923763</v>
      </c>
      <c r="P1966" s="7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90" x14ac:dyDescent="0.2">
      <c r="A1967" s="7">
        <v>1965</v>
      </c>
      <c r="B1967" s="1" t="s">
        <v>1966</v>
      </c>
      <c r="C1967" s="1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11">
        <f t="shared" si="180"/>
        <v>262.27999999999997</v>
      </c>
      <c r="P1967" s="7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105" x14ac:dyDescent="0.2">
      <c r="A1968" s="7">
        <v>1966</v>
      </c>
      <c r="B1968" s="1" t="s">
        <v>1967</v>
      </c>
      <c r="C1968" s="1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11">
        <f t="shared" si="180"/>
        <v>206.74309000000002</v>
      </c>
      <c r="P1968" s="7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105" x14ac:dyDescent="0.2">
      <c r="A1969" s="7">
        <v>1967</v>
      </c>
      <c r="B1969" s="1" t="s">
        <v>1968</v>
      </c>
      <c r="C1969" s="1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11">
        <f t="shared" si="180"/>
        <v>370.13</v>
      </c>
      <c r="P1969" s="7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60" x14ac:dyDescent="0.2">
      <c r="A1970" s="7">
        <v>1968</v>
      </c>
      <c r="B1970" s="1" t="s">
        <v>1969</v>
      </c>
      <c r="C1970" s="1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11">
        <f t="shared" si="180"/>
        <v>284.96600000000001</v>
      </c>
      <c r="P1970" s="7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105" x14ac:dyDescent="0.2">
      <c r="A1971" s="7">
        <v>1969</v>
      </c>
      <c r="B1971" s="1" t="s">
        <v>1970</v>
      </c>
      <c r="C1971" s="1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11">
        <f t="shared" si="180"/>
        <v>579.08000000000004</v>
      </c>
      <c r="P1971" s="7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75" x14ac:dyDescent="0.2">
      <c r="A1972" s="7">
        <v>1970</v>
      </c>
      <c r="B1972" s="1" t="s">
        <v>1971</v>
      </c>
      <c r="C1972" s="1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11">
        <f t="shared" si="180"/>
        <v>1131.8</v>
      </c>
      <c r="P1972" s="7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105" x14ac:dyDescent="0.2">
      <c r="A1973" s="7">
        <v>1971</v>
      </c>
      <c r="B1973" s="1" t="s">
        <v>1972</v>
      </c>
      <c r="C1973" s="1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11">
        <f t="shared" si="180"/>
        <v>263.02771750000005</v>
      </c>
      <c r="P1973" s="7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105" x14ac:dyDescent="0.2">
      <c r="A1974" s="7">
        <v>1972</v>
      </c>
      <c r="B1974" s="1" t="s">
        <v>1973</v>
      </c>
      <c r="C1974" s="1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11">
        <f t="shared" si="180"/>
        <v>674.48</v>
      </c>
      <c r="P1974" s="7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90" x14ac:dyDescent="0.2">
      <c r="A1975" s="7">
        <v>1973</v>
      </c>
      <c r="B1975" s="1" t="s">
        <v>1974</v>
      </c>
      <c r="C1975" s="1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11">
        <f t="shared" si="180"/>
        <v>256.83081313131316</v>
      </c>
      <c r="P1975" s="7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105" x14ac:dyDescent="0.2">
      <c r="A1976" s="7">
        <v>1974</v>
      </c>
      <c r="B1976" s="1" t="s">
        <v>1975</v>
      </c>
      <c r="C1976" s="1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11">
        <f t="shared" si="180"/>
        <v>375.49599999999998</v>
      </c>
      <c r="P1976" s="7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60" x14ac:dyDescent="0.2">
      <c r="A1977" s="7">
        <v>1975</v>
      </c>
      <c r="B1977" s="1" t="s">
        <v>1976</v>
      </c>
      <c r="C1977" s="1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11">
        <f t="shared" si="180"/>
        <v>208.70837499999996</v>
      </c>
      <c r="P1977" s="7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45" x14ac:dyDescent="0.2">
      <c r="A1978" s="7">
        <v>1976</v>
      </c>
      <c r="B1978" s="1" t="s">
        <v>1977</v>
      </c>
      <c r="C1978" s="1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11">
        <f t="shared" si="180"/>
        <v>346.6</v>
      </c>
      <c r="P1978" s="7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75" x14ac:dyDescent="0.2">
      <c r="A1979" s="7">
        <v>1977</v>
      </c>
      <c r="B1979" s="1" t="s">
        <v>1978</v>
      </c>
      <c r="C1979" s="1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11">
        <f t="shared" si="180"/>
        <v>402.33</v>
      </c>
      <c r="P1979" s="7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105" x14ac:dyDescent="0.2">
      <c r="A1980" s="7">
        <v>1978</v>
      </c>
      <c r="B1980" s="1" t="s">
        <v>1979</v>
      </c>
      <c r="C1980" s="1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11">
        <f t="shared" si="180"/>
        <v>1026.8451399999999</v>
      </c>
      <c r="P1980" s="7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75" x14ac:dyDescent="0.2">
      <c r="A1981" s="7">
        <v>1979</v>
      </c>
      <c r="B1981" s="1" t="s">
        <v>1980</v>
      </c>
      <c r="C1981" s="1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11">
        <f t="shared" si="180"/>
        <v>114.901155</v>
      </c>
      <c r="P1981" s="7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45" x14ac:dyDescent="0.2">
      <c r="A1982" s="7">
        <v>1980</v>
      </c>
      <c r="B1982" s="1" t="s">
        <v>1981</v>
      </c>
      <c r="C1982" s="1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11">
        <f t="shared" si="180"/>
        <v>354.82402000000002</v>
      </c>
      <c r="P1982" s="7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105" x14ac:dyDescent="0.2">
      <c r="A1983" s="7">
        <v>1981</v>
      </c>
      <c r="B1983" s="1" t="s">
        <v>1982</v>
      </c>
      <c r="C1983" s="1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11">
        <f t="shared" si="180"/>
        <v>5.08</v>
      </c>
      <c r="P1983" s="7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75" x14ac:dyDescent="0.2">
      <c r="A1984" s="7">
        <v>1982</v>
      </c>
      <c r="B1984" s="1" t="s">
        <v>1983</v>
      </c>
      <c r="C1984" s="1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11">
        <f t="shared" si="180"/>
        <v>0</v>
      </c>
      <c r="P1984" s="7" t="e">
        <f t="shared" si="181"/>
        <v>#DIV/0!</v>
      </c>
      <c r="Q1984" s="7" t="str">
        <f t="shared" si="182"/>
        <v>photography</v>
      </c>
      <c r="R1984" s="7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90" x14ac:dyDescent="0.2">
      <c r="A1985" s="7">
        <v>1983</v>
      </c>
      <c r="B1985" s="1" t="s">
        <v>1984</v>
      </c>
      <c r="C1985" s="1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11">
        <f t="shared" si="180"/>
        <v>4.3</v>
      </c>
      <c r="P1985" s="7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105" x14ac:dyDescent="0.2">
      <c r="A1986" s="7">
        <v>1984</v>
      </c>
      <c r="B1986" s="1" t="s">
        <v>1985</v>
      </c>
      <c r="C1986" s="1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11">
        <f t="shared" si="180"/>
        <v>21.146666666666665</v>
      </c>
      <c r="P1986" s="7">
        <f t="shared" si="181"/>
        <v>453.14285714285717</v>
      </c>
      <c r="Q1986" s="7" t="str">
        <f t="shared" si="182"/>
        <v>photography</v>
      </c>
      <c r="R1986" s="7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105" x14ac:dyDescent="0.2">
      <c r="A1987" s="7">
        <v>1985</v>
      </c>
      <c r="B1987" s="1" t="s">
        <v>1986</v>
      </c>
      <c r="C1987" s="1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11">
        <f t="shared" ref="O1987:O2050" si="186">E1987/D1987*100</f>
        <v>3.1875</v>
      </c>
      <c r="P1987" s="7">
        <f t="shared" ref="P1987:P2050" si="187">E1987/L1987</f>
        <v>12.75</v>
      </c>
      <c r="Q1987" s="7" t="str">
        <f t="shared" ref="Q1987:Q2050" si="188">LEFT(N1987,FIND("/",N1987)-1)</f>
        <v>photography</v>
      </c>
      <c r="R1987" s="7" t="str">
        <f t="shared" ref="R1987:R2050" si="189">RIGHT(N1987,LEN(N1987)-FIND("/",N1987))</f>
        <v>people</v>
      </c>
      <c r="S1987" s="9">
        <f t="shared" ref="S1987:S2050" si="190">(J1987/86400)+25569</f>
        <v>42555.698738425926</v>
      </c>
      <c r="T1987" s="9">
        <f t="shared" ref="T1987:T2050" si="191">(I1987/86400)+25569</f>
        <v>42584.958333333328</v>
      </c>
    </row>
    <row r="1988" spans="1:20" ht="105" x14ac:dyDescent="0.2">
      <c r="A1988" s="7">
        <v>1986</v>
      </c>
      <c r="B1988" s="1" t="s">
        <v>1987</v>
      </c>
      <c r="C1988" s="1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11">
        <f t="shared" si="186"/>
        <v>0.05</v>
      </c>
      <c r="P1988" s="7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60" x14ac:dyDescent="0.2">
      <c r="A1989" s="7">
        <v>1987</v>
      </c>
      <c r="B1989" s="1" t="s">
        <v>1988</v>
      </c>
      <c r="C1989" s="1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11">
        <f t="shared" si="186"/>
        <v>42.472727272727276</v>
      </c>
      <c r="P1989" s="7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30" x14ac:dyDescent="0.2">
      <c r="A1990" s="7">
        <v>1988</v>
      </c>
      <c r="B1990" s="1" t="s">
        <v>1989</v>
      </c>
      <c r="C1990" s="1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11">
        <f t="shared" si="186"/>
        <v>0.41666666666666669</v>
      </c>
      <c r="P1990" s="7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75" x14ac:dyDescent="0.2">
      <c r="A1991" s="7">
        <v>1989</v>
      </c>
      <c r="B1991" s="1" t="s">
        <v>1990</v>
      </c>
      <c r="C1991" s="1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11">
        <f t="shared" si="186"/>
        <v>1</v>
      </c>
      <c r="P1991" s="7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105" x14ac:dyDescent="0.2">
      <c r="A1992" s="7">
        <v>1990</v>
      </c>
      <c r="B1992" s="1" t="s">
        <v>1991</v>
      </c>
      <c r="C1992" s="1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11">
        <f t="shared" si="186"/>
        <v>16.966666666666665</v>
      </c>
      <c r="P1992" s="7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60" x14ac:dyDescent="0.2">
      <c r="A1993" s="7">
        <v>1991</v>
      </c>
      <c r="B1993" s="1" t="s">
        <v>1992</v>
      </c>
      <c r="C1993" s="1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11">
        <f t="shared" si="186"/>
        <v>7.0000000000000009</v>
      </c>
      <c r="P1993" s="7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45" x14ac:dyDescent="0.2">
      <c r="A1994" s="7">
        <v>1992</v>
      </c>
      <c r="B1994" s="1" t="s">
        <v>1993</v>
      </c>
      <c r="C1994" s="1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11">
        <f t="shared" si="186"/>
        <v>0.13333333333333333</v>
      </c>
      <c r="P1994" s="7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90" x14ac:dyDescent="0.2">
      <c r="A1995" s="7">
        <v>1993</v>
      </c>
      <c r="B1995" s="1" t="s">
        <v>1994</v>
      </c>
      <c r="C1995" s="1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11">
        <f t="shared" si="186"/>
        <v>0</v>
      </c>
      <c r="P1995" s="7" t="e">
        <f t="shared" si="187"/>
        <v>#DIV/0!</v>
      </c>
      <c r="Q1995" s="7" t="str">
        <f t="shared" si="188"/>
        <v>photography</v>
      </c>
      <c r="R1995" s="7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120" x14ac:dyDescent="0.2">
      <c r="A1996" s="7">
        <v>1994</v>
      </c>
      <c r="B1996" s="1" t="s">
        <v>1995</v>
      </c>
      <c r="C1996" s="1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11">
        <f t="shared" si="186"/>
        <v>0</v>
      </c>
      <c r="P1996" s="7" t="e">
        <f t="shared" si="187"/>
        <v>#DIV/0!</v>
      </c>
      <c r="Q1996" s="7" t="str">
        <f t="shared" si="188"/>
        <v>photography</v>
      </c>
      <c r="R1996" s="7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105" x14ac:dyDescent="0.2">
      <c r="A1997" s="7">
        <v>1995</v>
      </c>
      <c r="B1997" s="1" t="s">
        <v>1996</v>
      </c>
      <c r="C1997" s="1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11">
        <f t="shared" si="186"/>
        <v>7.8</v>
      </c>
      <c r="P1997" s="7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105" x14ac:dyDescent="0.2">
      <c r="A1998" s="7">
        <v>1996</v>
      </c>
      <c r="B1998" s="1" t="s">
        <v>1997</v>
      </c>
      <c r="C1998" s="1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11">
        <f t="shared" si="186"/>
        <v>0</v>
      </c>
      <c r="P1998" s="7" t="e">
        <f t="shared" si="187"/>
        <v>#DIV/0!</v>
      </c>
      <c r="Q1998" s="7" t="str">
        <f t="shared" si="188"/>
        <v>photography</v>
      </c>
      <c r="R1998" s="7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105" x14ac:dyDescent="0.2">
      <c r="A1999" s="7">
        <v>1997</v>
      </c>
      <c r="B1999" s="1" t="s">
        <v>1998</v>
      </c>
      <c r="C1999" s="1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11">
        <f t="shared" si="186"/>
        <v>0</v>
      </c>
      <c r="P1999" s="7" t="e">
        <f t="shared" si="187"/>
        <v>#DIV/0!</v>
      </c>
      <c r="Q1999" s="7" t="str">
        <f t="shared" si="188"/>
        <v>photography</v>
      </c>
      <c r="R1999" s="7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120" x14ac:dyDescent="0.2">
      <c r="A2000" s="7">
        <v>1998</v>
      </c>
      <c r="B2000" s="1" t="s">
        <v>1999</v>
      </c>
      <c r="C2000" s="1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11">
        <f t="shared" si="186"/>
        <v>26.200000000000003</v>
      </c>
      <c r="P2000" s="7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75" x14ac:dyDescent="0.2">
      <c r="A2001" s="7">
        <v>1999</v>
      </c>
      <c r="B2001" s="1" t="s">
        <v>2000</v>
      </c>
      <c r="C2001" s="1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11">
        <f t="shared" si="186"/>
        <v>0.76129032258064511</v>
      </c>
      <c r="P2001" s="7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105" x14ac:dyDescent="0.2">
      <c r="A2002" s="7">
        <v>2000</v>
      </c>
      <c r="B2002" s="1" t="s">
        <v>2001</v>
      </c>
      <c r="C2002" s="1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11">
        <f t="shared" si="186"/>
        <v>12.5</v>
      </c>
      <c r="P2002" s="7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75" x14ac:dyDescent="0.2">
      <c r="A2003" s="7">
        <v>2001</v>
      </c>
      <c r="B2003" s="1" t="s">
        <v>2002</v>
      </c>
      <c r="C2003" s="1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11">
        <f t="shared" si="186"/>
        <v>382.12909090909091</v>
      </c>
      <c r="P2003" s="7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105" x14ac:dyDescent="0.2">
      <c r="A2004" s="7">
        <v>2002</v>
      </c>
      <c r="B2004" s="1" t="s">
        <v>2003</v>
      </c>
      <c r="C2004" s="1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11">
        <f t="shared" si="186"/>
        <v>216.79422000000002</v>
      </c>
      <c r="P2004" s="7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105" x14ac:dyDescent="0.2">
      <c r="A2005" s="7">
        <v>2003</v>
      </c>
      <c r="B2005" s="1" t="s">
        <v>2004</v>
      </c>
      <c r="C2005" s="1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11">
        <f t="shared" si="186"/>
        <v>312</v>
      </c>
      <c r="P2005" s="7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90" x14ac:dyDescent="0.2">
      <c r="A2006" s="7">
        <v>2004</v>
      </c>
      <c r="B2006" s="1" t="s">
        <v>2005</v>
      </c>
      <c r="C2006" s="1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11">
        <f t="shared" si="186"/>
        <v>234.42048</v>
      </c>
      <c r="P2006" s="7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105" x14ac:dyDescent="0.2">
      <c r="A2007" s="7">
        <v>2005</v>
      </c>
      <c r="B2007" s="1" t="s">
        <v>2006</v>
      </c>
      <c r="C2007" s="1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11">
        <f t="shared" si="186"/>
        <v>123.68010000000001</v>
      </c>
      <c r="P2007" s="7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105" x14ac:dyDescent="0.2">
      <c r="A2008" s="7">
        <v>2006</v>
      </c>
      <c r="B2008" s="1" t="s">
        <v>2007</v>
      </c>
      <c r="C2008" s="1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11">
        <f t="shared" si="186"/>
        <v>247.84</v>
      </c>
      <c r="P2008" s="7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105" x14ac:dyDescent="0.2">
      <c r="A2009" s="7">
        <v>2007</v>
      </c>
      <c r="B2009" s="1" t="s">
        <v>2008</v>
      </c>
      <c r="C2009" s="1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11">
        <f t="shared" si="186"/>
        <v>115.7092</v>
      </c>
      <c r="P2009" s="7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105" x14ac:dyDescent="0.2">
      <c r="A2010" s="7">
        <v>2008</v>
      </c>
      <c r="B2010" s="1" t="s">
        <v>2009</v>
      </c>
      <c r="C2010" s="1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11">
        <f t="shared" si="186"/>
        <v>117.07484768810599</v>
      </c>
      <c r="P2010" s="7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105" x14ac:dyDescent="0.2">
      <c r="A2011" s="7">
        <v>2009</v>
      </c>
      <c r="B2011" s="1" t="s">
        <v>2010</v>
      </c>
      <c r="C2011" s="1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11">
        <f t="shared" si="186"/>
        <v>305.15800000000002</v>
      </c>
      <c r="P2011" s="7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60" x14ac:dyDescent="0.2">
      <c r="A2012" s="7">
        <v>2010</v>
      </c>
      <c r="B2012" s="1" t="s">
        <v>2011</v>
      </c>
      <c r="C2012" s="1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11">
        <f t="shared" si="186"/>
        <v>320.05299999999994</v>
      </c>
      <c r="P2012" s="7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90" x14ac:dyDescent="0.2">
      <c r="A2013" s="7">
        <v>2011</v>
      </c>
      <c r="B2013" s="1" t="s">
        <v>2012</v>
      </c>
      <c r="C2013" s="1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11">
        <f t="shared" si="186"/>
        <v>819.56399999999996</v>
      </c>
      <c r="P2013" s="7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90" x14ac:dyDescent="0.2">
      <c r="A2014" s="7">
        <v>2012</v>
      </c>
      <c r="B2014" s="1" t="s">
        <v>2013</v>
      </c>
      <c r="C2014" s="1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11">
        <f t="shared" si="186"/>
        <v>234.90000000000003</v>
      </c>
      <c r="P2014" s="7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105" x14ac:dyDescent="0.2">
      <c r="A2015" s="7">
        <v>2013</v>
      </c>
      <c r="B2015" s="1" t="s">
        <v>2014</v>
      </c>
      <c r="C2015" s="1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11">
        <f t="shared" si="186"/>
        <v>494.91374999999999</v>
      </c>
      <c r="P2015" s="7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105" x14ac:dyDescent="0.2">
      <c r="A2016" s="7">
        <v>2014</v>
      </c>
      <c r="B2016" s="1" t="s">
        <v>2015</v>
      </c>
      <c r="C2016" s="1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11">
        <f t="shared" si="186"/>
        <v>7813.7822333333334</v>
      </c>
      <c r="P2016" s="7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90" x14ac:dyDescent="0.2">
      <c r="A2017" s="7">
        <v>2015</v>
      </c>
      <c r="B2017" s="1" t="s">
        <v>2016</v>
      </c>
      <c r="C2017" s="1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11">
        <f t="shared" si="186"/>
        <v>113.00013888888888</v>
      </c>
      <c r="P2017" s="7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60" x14ac:dyDescent="0.2">
      <c r="A2018" s="7">
        <v>2016</v>
      </c>
      <c r="B2018" s="1" t="s">
        <v>2017</v>
      </c>
      <c r="C2018" s="1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11">
        <f t="shared" si="186"/>
        <v>921.54219999999998</v>
      </c>
      <c r="P2018" s="7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90" x14ac:dyDescent="0.2">
      <c r="A2019" s="7">
        <v>2017</v>
      </c>
      <c r="B2019" s="1" t="s">
        <v>2018</v>
      </c>
      <c r="C2019" s="1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11">
        <f t="shared" si="186"/>
        <v>125.10239999999999</v>
      </c>
      <c r="P2019" s="7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105" x14ac:dyDescent="0.2">
      <c r="A2020" s="7">
        <v>2018</v>
      </c>
      <c r="B2020" s="1" t="s">
        <v>2019</v>
      </c>
      <c r="C2020" s="1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11">
        <f t="shared" si="186"/>
        <v>102.24343076923077</v>
      </c>
      <c r="P2020" s="7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105" x14ac:dyDescent="0.2">
      <c r="A2021" s="7">
        <v>2019</v>
      </c>
      <c r="B2021" s="1" t="s">
        <v>2020</v>
      </c>
      <c r="C2021" s="1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11">
        <f t="shared" si="186"/>
        <v>484.90975000000003</v>
      </c>
      <c r="P2021" s="7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120" x14ac:dyDescent="0.2">
      <c r="A2022" s="7">
        <v>2020</v>
      </c>
      <c r="B2022" s="1" t="s">
        <v>2021</v>
      </c>
      <c r="C2022" s="1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11">
        <f t="shared" si="186"/>
        <v>192.33333333333334</v>
      </c>
      <c r="P2022" s="7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105" x14ac:dyDescent="0.2">
      <c r="A2023" s="7">
        <v>2021</v>
      </c>
      <c r="B2023" s="1" t="s">
        <v>2022</v>
      </c>
      <c r="C2023" s="1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11">
        <f t="shared" si="186"/>
        <v>281.10000000000002</v>
      </c>
      <c r="P2023" s="7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105" x14ac:dyDescent="0.2">
      <c r="A2024" s="7">
        <v>2022</v>
      </c>
      <c r="B2024" s="1" t="s">
        <v>2023</v>
      </c>
      <c r="C2024" s="1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11">
        <f t="shared" si="186"/>
        <v>125.13700000000001</v>
      </c>
      <c r="P2024" s="7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105" x14ac:dyDescent="0.2">
      <c r="A2025" s="7">
        <v>2023</v>
      </c>
      <c r="B2025" s="1" t="s">
        <v>2024</v>
      </c>
      <c r="C2025" s="1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11">
        <f t="shared" si="186"/>
        <v>161.459</v>
      </c>
      <c r="P2025" s="7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105" x14ac:dyDescent="0.2">
      <c r="A2026" s="7">
        <v>2024</v>
      </c>
      <c r="B2026" s="1" t="s">
        <v>2025</v>
      </c>
      <c r="C2026" s="1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11">
        <f t="shared" si="186"/>
        <v>585.35</v>
      </c>
      <c r="P2026" s="7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105" x14ac:dyDescent="0.2">
      <c r="A2027" s="7">
        <v>2025</v>
      </c>
      <c r="B2027" s="1" t="s">
        <v>2026</v>
      </c>
      <c r="C2027" s="1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11">
        <f t="shared" si="186"/>
        <v>201.14999999999998</v>
      </c>
      <c r="P2027" s="7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60" x14ac:dyDescent="0.2">
      <c r="A2028" s="7">
        <v>2026</v>
      </c>
      <c r="B2028" s="1" t="s">
        <v>2027</v>
      </c>
      <c r="C2028" s="1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11">
        <f t="shared" si="186"/>
        <v>133.48307999999997</v>
      </c>
      <c r="P2028" s="7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90" x14ac:dyDescent="0.2">
      <c r="A2029" s="7">
        <v>2027</v>
      </c>
      <c r="B2029" s="1" t="s">
        <v>2028</v>
      </c>
      <c r="C2029" s="1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11">
        <f t="shared" si="186"/>
        <v>120.24900000000001</v>
      </c>
      <c r="P2029" s="7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60" x14ac:dyDescent="0.2">
      <c r="A2030" s="7">
        <v>2028</v>
      </c>
      <c r="B2030" s="1" t="s">
        <v>2029</v>
      </c>
      <c r="C2030" s="1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11">
        <f t="shared" si="186"/>
        <v>126.16666666666667</v>
      </c>
      <c r="P2030" s="7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75" x14ac:dyDescent="0.2">
      <c r="A2031" s="7">
        <v>2029</v>
      </c>
      <c r="B2031" s="1" t="s">
        <v>2030</v>
      </c>
      <c r="C2031" s="1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11">
        <f t="shared" si="186"/>
        <v>361.2</v>
      </c>
      <c r="P2031" s="7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90" x14ac:dyDescent="0.2">
      <c r="A2032" s="7">
        <v>2030</v>
      </c>
      <c r="B2032" s="1" t="s">
        <v>2031</v>
      </c>
      <c r="C2032" s="1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11">
        <f t="shared" si="186"/>
        <v>226.239013671875</v>
      </c>
      <c r="P2032" s="7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75" x14ac:dyDescent="0.2">
      <c r="A2033" s="7">
        <v>2031</v>
      </c>
      <c r="B2033" s="1" t="s">
        <v>2032</v>
      </c>
      <c r="C2033" s="1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11">
        <f t="shared" si="186"/>
        <v>120.35</v>
      </c>
      <c r="P2033" s="7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90" x14ac:dyDescent="0.2">
      <c r="A2034" s="7">
        <v>2032</v>
      </c>
      <c r="B2034" s="1" t="s">
        <v>2033</v>
      </c>
      <c r="C2034" s="1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11">
        <f t="shared" si="186"/>
        <v>304.18799999999999</v>
      </c>
      <c r="P2034" s="7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105" x14ac:dyDescent="0.2">
      <c r="A2035" s="7">
        <v>2033</v>
      </c>
      <c r="B2035" s="1" t="s">
        <v>2034</v>
      </c>
      <c r="C2035" s="1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11">
        <f t="shared" si="186"/>
        <v>178.67599999999999</v>
      </c>
      <c r="P2035" s="7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120" x14ac:dyDescent="0.2">
      <c r="A2036" s="7">
        <v>2034</v>
      </c>
      <c r="B2036" s="1" t="s">
        <v>2035</v>
      </c>
      <c r="C2036" s="1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11">
        <f t="shared" si="186"/>
        <v>386.81998717948721</v>
      </c>
      <c r="P2036" s="7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105" x14ac:dyDescent="0.2">
      <c r="A2037" s="7">
        <v>2035</v>
      </c>
      <c r="B2037" s="1" t="s">
        <v>2036</v>
      </c>
      <c r="C2037" s="1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11">
        <f t="shared" si="186"/>
        <v>211.03642500000004</v>
      </c>
      <c r="P2037" s="7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105" x14ac:dyDescent="0.2">
      <c r="A2038" s="7">
        <v>2036</v>
      </c>
      <c r="B2038" s="1" t="s">
        <v>2037</v>
      </c>
      <c r="C2038" s="1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11">
        <f t="shared" si="186"/>
        <v>131.66833333333335</v>
      </c>
      <c r="P2038" s="7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90" x14ac:dyDescent="0.2">
      <c r="A2039" s="7">
        <v>2037</v>
      </c>
      <c r="B2039" s="1" t="s">
        <v>2038</v>
      </c>
      <c r="C2039" s="1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11">
        <f t="shared" si="186"/>
        <v>300.47639999999996</v>
      </c>
      <c r="P2039" s="7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105" x14ac:dyDescent="0.2">
      <c r="A2040" s="7">
        <v>2038</v>
      </c>
      <c r="B2040" s="1" t="s">
        <v>2039</v>
      </c>
      <c r="C2040" s="1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11">
        <f t="shared" si="186"/>
        <v>420.51249999999999</v>
      </c>
      <c r="P2040" s="7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75" x14ac:dyDescent="0.2">
      <c r="A2041" s="7">
        <v>2039</v>
      </c>
      <c r="B2041" s="1" t="s">
        <v>2040</v>
      </c>
      <c r="C2041" s="1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11">
        <f t="shared" si="186"/>
        <v>136.21680000000001</v>
      </c>
      <c r="P2041" s="7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45" x14ac:dyDescent="0.2">
      <c r="A2042" s="7">
        <v>2040</v>
      </c>
      <c r="B2042" s="1" t="s">
        <v>2041</v>
      </c>
      <c r="C2042" s="1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11">
        <f t="shared" si="186"/>
        <v>248.17133333333334</v>
      </c>
      <c r="P2042" s="7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90" x14ac:dyDescent="0.2">
      <c r="A2043" s="7">
        <v>2041</v>
      </c>
      <c r="B2043" s="1" t="s">
        <v>2042</v>
      </c>
      <c r="C2043" s="1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11">
        <f t="shared" si="186"/>
        <v>181.86315789473684</v>
      </c>
      <c r="P2043" s="7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105" x14ac:dyDescent="0.2">
      <c r="A2044" s="7">
        <v>2042</v>
      </c>
      <c r="B2044" s="1" t="s">
        <v>2043</v>
      </c>
      <c r="C2044" s="1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11">
        <f t="shared" si="186"/>
        <v>123.53</v>
      </c>
      <c r="P2044" s="7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105" x14ac:dyDescent="0.2">
      <c r="A2045" s="7">
        <v>2043</v>
      </c>
      <c r="B2045" s="1" t="s">
        <v>2044</v>
      </c>
      <c r="C2045" s="1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11">
        <f t="shared" si="186"/>
        <v>506.20938628158842</v>
      </c>
      <c r="P2045" s="7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90" x14ac:dyDescent="0.2">
      <c r="A2046" s="7">
        <v>2044</v>
      </c>
      <c r="B2046" s="1" t="s">
        <v>2045</v>
      </c>
      <c r="C2046" s="1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11">
        <f t="shared" si="186"/>
        <v>108.21333333333334</v>
      </c>
      <c r="P2046" s="7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105" x14ac:dyDescent="0.2">
      <c r="A2047" s="7">
        <v>2045</v>
      </c>
      <c r="B2047" s="1" t="s">
        <v>2046</v>
      </c>
      <c r="C2047" s="1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11">
        <f t="shared" si="186"/>
        <v>819.18387755102037</v>
      </c>
      <c r="P2047" s="7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105" x14ac:dyDescent="0.2">
      <c r="A2048" s="7">
        <v>2046</v>
      </c>
      <c r="B2048" s="1" t="s">
        <v>2047</v>
      </c>
      <c r="C2048" s="1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11">
        <f t="shared" si="186"/>
        <v>121.10000000000001</v>
      </c>
      <c r="P2048" s="7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90" x14ac:dyDescent="0.2">
      <c r="A2049" s="7">
        <v>2047</v>
      </c>
      <c r="B2049" s="1" t="s">
        <v>2048</v>
      </c>
      <c r="C2049" s="1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11">
        <f t="shared" si="186"/>
        <v>102.99897959183673</v>
      </c>
      <c r="P2049" s="7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105" x14ac:dyDescent="0.2">
      <c r="A2050" s="7">
        <v>2048</v>
      </c>
      <c r="B2050" s="1" t="s">
        <v>2049</v>
      </c>
      <c r="C2050" s="1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11">
        <f t="shared" si="186"/>
        <v>148.33229411764705</v>
      </c>
      <c r="P2050" s="7">
        <f t="shared" si="187"/>
        <v>91.82989803350327</v>
      </c>
      <c r="Q2050" s="7" t="str">
        <f t="shared" si="188"/>
        <v>technology</v>
      </c>
      <c r="R2050" s="7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30" x14ac:dyDescent="0.2">
      <c r="A2051" s="7">
        <v>2049</v>
      </c>
      <c r="B2051" s="1" t="s">
        <v>2050</v>
      </c>
      <c r="C2051" s="1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11">
        <f t="shared" ref="O2051:O2114" si="192">E2051/D2051*100</f>
        <v>120.19070000000001</v>
      </c>
      <c r="P2051" s="7">
        <f t="shared" ref="P2051:P2114" si="193">E2051/L2051</f>
        <v>80.991037735849048</v>
      </c>
      <c r="Q2051" s="7" t="str">
        <f t="shared" ref="Q2051:Q2114" si="194">LEFT(N2051,FIND("/",N2051)-1)</f>
        <v>technology</v>
      </c>
      <c r="R2051" s="7" t="str">
        <f t="shared" ref="R2051:R2114" si="195">RIGHT(N2051,LEN(N2051)-FIND("/",N2051))</f>
        <v>hardware</v>
      </c>
      <c r="S2051" s="9">
        <f t="shared" ref="S2051:S2114" si="196">(J2051/86400)+25569</f>
        <v>41575.527349537035</v>
      </c>
      <c r="T2051" s="9">
        <f t="shared" ref="T2051:T2114" si="197">(I2051/86400)+25569</f>
        <v>41610.957638888889</v>
      </c>
    </row>
    <row r="2052" spans="1:20" ht="105" x14ac:dyDescent="0.2">
      <c r="A2052" s="7">
        <v>2050</v>
      </c>
      <c r="B2052" s="1" t="s">
        <v>2051</v>
      </c>
      <c r="C2052" s="1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11">
        <f t="shared" si="192"/>
        <v>473.27000000000004</v>
      </c>
      <c r="P2052" s="7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105" x14ac:dyDescent="0.2">
      <c r="A2053" s="7">
        <v>2051</v>
      </c>
      <c r="B2053" s="1" t="s">
        <v>2052</v>
      </c>
      <c r="C2053" s="1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11">
        <f t="shared" si="192"/>
        <v>130.36250000000001</v>
      </c>
      <c r="P2053" s="7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90" x14ac:dyDescent="0.2">
      <c r="A2054" s="7">
        <v>2052</v>
      </c>
      <c r="B2054" s="1" t="s">
        <v>2053</v>
      </c>
      <c r="C2054" s="1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11">
        <f t="shared" si="192"/>
        <v>353.048</v>
      </c>
      <c r="P2054" s="7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105" x14ac:dyDescent="0.2">
      <c r="A2055" s="7">
        <v>2053</v>
      </c>
      <c r="B2055" s="1" t="s">
        <v>2054</v>
      </c>
      <c r="C2055" s="1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11">
        <f t="shared" si="192"/>
        <v>101.02</v>
      </c>
      <c r="P2055" s="7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90" x14ac:dyDescent="0.2">
      <c r="A2056" s="7">
        <v>2054</v>
      </c>
      <c r="B2056" s="1" t="s">
        <v>2055</v>
      </c>
      <c r="C2056" s="1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11">
        <f t="shared" si="192"/>
        <v>113.59142857142857</v>
      </c>
      <c r="P2056" s="7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90" x14ac:dyDescent="0.2">
      <c r="A2057" s="7">
        <v>2055</v>
      </c>
      <c r="B2057" s="1" t="s">
        <v>2056</v>
      </c>
      <c r="C2057" s="1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11">
        <f t="shared" si="192"/>
        <v>167.41666666666666</v>
      </c>
      <c r="P2057" s="7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90" x14ac:dyDescent="0.2">
      <c r="A2058" s="7">
        <v>2056</v>
      </c>
      <c r="B2058" s="1" t="s">
        <v>2057</v>
      </c>
      <c r="C2058" s="1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11">
        <f t="shared" si="192"/>
        <v>153.452</v>
      </c>
      <c r="P2058" s="7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105" x14ac:dyDescent="0.2">
      <c r="A2059" s="7">
        <v>2057</v>
      </c>
      <c r="B2059" s="1" t="s">
        <v>2058</v>
      </c>
      <c r="C2059" s="1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11">
        <f t="shared" si="192"/>
        <v>202.23220000000001</v>
      </c>
      <c r="P2059" s="7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60" x14ac:dyDescent="0.2">
      <c r="A2060" s="7">
        <v>2058</v>
      </c>
      <c r="B2060" s="1" t="s">
        <v>2059</v>
      </c>
      <c r="C2060" s="1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11">
        <f t="shared" si="192"/>
        <v>168.28125</v>
      </c>
      <c r="P2060" s="7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105" x14ac:dyDescent="0.2">
      <c r="A2061" s="7">
        <v>2059</v>
      </c>
      <c r="B2061" s="1" t="s">
        <v>2060</v>
      </c>
      <c r="C2061" s="1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11">
        <f t="shared" si="192"/>
        <v>143.45666666666668</v>
      </c>
      <c r="P2061" s="7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105" x14ac:dyDescent="0.2">
      <c r="A2062" s="7">
        <v>2060</v>
      </c>
      <c r="B2062" s="1" t="s">
        <v>2061</v>
      </c>
      <c r="C2062" s="1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11">
        <f t="shared" si="192"/>
        <v>196.4</v>
      </c>
      <c r="P2062" s="7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105" x14ac:dyDescent="0.2">
      <c r="A2063" s="7">
        <v>2061</v>
      </c>
      <c r="B2063" s="1" t="s">
        <v>2062</v>
      </c>
      <c r="C2063" s="1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11">
        <f t="shared" si="192"/>
        <v>107.91999999999999</v>
      </c>
      <c r="P2063" s="7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135" x14ac:dyDescent="0.2">
      <c r="A2064" s="7">
        <v>2062</v>
      </c>
      <c r="B2064" s="1" t="s">
        <v>2063</v>
      </c>
      <c r="C2064" s="1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11">
        <f t="shared" si="192"/>
        <v>114.97699999999999</v>
      </c>
      <c r="P2064" s="7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75" x14ac:dyDescent="0.2">
      <c r="A2065" s="7">
        <v>2063</v>
      </c>
      <c r="B2065" s="1" t="s">
        <v>2064</v>
      </c>
      <c r="C2065" s="1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11">
        <f t="shared" si="192"/>
        <v>148.04999999999998</v>
      </c>
      <c r="P2065" s="7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90" x14ac:dyDescent="0.2">
      <c r="A2066" s="7">
        <v>2064</v>
      </c>
      <c r="B2066" s="1" t="s">
        <v>2065</v>
      </c>
      <c r="C2066" s="1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11">
        <f t="shared" si="192"/>
        <v>191.16676082790633</v>
      </c>
      <c r="P2066" s="7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120" x14ac:dyDescent="0.2">
      <c r="A2067" s="7">
        <v>2065</v>
      </c>
      <c r="B2067" s="1" t="s">
        <v>2066</v>
      </c>
      <c r="C2067" s="1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11">
        <f t="shared" si="192"/>
        <v>199.215125</v>
      </c>
      <c r="P2067" s="7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90" x14ac:dyDescent="0.2">
      <c r="A2068" s="7">
        <v>2066</v>
      </c>
      <c r="B2068" s="1" t="s">
        <v>2067</v>
      </c>
      <c r="C2068" s="1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11">
        <f t="shared" si="192"/>
        <v>218.6</v>
      </c>
      <c r="P2068" s="7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75" x14ac:dyDescent="0.2">
      <c r="A2069" s="7">
        <v>2067</v>
      </c>
      <c r="B2069" s="1" t="s">
        <v>2068</v>
      </c>
      <c r="C2069" s="1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11">
        <f t="shared" si="192"/>
        <v>126.86868686868686</v>
      </c>
      <c r="P2069" s="7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105" x14ac:dyDescent="0.2">
      <c r="A2070" s="7">
        <v>2068</v>
      </c>
      <c r="B2070" s="1" t="s">
        <v>2069</v>
      </c>
      <c r="C2070" s="1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11">
        <f t="shared" si="192"/>
        <v>105.22388000000001</v>
      </c>
      <c r="P2070" s="7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105" x14ac:dyDescent="0.2">
      <c r="A2071" s="7">
        <v>2069</v>
      </c>
      <c r="B2071" s="1" t="s">
        <v>2070</v>
      </c>
      <c r="C2071" s="1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11">
        <f t="shared" si="192"/>
        <v>128.40666000000002</v>
      </c>
      <c r="P2071" s="7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105" x14ac:dyDescent="0.2">
      <c r="A2072" s="7">
        <v>2070</v>
      </c>
      <c r="B2072" s="1" t="s">
        <v>2071</v>
      </c>
      <c r="C2072" s="1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11">
        <f t="shared" si="192"/>
        <v>317.3272</v>
      </c>
      <c r="P2072" s="7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90" x14ac:dyDescent="0.2">
      <c r="A2073" s="7">
        <v>2071</v>
      </c>
      <c r="B2073" s="1" t="s">
        <v>2072</v>
      </c>
      <c r="C2073" s="1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11">
        <f t="shared" si="192"/>
        <v>280.73</v>
      </c>
      <c r="P2073" s="7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105" x14ac:dyDescent="0.2">
      <c r="A2074" s="7">
        <v>2072</v>
      </c>
      <c r="B2074" s="1" t="s">
        <v>2073</v>
      </c>
      <c r="C2074" s="1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11">
        <f t="shared" si="192"/>
        <v>110.73146853146854</v>
      </c>
      <c r="P2074" s="7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105" x14ac:dyDescent="0.2">
      <c r="A2075" s="7">
        <v>2073</v>
      </c>
      <c r="B2075" s="1" t="s">
        <v>2074</v>
      </c>
      <c r="C2075" s="1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11">
        <f t="shared" si="192"/>
        <v>152.60429999999999</v>
      </c>
      <c r="P2075" s="7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75" x14ac:dyDescent="0.2">
      <c r="A2076" s="7">
        <v>2074</v>
      </c>
      <c r="B2076" s="1" t="s">
        <v>2075</v>
      </c>
      <c r="C2076" s="1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11">
        <f t="shared" si="192"/>
        <v>102.49999999999999</v>
      </c>
      <c r="P2076" s="7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75" x14ac:dyDescent="0.2">
      <c r="A2077" s="7">
        <v>2075</v>
      </c>
      <c r="B2077" s="1" t="s">
        <v>2076</v>
      </c>
      <c r="C2077" s="1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11">
        <f t="shared" si="192"/>
        <v>1678.3738373837384</v>
      </c>
      <c r="P2077" s="7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60" x14ac:dyDescent="0.2">
      <c r="A2078" s="7">
        <v>2076</v>
      </c>
      <c r="B2078" s="1" t="s">
        <v>2077</v>
      </c>
      <c r="C2078" s="1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11">
        <f t="shared" si="192"/>
        <v>543.349156424581</v>
      </c>
      <c r="P2078" s="7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90" x14ac:dyDescent="0.2">
      <c r="A2079" s="7">
        <v>2077</v>
      </c>
      <c r="B2079" s="1" t="s">
        <v>2078</v>
      </c>
      <c r="C2079" s="1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11">
        <f t="shared" si="192"/>
        <v>115.50800000000001</v>
      </c>
      <c r="P2079" s="7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105" x14ac:dyDescent="0.2">
      <c r="A2080" s="7">
        <v>2078</v>
      </c>
      <c r="B2080" s="1" t="s">
        <v>2079</v>
      </c>
      <c r="C2080" s="1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11">
        <f t="shared" si="192"/>
        <v>131.20499999999998</v>
      </c>
      <c r="P2080" s="7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105" x14ac:dyDescent="0.2">
      <c r="A2081" s="7">
        <v>2079</v>
      </c>
      <c r="B2081" s="1" t="s">
        <v>2080</v>
      </c>
      <c r="C2081" s="1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11">
        <f t="shared" si="192"/>
        <v>288.17</v>
      </c>
      <c r="P2081" s="7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105" x14ac:dyDescent="0.2">
      <c r="A2082" s="7">
        <v>2080</v>
      </c>
      <c r="B2082" s="1" t="s">
        <v>2081</v>
      </c>
      <c r="C2082" s="1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11">
        <f t="shared" si="192"/>
        <v>507.8</v>
      </c>
      <c r="P2082" s="7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105" x14ac:dyDescent="0.2">
      <c r="A2083" s="7">
        <v>2081</v>
      </c>
      <c r="B2083" s="1" t="s">
        <v>2082</v>
      </c>
      <c r="C2083" s="1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11">
        <f t="shared" si="192"/>
        <v>114.57142857142857</v>
      </c>
      <c r="P2083" s="7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105" x14ac:dyDescent="0.2">
      <c r="A2084" s="7">
        <v>2082</v>
      </c>
      <c r="B2084" s="1" t="s">
        <v>2083</v>
      </c>
      <c r="C2084" s="1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11">
        <f t="shared" si="192"/>
        <v>110.73333333333333</v>
      </c>
      <c r="P2084" s="7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105" x14ac:dyDescent="0.2">
      <c r="A2085" s="7">
        <v>2083</v>
      </c>
      <c r="B2085" s="1" t="s">
        <v>2084</v>
      </c>
      <c r="C2085" s="1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11">
        <f t="shared" si="192"/>
        <v>113.33333333333333</v>
      </c>
      <c r="P2085" s="7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90" x14ac:dyDescent="0.2">
      <c r="A2086" s="7">
        <v>2084</v>
      </c>
      <c r="B2086" s="1" t="s">
        <v>2085</v>
      </c>
      <c r="C2086" s="1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11">
        <f t="shared" si="192"/>
        <v>108.33333333333333</v>
      </c>
      <c r="P2086" s="7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105" x14ac:dyDescent="0.2">
      <c r="A2087" s="7">
        <v>2085</v>
      </c>
      <c r="B2087" s="1" t="s">
        <v>2086</v>
      </c>
      <c r="C2087" s="1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11">
        <f t="shared" si="192"/>
        <v>123.53333333333335</v>
      </c>
      <c r="P2087" s="7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90" x14ac:dyDescent="0.2">
      <c r="A2088" s="7">
        <v>2086</v>
      </c>
      <c r="B2088" s="1" t="s">
        <v>2087</v>
      </c>
      <c r="C2088" s="1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11">
        <f t="shared" si="192"/>
        <v>100.69999999999999</v>
      </c>
      <c r="P2088" s="7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105" x14ac:dyDescent="0.2">
      <c r="A2089" s="7">
        <v>2087</v>
      </c>
      <c r="B2089" s="1" t="s">
        <v>2088</v>
      </c>
      <c r="C2089" s="1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11">
        <f t="shared" si="192"/>
        <v>103.53333333333335</v>
      </c>
      <c r="P2089" s="7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105" x14ac:dyDescent="0.2">
      <c r="A2090" s="7">
        <v>2088</v>
      </c>
      <c r="B2090" s="1" t="s">
        <v>2089</v>
      </c>
      <c r="C2090" s="1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11">
        <f t="shared" si="192"/>
        <v>115.51066666666668</v>
      </c>
      <c r="P2090" s="7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60" x14ac:dyDescent="0.2">
      <c r="A2091" s="7">
        <v>2089</v>
      </c>
      <c r="B2091" s="1" t="s">
        <v>2090</v>
      </c>
      <c r="C2091" s="1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11">
        <f t="shared" si="192"/>
        <v>120.4004</v>
      </c>
      <c r="P2091" s="7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105" x14ac:dyDescent="0.2">
      <c r="A2092" s="7">
        <v>2090</v>
      </c>
      <c r="B2092" s="1" t="s">
        <v>2091</v>
      </c>
      <c r="C2092" s="1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11">
        <f t="shared" si="192"/>
        <v>115.040375</v>
      </c>
      <c r="P2092" s="7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105" x14ac:dyDescent="0.2">
      <c r="A2093" s="7">
        <v>2091</v>
      </c>
      <c r="B2093" s="1" t="s">
        <v>2092</v>
      </c>
      <c r="C2093" s="1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11">
        <f t="shared" si="192"/>
        <v>120.46777777777777</v>
      </c>
      <c r="P2093" s="7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90" x14ac:dyDescent="0.2">
      <c r="A2094" s="7">
        <v>2092</v>
      </c>
      <c r="B2094" s="1" t="s">
        <v>2093</v>
      </c>
      <c r="C2094" s="1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11">
        <f t="shared" si="192"/>
        <v>101.28333333333333</v>
      </c>
      <c r="P2094" s="7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90" x14ac:dyDescent="0.2">
      <c r="A2095" s="7">
        <v>2093</v>
      </c>
      <c r="B2095" s="1" t="s">
        <v>2094</v>
      </c>
      <c r="C2095" s="1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11">
        <f t="shared" si="192"/>
        <v>102.46666666666667</v>
      </c>
      <c r="P2095" s="7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105" x14ac:dyDescent="0.2">
      <c r="A2096" s="7">
        <v>2094</v>
      </c>
      <c r="B2096" s="1" t="s">
        <v>2095</v>
      </c>
      <c r="C2096" s="1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11">
        <f t="shared" si="192"/>
        <v>120.54285714285714</v>
      </c>
      <c r="P2096" s="7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90" x14ac:dyDescent="0.2">
      <c r="A2097" s="7">
        <v>2095</v>
      </c>
      <c r="B2097" s="1" t="s">
        <v>2096</v>
      </c>
      <c r="C2097" s="1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11">
        <f t="shared" si="192"/>
        <v>100</v>
      </c>
      <c r="P2097" s="7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90" x14ac:dyDescent="0.2">
      <c r="A2098" s="7">
        <v>2096</v>
      </c>
      <c r="B2098" s="1" t="s">
        <v>2097</v>
      </c>
      <c r="C2098" s="1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11">
        <f t="shared" si="192"/>
        <v>101.66666666666666</v>
      </c>
      <c r="P2098" s="7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105" x14ac:dyDescent="0.2">
      <c r="A2099" s="7">
        <v>2097</v>
      </c>
      <c r="B2099" s="1" t="s">
        <v>2098</v>
      </c>
      <c r="C2099" s="1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11">
        <f t="shared" si="192"/>
        <v>100</v>
      </c>
      <c r="P2099" s="7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105" x14ac:dyDescent="0.2">
      <c r="A2100" s="7">
        <v>2098</v>
      </c>
      <c r="B2100" s="1" t="s">
        <v>2099</v>
      </c>
      <c r="C2100" s="1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11">
        <f t="shared" si="192"/>
        <v>100.33333333333334</v>
      </c>
      <c r="P2100" s="7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30" x14ac:dyDescent="0.2">
      <c r="A2101" s="7">
        <v>2099</v>
      </c>
      <c r="B2101" s="1" t="s">
        <v>2100</v>
      </c>
      <c r="C2101" s="1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11">
        <f t="shared" si="192"/>
        <v>132.36666666666667</v>
      </c>
      <c r="P2101" s="7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105" x14ac:dyDescent="0.2">
      <c r="A2102" s="7">
        <v>2100</v>
      </c>
      <c r="B2102" s="1" t="s">
        <v>2101</v>
      </c>
      <c r="C2102" s="1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11">
        <f t="shared" si="192"/>
        <v>136.66666666666666</v>
      </c>
      <c r="P2102" s="7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90" x14ac:dyDescent="0.2">
      <c r="A2103" s="7">
        <v>2101</v>
      </c>
      <c r="B2103" s="1" t="s">
        <v>2102</v>
      </c>
      <c r="C2103" s="1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11">
        <f t="shared" si="192"/>
        <v>113.25</v>
      </c>
      <c r="P2103" s="7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105" x14ac:dyDescent="0.2">
      <c r="A2104" s="7">
        <v>2102</v>
      </c>
      <c r="B2104" s="1" t="s">
        <v>2103</v>
      </c>
      <c r="C2104" s="1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11">
        <f t="shared" si="192"/>
        <v>136</v>
      </c>
      <c r="P2104" s="7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45" x14ac:dyDescent="0.2">
      <c r="A2105" s="7">
        <v>2103</v>
      </c>
      <c r="B2105" s="1" t="s">
        <v>2104</v>
      </c>
      <c r="C2105" s="1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11">
        <f t="shared" si="192"/>
        <v>146.12318374694613</v>
      </c>
      <c r="P2105" s="7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90" x14ac:dyDescent="0.2">
      <c r="A2106" s="7">
        <v>2104</v>
      </c>
      <c r="B2106" s="1" t="s">
        <v>2105</v>
      </c>
      <c r="C2106" s="1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11">
        <f t="shared" si="192"/>
        <v>129.5</v>
      </c>
      <c r="P2106" s="7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75" x14ac:dyDescent="0.2">
      <c r="A2107" s="7">
        <v>2105</v>
      </c>
      <c r="B2107" s="1" t="s">
        <v>2106</v>
      </c>
      <c r="C2107" s="1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11">
        <f t="shared" si="192"/>
        <v>254</v>
      </c>
      <c r="P2107" s="7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90" x14ac:dyDescent="0.2">
      <c r="A2108" s="7">
        <v>2106</v>
      </c>
      <c r="B2108" s="1" t="s">
        <v>2107</v>
      </c>
      <c r="C2108" s="1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11">
        <f t="shared" si="192"/>
        <v>107.04545454545456</v>
      </c>
      <c r="P2108" s="7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90" x14ac:dyDescent="0.2">
      <c r="A2109" s="7">
        <v>2107</v>
      </c>
      <c r="B2109" s="1" t="s">
        <v>2108</v>
      </c>
      <c r="C2109" s="1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11">
        <f t="shared" si="192"/>
        <v>107.73299999999999</v>
      </c>
      <c r="P2109" s="7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105" x14ac:dyDescent="0.2">
      <c r="A2110" s="7">
        <v>2108</v>
      </c>
      <c r="B2110" s="1" t="s">
        <v>2109</v>
      </c>
      <c r="C2110" s="1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11">
        <f t="shared" si="192"/>
        <v>107.31250000000001</v>
      </c>
      <c r="P2110" s="7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75" x14ac:dyDescent="0.2">
      <c r="A2111" s="7">
        <v>2109</v>
      </c>
      <c r="B2111" s="1" t="s">
        <v>2110</v>
      </c>
      <c r="C2111" s="1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11">
        <f t="shared" si="192"/>
        <v>106.52500000000001</v>
      </c>
      <c r="P2111" s="7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60" x14ac:dyDescent="0.2">
      <c r="A2112" s="7">
        <v>2110</v>
      </c>
      <c r="B2112" s="1" t="s">
        <v>2111</v>
      </c>
      <c r="C2112" s="1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11">
        <f t="shared" si="192"/>
        <v>100.35000000000001</v>
      </c>
      <c r="P2112" s="7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105" x14ac:dyDescent="0.2">
      <c r="A2113" s="7">
        <v>2111</v>
      </c>
      <c r="B2113" s="1" t="s">
        <v>2112</v>
      </c>
      <c r="C2113" s="1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11">
        <f t="shared" si="192"/>
        <v>106.5</v>
      </c>
      <c r="P2113" s="7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90" x14ac:dyDescent="0.2">
      <c r="A2114" s="7">
        <v>2112</v>
      </c>
      <c r="B2114" s="1" t="s">
        <v>2113</v>
      </c>
      <c r="C2114" s="1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11">
        <f t="shared" si="192"/>
        <v>100</v>
      </c>
      <c r="P2114" s="7">
        <f t="shared" si="193"/>
        <v>27.272727272727273</v>
      </c>
      <c r="Q2114" s="7" t="str">
        <f t="shared" si="194"/>
        <v>music</v>
      </c>
      <c r="R2114" s="7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45" x14ac:dyDescent="0.2">
      <c r="A2115" s="7">
        <v>2113</v>
      </c>
      <c r="B2115" s="1" t="s">
        <v>2114</v>
      </c>
      <c r="C2115" s="1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11">
        <f t="shared" ref="O2115:O2178" si="198">E2115/D2115*100</f>
        <v>104.85714285714285</v>
      </c>
      <c r="P2115" s="7">
        <f t="shared" ref="P2115:P2178" si="199">E2115/L2115</f>
        <v>68.598130841121488</v>
      </c>
      <c r="Q2115" s="7" t="str">
        <f t="shared" ref="Q2115:Q2178" si="200">LEFT(N2115,FIND("/",N2115)-1)</f>
        <v>music</v>
      </c>
      <c r="R2115" s="7" t="str">
        <f t="shared" ref="R2115:R2178" si="201">RIGHT(N2115,LEN(N2115)-FIND("/",N2115))</f>
        <v>indie rock</v>
      </c>
      <c r="S2115" s="9">
        <f t="shared" ref="S2115:S2178" si="202">(J2115/86400)+25569</f>
        <v>41870.86546296296</v>
      </c>
      <c r="T2115" s="9">
        <f t="shared" ref="T2115:T2178" si="203">(I2115/86400)+25569</f>
        <v>41905.86546296296</v>
      </c>
    </row>
    <row r="2116" spans="1:20" ht="105" x14ac:dyDescent="0.2">
      <c r="A2116" s="7">
        <v>2114</v>
      </c>
      <c r="B2116" s="1" t="s">
        <v>2115</v>
      </c>
      <c r="C2116" s="1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11">
        <f t="shared" si="198"/>
        <v>104.69999999999999</v>
      </c>
      <c r="P2116" s="7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90" x14ac:dyDescent="0.2">
      <c r="A2117" s="7">
        <v>2115</v>
      </c>
      <c r="B2117" s="1" t="s">
        <v>2116</v>
      </c>
      <c r="C2117" s="1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11">
        <f t="shared" si="198"/>
        <v>225.66666666666669</v>
      </c>
      <c r="P2117" s="7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90" x14ac:dyDescent="0.2">
      <c r="A2118" s="7">
        <v>2116</v>
      </c>
      <c r="B2118" s="1" t="s">
        <v>2117</v>
      </c>
      <c r="C2118" s="1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11">
        <f t="shared" si="198"/>
        <v>100.90416666666667</v>
      </c>
      <c r="P2118" s="7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105" x14ac:dyDescent="0.2">
      <c r="A2119" s="7">
        <v>2117</v>
      </c>
      <c r="B2119" s="1" t="s">
        <v>2118</v>
      </c>
      <c r="C2119" s="1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11">
        <f t="shared" si="198"/>
        <v>147.75</v>
      </c>
      <c r="P2119" s="7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60" x14ac:dyDescent="0.2">
      <c r="A2120" s="7">
        <v>2118</v>
      </c>
      <c r="B2120" s="1" t="s">
        <v>2119</v>
      </c>
      <c r="C2120" s="1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11">
        <f t="shared" si="198"/>
        <v>134.61099999999999</v>
      </c>
      <c r="P2120" s="7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90" x14ac:dyDescent="0.2">
      <c r="A2121" s="7">
        <v>2119</v>
      </c>
      <c r="B2121" s="1" t="s">
        <v>2120</v>
      </c>
      <c r="C2121" s="1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11">
        <f t="shared" si="198"/>
        <v>100.75</v>
      </c>
      <c r="P2121" s="7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75" x14ac:dyDescent="0.2">
      <c r="A2122" s="7">
        <v>2120</v>
      </c>
      <c r="B2122" s="1" t="s">
        <v>2121</v>
      </c>
      <c r="C2122" s="1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11">
        <f t="shared" si="198"/>
        <v>100.880375</v>
      </c>
      <c r="P2122" s="7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75" x14ac:dyDescent="0.2">
      <c r="A2123" s="7">
        <v>2121</v>
      </c>
      <c r="B2123" s="1" t="s">
        <v>2122</v>
      </c>
      <c r="C2123" s="1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11">
        <f t="shared" si="198"/>
        <v>0.56800000000000006</v>
      </c>
      <c r="P2123" s="7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75" x14ac:dyDescent="0.2">
      <c r="A2124" s="7">
        <v>2122</v>
      </c>
      <c r="B2124" s="1" t="s">
        <v>2123</v>
      </c>
      <c r="C2124" s="1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11">
        <f t="shared" si="198"/>
        <v>0.38750000000000001</v>
      </c>
      <c r="P2124" s="7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120" x14ac:dyDescent="0.2">
      <c r="A2125" s="7">
        <v>2123</v>
      </c>
      <c r="B2125" s="1" t="s">
        <v>2124</v>
      </c>
      <c r="C2125" s="1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11">
        <f t="shared" si="198"/>
        <v>10</v>
      </c>
      <c r="P2125" s="7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105" x14ac:dyDescent="0.2">
      <c r="A2126" s="7">
        <v>2124</v>
      </c>
      <c r="B2126" s="1" t="s">
        <v>2125</v>
      </c>
      <c r="C2126" s="1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11">
        <f t="shared" si="198"/>
        <v>10.454545454545453</v>
      </c>
      <c r="P2126" s="7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90" x14ac:dyDescent="0.2">
      <c r="A2127" s="7">
        <v>2125</v>
      </c>
      <c r="B2127" s="1" t="s">
        <v>2126</v>
      </c>
      <c r="C2127" s="1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11">
        <f t="shared" si="198"/>
        <v>1.4200000000000002</v>
      </c>
      <c r="P2127" s="7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90" x14ac:dyDescent="0.2">
      <c r="A2128" s="7">
        <v>2126</v>
      </c>
      <c r="B2128" s="1" t="s">
        <v>2127</v>
      </c>
      <c r="C2128" s="1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11">
        <f t="shared" si="198"/>
        <v>0.05</v>
      </c>
      <c r="P2128" s="7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45" x14ac:dyDescent="0.2">
      <c r="A2129" s="7">
        <v>2127</v>
      </c>
      <c r="B2129" s="1" t="s">
        <v>2128</v>
      </c>
      <c r="C2129" s="1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11">
        <f t="shared" si="198"/>
        <v>28.842857142857142</v>
      </c>
      <c r="P2129" s="7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90" x14ac:dyDescent="0.2">
      <c r="A2130" s="7">
        <v>2128</v>
      </c>
      <c r="B2130" s="1" t="s">
        <v>2129</v>
      </c>
      <c r="C2130" s="1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11">
        <f t="shared" si="198"/>
        <v>0.16666666666666669</v>
      </c>
      <c r="P2130" s="7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90" x14ac:dyDescent="0.2">
      <c r="A2131" s="7">
        <v>2129</v>
      </c>
      <c r="B2131" s="1" t="s">
        <v>2130</v>
      </c>
      <c r="C2131" s="1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11">
        <f t="shared" si="198"/>
        <v>11.799999999999999</v>
      </c>
      <c r="P2131" s="7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60" x14ac:dyDescent="0.2">
      <c r="A2132" s="7">
        <v>2130</v>
      </c>
      <c r="B2132" s="1" t="s">
        <v>2131</v>
      </c>
      <c r="C2132" s="1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11">
        <f t="shared" si="198"/>
        <v>0.20238095238095236</v>
      </c>
      <c r="P2132" s="7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75" x14ac:dyDescent="0.2">
      <c r="A2133" s="7">
        <v>2131</v>
      </c>
      <c r="B2133" s="1" t="s">
        <v>2132</v>
      </c>
      <c r="C2133" s="1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11">
        <f t="shared" si="198"/>
        <v>5</v>
      </c>
      <c r="P2133" s="7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105" x14ac:dyDescent="0.2">
      <c r="A2134" s="7">
        <v>2132</v>
      </c>
      <c r="B2134" s="1" t="s">
        <v>2133</v>
      </c>
      <c r="C2134" s="1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11">
        <f t="shared" si="198"/>
        <v>2.1129899999999995</v>
      </c>
      <c r="P2134" s="7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105" x14ac:dyDescent="0.2">
      <c r="A2135" s="7">
        <v>2133</v>
      </c>
      <c r="B2135" s="1" t="s">
        <v>2134</v>
      </c>
      <c r="C2135" s="1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11">
        <f t="shared" si="198"/>
        <v>1.6</v>
      </c>
      <c r="P2135" s="7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90" x14ac:dyDescent="0.2">
      <c r="A2136" s="7">
        <v>2134</v>
      </c>
      <c r="B2136" s="1" t="s">
        <v>2135</v>
      </c>
      <c r="C2136" s="1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11">
        <f t="shared" si="198"/>
        <v>1.7333333333333332</v>
      </c>
      <c r="P2136" s="7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120" x14ac:dyDescent="0.2">
      <c r="A2137" s="7">
        <v>2135</v>
      </c>
      <c r="B2137" s="1" t="s">
        <v>2136</v>
      </c>
      <c r="C2137" s="1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11">
        <f t="shared" si="198"/>
        <v>9.56</v>
      </c>
      <c r="P2137" s="7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90" x14ac:dyDescent="0.2">
      <c r="A2138" s="7">
        <v>2136</v>
      </c>
      <c r="B2138" s="1" t="s">
        <v>2137</v>
      </c>
      <c r="C2138" s="1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11">
        <f t="shared" si="198"/>
        <v>5.9612499999999999E-2</v>
      </c>
      <c r="P2138" s="7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90" x14ac:dyDescent="0.2">
      <c r="A2139" s="7">
        <v>2137</v>
      </c>
      <c r="B2139" s="1" t="s">
        <v>2138</v>
      </c>
      <c r="C2139" s="1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11">
        <f t="shared" si="198"/>
        <v>28.405999999999999</v>
      </c>
      <c r="P2139" s="7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60" x14ac:dyDescent="0.2">
      <c r="A2140" s="7">
        <v>2138</v>
      </c>
      <c r="B2140" s="1" t="s">
        <v>2139</v>
      </c>
      <c r="C2140" s="1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11">
        <f t="shared" si="198"/>
        <v>12.8</v>
      </c>
      <c r="P2140" s="7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105" x14ac:dyDescent="0.2">
      <c r="A2141" s="7">
        <v>2139</v>
      </c>
      <c r="B2141" s="1" t="s">
        <v>2140</v>
      </c>
      <c r="C2141" s="1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11">
        <f t="shared" si="198"/>
        <v>5.42</v>
      </c>
      <c r="P2141" s="7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105" x14ac:dyDescent="0.2">
      <c r="A2142" s="7">
        <v>2140</v>
      </c>
      <c r="B2142" s="1" t="s">
        <v>2141</v>
      </c>
      <c r="C2142" s="1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11">
        <f t="shared" si="198"/>
        <v>0.11199999999999999</v>
      </c>
      <c r="P2142" s="7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105" x14ac:dyDescent="0.2">
      <c r="A2143" s="7">
        <v>2141</v>
      </c>
      <c r="B2143" s="1" t="s">
        <v>2142</v>
      </c>
      <c r="C2143" s="1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11">
        <f t="shared" si="198"/>
        <v>0</v>
      </c>
      <c r="P2143" s="7" t="e">
        <f t="shared" si="199"/>
        <v>#DIV/0!</v>
      </c>
      <c r="Q2143" s="7" t="str">
        <f t="shared" si="200"/>
        <v>games</v>
      </c>
      <c r="R2143" s="7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105" x14ac:dyDescent="0.2">
      <c r="A2144" s="7">
        <v>2142</v>
      </c>
      <c r="B2144" s="1" t="s">
        <v>2143</v>
      </c>
      <c r="C2144" s="1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11">
        <f t="shared" si="198"/>
        <v>5.7238095238095239</v>
      </c>
      <c r="P2144" s="7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105" x14ac:dyDescent="0.2">
      <c r="A2145" s="7">
        <v>2143</v>
      </c>
      <c r="B2145" s="1" t="s">
        <v>2144</v>
      </c>
      <c r="C2145" s="1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11">
        <f t="shared" si="198"/>
        <v>11.25</v>
      </c>
      <c r="P2145" s="7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75" x14ac:dyDescent="0.2">
      <c r="A2146" s="7">
        <v>2144</v>
      </c>
      <c r="B2146" s="1" t="s">
        <v>2145</v>
      </c>
      <c r="C2146" s="1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11">
        <f t="shared" si="198"/>
        <v>1.7098591549295776</v>
      </c>
      <c r="P2146" s="7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105" x14ac:dyDescent="0.2">
      <c r="A2147" s="7">
        <v>2145</v>
      </c>
      <c r="B2147" s="1" t="s">
        <v>2146</v>
      </c>
      <c r="C2147" s="1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11">
        <f t="shared" si="198"/>
        <v>30.433333333333334</v>
      </c>
      <c r="P2147" s="7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105" x14ac:dyDescent="0.2">
      <c r="A2148" s="7">
        <v>2146</v>
      </c>
      <c r="B2148" s="1" t="s">
        <v>2147</v>
      </c>
      <c r="C2148" s="1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11">
        <f t="shared" si="198"/>
        <v>0.02</v>
      </c>
      <c r="P2148" s="7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30" x14ac:dyDescent="0.2">
      <c r="A2149" s="7">
        <v>2147</v>
      </c>
      <c r="B2149" s="1" t="s">
        <v>2148</v>
      </c>
      <c r="C2149" s="1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11">
        <f t="shared" si="198"/>
        <v>0.69641025641025645</v>
      </c>
      <c r="P2149" s="7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90" x14ac:dyDescent="0.2">
      <c r="A2150" s="7">
        <v>2148</v>
      </c>
      <c r="B2150" s="1" t="s">
        <v>2149</v>
      </c>
      <c r="C2150" s="1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11">
        <f t="shared" si="198"/>
        <v>2</v>
      </c>
      <c r="P2150" s="7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105" x14ac:dyDescent="0.2">
      <c r="A2151" s="7">
        <v>2149</v>
      </c>
      <c r="B2151" s="1" t="s">
        <v>2150</v>
      </c>
      <c r="C2151" s="1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11">
        <f t="shared" si="198"/>
        <v>0</v>
      </c>
      <c r="P2151" s="7" t="e">
        <f t="shared" si="199"/>
        <v>#DIV/0!</v>
      </c>
      <c r="Q2151" s="7" t="str">
        <f t="shared" si="200"/>
        <v>games</v>
      </c>
      <c r="R2151" s="7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30" x14ac:dyDescent="0.2">
      <c r="A2152" s="7">
        <v>2150</v>
      </c>
      <c r="B2152" s="1" t="s">
        <v>2151</v>
      </c>
      <c r="C2152" s="1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11">
        <f t="shared" si="198"/>
        <v>0.80999999999999994</v>
      </c>
      <c r="P2152" s="7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90" x14ac:dyDescent="0.2">
      <c r="A2153" s="7">
        <v>2151</v>
      </c>
      <c r="B2153" s="1" t="s">
        <v>2152</v>
      </c>
      <c r="C2153" s="1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11">
        <f t="shared" si="198"/>
        <v>0.26222222222222225</v>
      </c>
      <c r="P2153" s="7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105" x14ac:dyDescent="0.2">
      <c r="A2154" s="7">
        <v>2152</v>
      </c>
      <c r="B2154" s="1" t="s">
        <v>2153</v>
      </c>
      <c r="C2154" s="1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11">
        <f t="shared" si="198"/>
        <v>0.16666666666666669</v>
      </c>
      <c r="P2154" s="7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90" x14ac:dyDescent="0.2">
      <c r="A2155" s="7">
        <v>2153</v>
      </c>
      <c r="B2155" s="1" t="s">
        <v>2154</v>
      </c>
      <c r="C2155" s="1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11">
        <f t="shared" si="198"/>
        <v>9.124454880912446E-3</v>
      </c>
      <c r="P2155" s="7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60" x14ac:dyDescent="0.2">
      <c r="A2156" s="7">
        <v>2154</v>
      </c>
      <c r="B2156" s="1" t="s">
        <v>2155</v>
      </c>
      <c r="C2156" s="1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11">
        <f t="shared" si="198"/>
        <v>0.8</v>
      </c>
      <c r="P2156" s="7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90" x14ac:dyDescent="0.2">
      <c r="A2157" s="7">
        <v>2155</v>
      </c>
      <c r="B2157" s="1" t="s">
        <v>2156</v>
      </c>
      <c r="C2157" s="1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11">
        <f t="shared" si="198"/>
        <v>2.2999999999999998</v>
      </c>
      <c r="P2157" s="7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75" x14ac:dyDescent="0.2">
      <c r="A2158" s="7">
        <v>2156</v>
      </c>
      <c r="B2158" s="1" t="s">
        <v>2157</v>
      </c>
      <c r="C2158" s="1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11">
        <f t="shared" si="198"/>
        <v>2.6660714285714282</v>
      </c>
      <c r="P2158" s="7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45" x14ac:dyDescent="0.2">
      <c r="A2159" s="7">
        <v>2157</v>
      </c>
      <c r="B2159" s="1" t="s">
        <v>2158</v>
      </c>
      <c r="C2159" s="1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11">
        <f t="shared" si="198"/>
        <v>28.192</v>
      </c>
      <c r="P2159" s="7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105" x14ac:dyDescent="0.2">
      <c r="A2160" s="7">
        <v>2158</v>
      </c>
      <c r="B2160" s="1" t="s">
        <v>2159</v>
      </c>
      <c r="C2160" s="1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11">
        <f t="shared" si="198"/>
        <v>6.5900366666666672</v>
      </c>
      <c r="P2160" s="7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120" x14ac:dyDescent="0.2">
      <c r="A2161" s="7">
        <v>2159</v>
      </c>
      <c r="B2161" s="1" t="s">
        <v>2160</v>
      </c>
      <c r="C2161" s="1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11">
        <f t="shared" si="198"/>
        <v>0.72222222222222221</v>
      </c>
      <c r="P2161" s="7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75" x14ac:dyDescent="0.2">
      <c r="A2162" s="7">
        <v>2160</v>
      </c>
      <c r="B2162" s="1" t="s">
        <v>2161</v>
      </c>
      <c r="C2162" s="1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11">
        <f t="shared" si="198"/>
        <v>0.85000000000000009</v>
      </c>
      <c r="P2162" s="7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45" x14ac:dyDescent="0.2">
      <c r="A2163" s="7">
        <v>2161</v>
      </c>
      <c r="B2163" s="1" t="s">
        <v>2162</v>
      </c>
      <c r="C2163" s="1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11">
        <f t="shared" si="198"/>
        <v>115.75</v>
      </c>
      <c r="P2163" s="7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105" x14ac:dyDescent="0.2">
      <c r="A2164" s="7">
        <v>2162</v>
      </c>
      <c r="B2164" s="1" t="s">
        <v>2163</v>
      </c>
      <c r="C2164" s="1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11">
        <f t="shared" si="198"/>
        <v>112.26666666666667</v>
      </c>
      <c r="P2164" s="7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90" x14ac:dyDescent="0.2">
      <c r="A2165" s="7">
        <v>2163</v>
      </c>
      <c r="B2165" s="1" t="s">
        <v>2164</v>
      </c>
      <c r="C2165" s="1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11">
        <f t="shared" si="198"/>
        <v>132.20000000000002</v>
      </c>
      <c r="P2165" s="7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60" x14ac:dyDescent="0.2">
      <c r="A2166" s="7">
        <v>2164</v>
      </c>
      <c r="B2166" s="1" t="s">
        <v>2165</v>
      </c>
      <c r="C2166" s="1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11">
        <f t="shared" si="198"/>
        <v>102.63636363636364</v>
      </c>
      <c r="P2166" s="7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105" x14ac:dyDescent="0.2">
      <c r="A2167" s="7">
        <v>2165</v>
      </c>
      <c r="B2167" s="1" t="s">
        <v>2166</v>
      </c>
      <c r="C2167" s="1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11">
        <f t="shared" si="198"/>
        <v>138.64000000000001</v>
      </c>
      <c r="P2167" s="7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105" x14ac:dyDescent="0.2">
      <c r="A2168" s="7">
        <v>2166</v>
      </c>
      <c r="B2168" s="1" t="s">
        <v>2167</v>
      </c>
      <c r="C2168" s="1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11">
        <f t="shared" si="198"/>
        <v>146.6</v>
      </c>
      <c r="P2168" s="7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60" x14ac:dyDescent="0.2">
      <c r="A2169" s="7">
        <v>2167</v>
      </c>
      <c r="B2169" s="1" t="s">
        <v>2168</v>
      </c>
      <c r="C2169" s="1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11">
        <f t="shared" si="198"/>
        <v>120</v>
      </c>
      <c r="P2169" s="7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75" x14ac:dyDescent="0.2">
      <c r="A2170" s="7">
        <v>2168</v>
      </c>
      <c r="B2170" s="1" t="s">
        <v>2169</v>
      </c>
      <c r="C2170" s="1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11">
        <f t="shared" si="198"/>
        <v>121.5816111111111</v>
      </c>
      <c r="P2170" s="7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105" x14ac:dyDescent="0.2">
      <c r="A2171" s="7">
        <v>2169</v>
      </c>
      <c r="B2171" s="1" t="s">
        <v>2170</v>
      </c>
      <c r="C2171" s="1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11">
        <f t="shared" si="198"/>
        <v>100</v>
      </c>
      <c r="P2171" s="7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90" x14ac:dyDescent="0.2">
      <c r="A2172" s="7">
        <v>2170</v>
      </c>
      <c r="B2172" s="1" t="s">
        <v>2171</v>
      </c>
      <c r="C2172" s="1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11">
        <f t="shared" si="198"/>
        <v>180.85714285714286</v>
      </c>
      <c r="P2172" s="7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75" x14ac:dyDescent="0.2">
      <c r="A2173" s="7">
        <v>2171</v>
      </c>
      <c r="B2173" s="1" t="s">
        <v>2172</v>
      </c>
      <c r="C2173" s="1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11">
        <f t="shared" si="198"/>
        <v>106.075</v>
      </c>
      <c r="P2173" s="7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90" x14ac:dyDescent="0.2">
      <c r="A2174" s="7">
        <v>2172</v>
      </c>
      <c r="B2174" s="1" t="s">
        <v>2173</v>
      </c>
      <c r="C2174" s="1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11">
        <f t="shared" si="198"/>
        <v>100</v>
      </c>
      <c r="P2174" s="7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105" x14ac:dyDescent="0.2">
      <c r="A2175" s="7">
        <v>2173</v>
      </c>
      <c r="B2175" s="1" t="s">
        <v>2174</v>
      </c>
      <c r="C2175" s="1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11">
        <f t="shared" si="198"/>
        <v>126.92857142857143</v>
      </c>
      <c r="P2175" s="7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90" x14ac:dyDescent="0.2">
      <c r="A2176" s="7">
        <v>2174</v>
      </c>
      <c r="B2176" s="1" t="s">
        <v>2175</v>
      </c>
      <c r="C2176" s="1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11">
        <f t="shared" si="198"/>
        <v>102.97499999999999</v>
      </c>
      <c r="P2176" s="7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90" x14ac:dyDescent="0.2">
      <c r="A2177" s="7">
        <v>2175</v>
      </c>
      <c r="B2177" s="1" t="s">
        <v>2176</v>
      </c>
      <c r="C2177" s="1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11">
        <f t="shared" si="198"/>
        <v>250</v>
      </c>
      <c r="P2177" s="7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90" x14ac:dyDescent="0.2">
      <c r="A2178" s="7">
        <v>2176</v>
      </c>
      <c r="B2178" s="1" t="s">
        <v>2177</v>
      </c>
      <c r="C2178" s="1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11">
        <f t="shared" si="198"/>
        <v>126.02</v>
      </c>
      <c r="P2178" s="7">
        <f t="shared" si="199"/>
        <v>88.74647887323944</v>
      </c>
      <c r="Q2178" s="7" t="str">
        <f t="shared" si="200"/>
        <v>music</v>
      </c>
      <c r="R2178" s="7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105" x14ac:dyDescent="0.2">
      <c r="A2179" s="7">
        <v>2177</v>
      </c>
      <c r="B2179" s="1" t="s">
        <v>2178</v>
      </c>
      <c r="C2179" s="1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11">
        <f t="shared" ref="O2179:O2242" si="204">E2179/D2179*100</f>
        <v>100.12</v>
      </c>
      <c r="P2179" s="7">
        <f t="shared" ref="P2179:P2242" si="205">E2179/L2179</f>
        <v>65.868421052631575</v>
      </c>
      <c r="Q2179" s="7" t="str">
        <f t="shared" ref="Q2179:Q2242" si="206">LEFT(N2179,FIND("/",N2179)-1)</f>
        <v>music</v>
      </c>
      <c r="R2179" s="7" t="str">
        <f t="shared" ref="R2179:R2242" si="207">RIGHT(N2179,LEN(N2179)-FIND("/",N2179))</f>
        <v>rock</v>
      </c>
      <c r="S2179" s="9">
        <f t="shared" ref="S2179:S2242" si="208">(J2179/86400)+25569</f>
        <v>42502.250775462962</v>
      </c>
      <c r="T2179" s="9">
        <f t="shared" ref="T2179:T2242" si="209">(I2179/86400)+25569</f>
        <v>42527.250775462962</v>
      </c>
    </row>
    <row r="2180" spans="1:20" ht="90" x14ac:dyDescent="0.2">
      <c r="A2180" s="7">
        <v>2178</v>
      </c>
      <c r="B2180" s="1" t="s">
        <v>2179</v>
      </c>
      <c r="C2180" s="1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11">
        <f t="shared" si="204"/>
        <v>138.64000000000001</v>
      </c>
      <c r="P2180" s="7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75" x14ac:dyDescent="0.2">
      <c r="A2181" s="7">
        <v>2179</v>
      </c>
      <c r="B2181" s="1" t="s">
        <v>2180</v>
      </c>
      <c r="C2181" s="1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11">
        <f t="shared" si="204"/>
        <v>161.4</v>
      </c>
      <c r="P2181" s="7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75" x14ac:dyDescent="0.2">
      <c r="A2182" s="7">
        <v>2180</v>
      </c>
      <c r="B2182" s="1" t="s">
        <v>2181</v>
      </c>
      <c r="C2182" s="1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11">
        <f t="shared" si="204"/>
        <v>107.18419999999999</v>
      </c>
      <c r="P2182" s="7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105" x14ac:dyDescent="0.2">
      <c r="A2183" s="7">
        <v>2181</v>
      </c>
      <c r="B2183" s="1" t="s">
        <v>2182</v>
      </c>
      <c r="C2183" s="1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11">
        <f t="shared" si="204"/>
        <v>153.1</v>
      </c>
      <c r="P2183" s="7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90" x14ac:dyDescent="0.2">
      <c r="A2184" s="7">
        <v>2182</v>
      </c>
      <c r="B2184" s="1" t="s">
        <v>2183</v>
      </c>
      <c r="C2184" s="1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11">
        <f t="shared" si="204"/>
        <v>524.16666666666663</v>
      </c>
      <c r="P2184" s="7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90" x14ac:dyDescent="0.2">
      <c r="A2185" s="7">
        <v>2183</v>
      </c>
      <c r="B2185" s="1" t="s">
        <v>2184</v>
      </c>
      <c r="C2185" s="1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11">
        <f t="shared" si="204"/>
        <v>489.27777777777777</v>
      </c>
      <c r="P2185" s="7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105" x14ac:dyDescent="0.2">
      <c r="A2186" s="7">
        <v>2184</v>
      </c>
      <c r="B2186" s="1" t="s">
        <v>2185</v>
      </c>
      <c r="C2186" s="1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11">
        <f t="shared" si="204"/>
        <v>284.74</v>
      </c>
      <c r="P2186" s="7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105" x14ac:dyDescent="0.2">
      <c r="A2187" s="7">
        <v>2185</v>
      </c>
      <c r="B2187" s="1" t="s">
        <v>2186</v>
      </c>
      <c r="C2187" s="1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11">
        <f t="shared" si="204"/>
        <v>1856.97</v>
      </c>
      <c r="P2187" s="7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75" x14ac:dyDescent="0.2">
      <c r="A2188" s="7">
        <v>2186</v>
      </c>
      <c r="B2188" s="1" t="s">
        <v>2187</v>
      </c>
      <c r="C2188" s="1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11">
        <f t="shared" si="204"/>
        <v>109.67499999999998</v>
      </c>
      <c r="P2188" s="7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90" x14ac:dyDescent="0.2">
      <c r="A2189" s="7">
        <v>2187</v>
      </c>
      <c r="B2189" s="1" t="s">
        <v>2188</v>
      </c>
      <c r="C2189" s="1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11">
        <f t="shared" si="204"/>
        <v>1014.6425</v>
      </c>
      <c r="P2189" s="7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90" x14ac:dyDescent="0.2">
      <c r="A2190" s="7">
        <v>2188</v>
      </c>
      <c r="B2190" s="1" t="s">
        <v>2189</v>
      </c>
      <c r="C2190" s="1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11">
        <f t="shared" si="204"/>
        <v>412.17692027666544</v>
      </c>
      <c r="P2190" s="7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105" x14ac:dyDescent="0.2">
      <c r="A2191" s="7">
        <v>2189</v>
      </c>
      <c r="B2191" s="1" t="s">
        <v>2190</v>
      </c>
      <c r="C2191" s="1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11">
        <f t="shared" si="204"/>
        <v>503.25</v>
      </c>
      <c r="P2191" s="7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105" x14ac:dyDescent="0.2">
      <c r="A2192" s="7">
        <v>2190</v>
      </c>
      <c r="B2192" s="1" t="s">
        <v>2191</v>
      </c>
      <c r="C2192" s="1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11">
        <f t="shared" si="204"/>
        <v>184.61052631578946</v>
      </c>
      <c r="P2192" s="7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105" x14ac:dyDescent="0.2">
      <c r="A2193" s="7">
        <v>2191</v>
      </c>
      <c r="B2193" s="1" t="s">
        <v>2192</v>
      </c>
      <c r="C2193" s="1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11">
        <f t="shared" si="204"/>
        <v>119.73333333333333</v>
      </c>
      <c r="P2193" s="7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105" x14ac:dyDescent="0.2">
      <c r="A2194" s="7">
        <v>2192</v>
      </c>
      <c r="B2194" s="1" t="s">
        <v>2193</v>
      </c>
      <c r="C2194" s="1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11">
        <f t="shared" si="204"/>
        <v>1081.2401666666667</v>
      </c>
      <c r="P2194" s="7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105" x14ac:dyDescent="0.2">
      <c r="A2195" s="7">
        <v>2193</v>
      </c>
      <c r="B2195" s="1" t="s">
        <v>2194</v>
      </c>
      <c r="C2195" s="1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11">
        <f t="shared" si="204"/>
        <v>452.37333333333333</v>
      </c>
      <c r="P2195" s="7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105" x14ac:dyDescent="0.2">
      <c r="A2196" s="7">
        <v>2194</v>
      </c>
      <c r="B2196" s="1" t="s">
        <v>2195</v>
      </c>
      <c r="C2196" s="1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11">
        <f t="shared" si="204"/>
        <v>537.37</v>
      </c>
      <c r="P2196" s="7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60" x14ac:dyDescent="0.2">
      <c r="A2197" s="7">
        <v>2195</v>
      </c>
      <c r="B2197" s="1" t="s">
        <v>2196</v>
      </c>
      <c r="C2197" s="1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11">
        <f t="shared" si="204"/>
        <v>120.32608695652173</v>
      </c>
      <c r="P2197" s="7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45" x14ac:dyDescent="0.2">
      <c r="A2198" s="7">
        <v>2196</v>
      </c>
      <c r="B2198" s="1" t="s">
        <v>2197</v>
      </c>
      <c r="C2198" s="1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11">
        <f t="shared" si="204"/>
        <v>113.83571428571429</v>
      </c>
      <c r="P2198" s="7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90" x14ac:dyDescent="0.2">
      <c r="A2199" s="7">
        <v>2197</v>
      </c>
      <c r="B2199" s="1" t="s">
        <v>2198</v>
      </c>
      <c r="C2199" s="1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11">
        <f t="shared" si="204"/>
        <v>951.03109999999992</v>
      </c>
      <c r="P2199" s="7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90" x14ac:dyDescent="0.2">
      <c r="A2200" s="7">
        <v>2198</v>
      </c>
      <c r="B2200" s="1" t="s">
        <v>2199</v>
      </c>
      <c r="C2200" s="1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11">
        <f t="shared" si="204"/>
        <v>132.89249999999998</v>
      </c>
      <c r="P2200" s="7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45" x14ac:dyDescent="0.2">
      <c r="A2201" s="7">
        <v>2199</v>
      </c>
      <c r="B2201" s="1" t="s">
        <v>2200</v>
      </c>
      <c r="C2201" s="1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11">
        <f t="shared" si="204"/>
        <v>146.97777777777779</v>
      </c>
      <c r="P2201" s="7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105" x14ac:dyDescent="0.2">
      <c r="A2202" s="7">
        <v>2200</v>
      </c>
      <c r="B2202" s="1" t="s">
        <v>2201</v>
      </c>
      <c r="C2202" s="1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11">
        <f t="shared" si="204"/>
        <v>542.15</v>
      </c>
      <c r="P2202" s="7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105" x14ac:dyDescent="0.2">
      <c r="A2203" s="7">
        <v>2201</v>
      </c>
      <c r="B2203" s="1" t="s">
        <v>2202</v>
      </c>
      <c r="C2203" s="1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11">
        <f t="shared" si="204"/>
        <v>382.71818181818185</v>
      </c>
      <c r="P2203" s="7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75" x14ac:dyDescent="0.2">
      <c r="A2204" s="7">
        <v>2202</v>
      </c>
      <c r="B2204" s="1" t="s">
        <v>2203</v>
      </c>
      <c r="C2204" s="1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11">
        <f t="shared" si="204"/>
        <v>704.18124999999998</v>
      </c>
      <c r="P2204" s="7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105" x14ac:dyDescent="0.2">
      <c r="A2205" s="7">
        <v>2203</v>
      </c>
      <c r="B2205" s="1" t="s">
        <v>2204</v>
      </c>
      <c r="C2205" s="1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11">
        <f t="shared" si="204"/>
        <v>109.55</v>
      </c>
      <c r="P2205" s="7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90" x14ac:dyDescent="0.2">
      <c r="A2206" s="7">
        <v>2204</v>
      </c>
      <c r="B2206" s="1" t="s">
        <v>2205</v>
      </c>
      <c r="C2206" s="1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11">
        <f t="shared" si="204"/>
        <v>132.86666666666667</v>
      </c>
      <c r="P2206" s="7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90" x14ac:dyDescent="0.2">
      <c r="A2207" s="7">
        <v>2205</v>
      </c>
      <c r="B2207" s="1" t="s">
        <v>2206</v>
      </c>
      <c r="C2207" s="1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11">
        <f t="shared" si="204"/>
        <v>152</v>
      </c>
      <c r="P2207" s="7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105" x14ac:dyDescent="0.2">
      <c r="A2208" s="7">
        <v>2206</v>
      </c>
      <c r="B2208" s="1" t="s">
        <v>2207</v>
      </c>
      <c r="C2208" s="1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11">
        <f t="shared" si="204"/>
        <v>102.72727272727273</v>
      </c>
      <c r="P2208" s="7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90" x14ac:dyDescent="0.2">
      <c r="A2209" s="7">
        <v>2207</v>
      </c>
      <c r="B2209" s="1" t="s">
        <v>2208</v>
      </c>
      <c r="C2209" s="1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11">
        <f t="shared" si="204"/>
        <v>100</v>
      </c>
      <c r="P2209" s="7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90" x14ac:dyDescent="0.2">
      <c r="A2210" s="7">
        <v>2208</v>
      </c>
      <c r="B2210" s="1" t="s">
        <v>2209</v>
      </c>
      <c r="C2210" s="1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11">
        <f t="shared" si="204"/>
        <v>101.6</v>
      </c>
      <c r="P2210" s="7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75" x14ac:dyDescent="0.2">
      <c r="A2211" s="7">
        <v>2209</v>
      </c>
      <c r="B2211" s="1" t="s">
        <v>2210</v>
      </c>
      <c r="C2211" s="1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11">
        <f t="shared" si="204"/>
        <v>150.80000000000001</v>
      </c>
      <c r="P2211" s="7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105" x14ac:dyDescent="0.2">
      <c r="A2212" s="7">
        <v>2210</v>
      </c>
      <c r="B2212" s="1" t="s">
        <v>2211</v>
      </c>
      <c r="C2212" s="1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11">
        <f t="shared" si="204"/>
        <v>111.425</v>
      </c>
      <c r="P2212" s="7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105" x14ac:dyDescent="0.2">
      <c r="A2213" s="7">
        <v>2211</v>
      </c>
      <c r="B2213" s="1" t="s">
        <v>2212</v>
      </c>
      <c r="C2213" s="1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11">
        <f t="shared" si="204"/>
        <v>195.6</v>
      </c>
      <c r="P2213" s="7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120" x14ac:dyDescent="0.2">
      <c r="A2214" s="7">
        <v>2212</v>
      </c>
      <c r="B2214" s="1" t="s">
        <v>2213</v>
      </c>
      <c r="C2214" s="1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11">
        <f t="shared" si="204"/>
        <v>114.38333333333333</v>
      </c>
      <c r="P2214" s="7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120" x14ac:dyDescent="0.2">
      <c r="A2215" s="7">
        <v>2213</v>
      </c>
      <c r="B2215" s="1" t="s">
        <v>2214</v>
      </c>
      <c r="C2215" s="1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11">
        <f t="shared" si="204"/>
        <v>200</v>
      </c>
      <c r="P2215" s="7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75" x14ac:dyDescent="0.2">
      <c r="A2216" s="7">
        <v>2214</v>
      </c>
      <c r="B2216" s="1" t="s">
        <v>2215</v>
      </c>
      <c r="C2216" s="1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11">
        <f t="shared" si="204"/>
        <v>292.50166666666667</v>
      </c>
      <c r="P2216" s="7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60" x14ac:dyDescent="0.2">
      <c r="A2217" s="7">
        <v>2215</v>
      </c>
      <c r="B2217" s="1" t="s">
        <v>2216</v>
      </c>
      <c r="C2217" s="1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11">
        <f t="shared" si="204"/>
        <v>156.36363636363637</v>
      </c>
      <c r="P2217" s="7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105" x14ac:dyDescent="0.2">
      <c r="A2218" s="7">
        <v>2216</v>
      </c>
      <c r="B2218" s="1" t="s">
        <v>2217</v>
      </c>
      <c r="C2218" s="1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11">
        <f t="shared" si="204"/>
        <v>105.66666666666666</v>
      </c>
      <c r="P2218" s="7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90" x14ac:dyDescent="0.2">
      <c r="A2219" s="7">
        <v>2217</v>
      </c>
      <c r="B2219" s="1" t="s">
        <v>2218</v>
      </c>
      <c r="C2219" s="1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11">
        <f t="shared" si="204"/>
        <v>101.19047619047619</v>
      </c>
      <c r="P2219" s="7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90" x14ac:dyDescent="0.2">
      <c r="A2220" s="7">
        <v>2218</v>
      </c>
      <c r="B2220" s="1" t="s">
        <v>2219</v>
      </c>
      <c r="C2220" s="1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11">
        <f t="shared" si="204"/>
        <v>122.833</v>
      </c>
      <c r="P2220" s="7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90" x14ac:dyDescent="0.2">
      <c r="A2221" s="7">
        <v>2219</v>
      </c>
      <c r="B2221" s="1" t="s">
        <v>2220</v>
      </c>
      <c r="C2221" s="1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11">
        <f t="shared" si="204"/>
        <v>101.49999999999999</v>
      </c>
      <c r="P2221" s="7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90" x14ac:dyDescent="0.2">
      <c r="A2222" s="7">
        <v>2220</v>
      </c>
      <c r="B2222" s="1" t="s">
        <v>2221</v>
      </c>
      <c r="C2222" s="1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11">
        <f t="shared" si="204"/>
        <v>101.14285714285714</v>
      </c>
      <c r="P2222" s="7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105" x14ac:dyDescent="0.2">
      <c r="A2223" s="7">
        <v>2221</v>
      </c>
      <c r="B2223" s="1" t="s">
        <v>2222</v>
      </c>
      <c r="C2223" s="1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11">
        <f t="shared" si="204"/>
        <v>108.11999999999999</v>
      </c>
      <c r="P2223" s="7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105" x14ac:dyDescent="0.2">
      <c r="A2224" s="7">
        <v>2222</v>
      </c>
      <c r="B2224" s="1" t="s">
        <v>2223</v>
      </c>
      <c r="C2224" s="1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11">
        <f t="shared" si="204"/>
        <v>162.6</v>
      </c>
      <c r="P2224" s="7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120" x14ac:dyDescent="0.2">
      <c r="A2225" s="7">
        <v>2223</v>
      </c>
      <c r="B2225" s="1" t="s">
        <v>2224</v>
      </c>
      <c r="C2225" s="1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11">
        <f t="shared" si="204"/>
        <v>105.80000000000001</v>
      </c>
      <c r="P2225" s="7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105" x14ac:dyDescent="0.2">
      <c r="A2226" s="7">
        <v>2224</v>
      </c>
      <c r="B2226" s="1" t="s">
        <v>2225</v>
      </c>
      <c r="C2226" s="1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11">
        <f t="shared" si="204"/>
        <v>243.15000000000003</v>
      </c>
      <c r="P2226" s="7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105" x14ac:dyDescent="0.2">
      <c r="A2227" s="7">
        <v>2225</v>
      </c>
      <c r="B2227" s="1" t="s">
        <v>2226</v>
      </c>
      <c r="C2227" s="1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11">
        <f t="shared" si="204"/>
        <v>944.83338095238094</v>
      </c>
      <c r="P2227" s="7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105" x14ac:dyDescent="0.2">
      <c r="A2228" s="7">
        <v>2226</v>
      </c>
      <c r="B2228" s="1" t="s">
        <v>2227</v>
      </c>
      <c r="C2228" s="1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11">
        <f t="shared" si="204"/>
        <v>108.46283333333334</v>
      </c>
      <c r="P2228" s="7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90" x14ac:dyDescent="0.2">
      <c r="A2229" s="7">
        <v>2227</v>
      </c>
      <c r="B2229" s="1" t="s">
        <v>2228</v>
      </c>
      <c r="C2229" s="1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11">
        <f t="shared" si="204"/>
        <v>157.37692307692308</v>
      </c>
      <c r="P2229" s="7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105" x14ac:dyDescent="0.2">
      <c r="A2230" s="7">
        <v>2228</v>
      </c>
      <c r="B2230" s="1" t="s">
        <v>2229</v>
      </c>
      <c r="C2230" s="1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11">
        <f t="shared" si="204"/>
        <v>1174.49</v>
      </c>
      <c r="P2230" s="7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105" x14ac:dyDescent="0.2">
      <c r="A2231" s="7">
        <v>2229</v>
      </c>
      <c r="B2231" s="1" t="s">
        <v>2230</v>
      </c>
      <c r="C2231" s="1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11">
        <f t="shared" si="204"/>
        <v>171.04755366949576</v>
      </c>
      <c r="P2231" s="7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105" x14ac:dyDescent="0.2">
      <c r="A2232" s="7">
        <v>2230</v>
      </c>
      <c r="B2232" s="1" t="s">
        <v>2231</v>
      </c>
      <c r="C2232" s="1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11">
        <f t="shared" si="204"/>
        <v>125.95294117647057</v>
      </c>
      <c r="P2232" s="7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105" x14ac:dyDescent="0.2">
      <c r="A2233" s="7">
        <v>2231</v>
      </c>
      <c r="B2233" s="1" t="s">
        <v>2232</v>
      </c>
      <c r="C2233" s="1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11">
        <f t="shared" si="204"/>
        <v>1212.1296000000002</v>
      </c>
      <c r="P2233" s="7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105" x14ac:dyDescent="0.2">
      <c r="A2234" s="7">
        <v>2232</v>
      </c>
      <c r="B2234" s="1" t="s">
        <v>2233</v>
      </c>
      <c r="C2234" s="1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11">
        <f t="shared" si="204"/>
        <v>495.8</v>
      </c>
      <c r="P2234" s="7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90" x14ac:dyDescent="0.2">
      <c r="A2235" s="7">
        <v>2233</v>
      </c>
      <c r="B2235" s="1" t="s">
        <v>2234</v>
      </c>
      <c r="C2235" s="1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11">
        <f t="shared" si="204"/>
        <v>332.03999999999996</v>
      </c>
      <c r="P2235" s="7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90" x14ac:dyDescent="0.2">
      <c r="A2236" s="7">
        <v>2234</v>
      </c>
      <c r="B2236" s="1" t="s">
        <v>2235</v>
      </c>
      <c r="C2236" s="1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11">
        <f t="shared" si="204"/>
        <v>1165</v>
      </c>
      <c r="P2236" s="7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75" x14ac:dyDescent="0.2">
      <c r="A2237" s="7">
        <v>2235</v>
      </c>
      <c r="B2237" s="1" t="s">
        <v>2236</v>
      </c>
      <c r="C2237" s="1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11">
        <f t="shared" si="204"/>
        <v>153.3153846153846</v>
      </c>
      <c r="P2237" s="7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90" x14ac:dyDescent="0.2">
      <c r="A2238" s="7">
        <v>2236</v>
      </c>
      <c r="B2238" s="1" t="s">
        <v>2237</v>
      </c>
      <c r="C2238" s="1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11">
        <f t="shared" si="204"/>
        <v>537.10714285714289</v>
      </c>
      <c r="P2238" s="7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105" x14ac:dyDescent="0.2">
      <c r="A2239" s="7">
        <v>2237</v>
      </c>
      <c r="B2239" s="1" t="s">
        <v>2238</v>
      </c>
      <c r="C2239" s="1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11">
        <f t="shared" si="204"/>
        <v>352.92777777777775</v>
      </c>
      <c r="P2239" s="7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60" x14ac:dyDescent="0.2">
      <c r="A2240" s="7">
        <v>2238</v>
      </c>
      <c r="B2240" s="1" t="s">
        <v>2239</v>
      </c>
      <c r="C2240" s="1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11">
        <f t="shared" si="204"/>
        <v>137.4</v>
      </c>
      <c r="P2240" s="7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75" x14ac:dyDescent="0.2">
      <c r="A2241" s="7">
        <v>2239</v>
      </c>
      <c r="B2241" s="1" t="s">
        <v>2240</v>
      </c>
      <c r="C2241" s="1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11">
        <f t="shared" si="204"/>
        <v>128.02668</v>
      </c>
      <c r="P2241" s="7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90" x14ac:dyDescent="0.2">
      <c r="A2242" s="7">
        <v>2240</v>
      </c>
      <c r="B2242" s="1" t="s">
        <v>2241</v>
      </c>
      <c r="C2242" s="1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11">
        <f t="shared" si="204"/>
        <v>270.68</v>
      </c>
      <c r="P2242" s="7">
        <f t="shared" si="205"/>
        <v>140.97916666666666</v>
      </c>
      <c r="Q2242" s="7" t="str">
        <f t="shared" si="206"/>
        <v>games</v>
      </c>
      <c r="R2242" s="7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90" x14ac:dyDescent="0.2">
      <c r="A2243" s="7">
        <v>2241</v>
      </c>
      <c r="B2243" s="1" t="s">
        <v>2242</v>
      </c>
      <c r="C2243" s="1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11">
        <f t="shared" ref="O2243:O2306" si="210">E2243/D2243*100</f>
        <v>806.4</v>
      </c>
      <c r="P2243" s="7">
        <f t="shared" ref="P2243:P2306" si="211">E2243/L2243</f>
        <v>49.472392638036808</v>
      </c>
      <c r="Q2243" s="7" t="str">
        <f t="shared" ref="Q2243:Q2306" si="212">LEFT(N2243,FIND("/",N2243)-1)</f>
        <v>games</v>
      </c>
      <c r="R2243" s="7" t="str">
        <f t="shared" ref="R2243:R2306" si="213">RIGHT(N2243,LEN(N2243)-FIND("/",N2243))</f>
        <v>tabletop games</v>
      </c>
      <c r="S2243" s="9">
        <f t="shared" ref="S2243:S2306" si="214">(J2243/86400)+25569</f>
        <v>42766.827546296292</v>
      </c>
      <c r="T2243" s="9">
        <f t="shared" ref="T2243:T2306" si="215">(I2243/86400)+25569</f>
        <v>42796.827546296292</v>
      </c>
    </row>
    <row r="2244" spans="1:20" ht="75" x14ac:dyDescent="0.2">
      <c r="A2244" s="7">
        <v>2242</v>
      </c>
      <c r="B2244" s="1" t="s">
        <v>2243</v>
      </c>
      <c r="C2244" s="1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11">
        <f t="shared" si="210"/>
        <v>1360.0976000000001</v>
      </c>
      <c r="P2244" s="7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105" x14ac:dyDescent="0.2">
      <c r="A2245" s="7">
        <v>2243</v>
      </c>
      <c r="B2245" s="1" t="s">
        <v>2244</v>
      </c>
      <c r="C2245" s="1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11">
        <f t="shared" si="210"/>
        <v>930250</v>
      </c>
      <c r="P2245" s="7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90" x14ac:dyDescent="0.2">
      <c r="A2246" s="7">
        <v>2244</v>
      </c>
      <c r="B2246" s="1" t="s">
        <v>2245</v>
      </c>
      <c r="C2246" s="1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11">
        <f t="shared" si="210"/>
        <v>377.02</v>
      </c>
      <c r="P2246" s="7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90" x14ac:dyDescent="0.2">
      <c r="A2247" s="7">
        <v>2245</v>
      </c>
      <c r="B2247" s="1" t="s">
        <v>2246</v>
      </c>
      <c r="C2247" s="1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11">
        <f t="shared" si="210"/>
        <v>2647.0250000000001</v>
      </c>
      <c r="P2247" s="7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105" x14ac:dyDescent="0.2">
      <c r="A2248" s="7">
        <v>2246</v>
      </c>
      <c r="B2248" s="1" t="s">
        <v>2247</v>
      </c>
      <c r="C2248" s="1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11">
        <f t="shared" si="210"/>
        <v>100.12</v>
      </c>
      <c r="P2248" s="7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75" x14ac:dyDescent="0.2">
      <c r="A2249" s="7">
        <v>2247</v>
      </c>
      <c r="B2249" s="1" t="s">
        <v>2248</v>
      </c>
      <c r="C2249" s="1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11">
        <f t="shared" si="210"/>
        <v>104.45405405405405</v>
      </c>
      <c r="P2249" s="7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105" x14ac:dyDescent="0.2">
      <c r="A2250" s="7">
        <v>2248</v>
      </c>
      <c r="B2250" s="1" t="s">
        <v>2249</v>
      </c>
      <c r="C2250" s="1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11">
        <f t="shared" si="210"/>
        <v>107.21428571428571</v>
      </c>
      <c r="P2250" s="7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75" x14ac:dyDescent="0.2">
      <c r="A2251" s="7">
        <v>2249</v>
      </c>
      <c r="B2251" s="1" t="s">
        <v>2250</v>
      </c>
      <c r="C2251" s="1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11">
        <f t="shared" si="210"/>
        <v>168.77142857142857</v>
      </c>
      <c r="P2251" s="7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90" x14ac:dyDescent="0.2">
      <c r="A2252" s="7">
        <v>2250</v>
      </c>
      <c r="B2252" s="1" t="s">
        <v>2251</v>
      </c>
      <c r="C2252" s="1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11">
        <f t="shared" si="210"/>
        <v>975.11200000000008</v>
      </c>
      <c r="P2252" s="7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90" x14ac:dyDescent="0.2">
      <c r="A2253" s="7">
        <v>2251</v>
      </c>
      <c r="B2253" s="1" t="s">
        <v>2252</v>
      </c>
      <c r="C2253" s="1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11">
        <f t="shared" si="210"/>
        <v>134.44929411764704</v>
      </c>
      <c r="P2253" s="7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90" x14ac:dyDescent="0.2">
      <c r="A2254" s="7">
        <v>2252</v>
      </c>
      <c r="B2254" s="1" t="s">
        <v>2253</v>
      </c>
      <c r="C2254" s="1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11">
        <f t="shared" si="210"/>
        <v>272.27777777777777</v>
      </c>
      <c r="P2254" s="7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120" x14ac:dyDescent="0.2">
      <c r="A2255" s="7">
        <v>2253</v>
      </c>
      <c r="B2255" s="1" t="s">
        <v>2254</v>
      </c>
      <c r="C2255" s="1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11">
        <f t="shared" si="210"/>
        <v>112.6875</v>
      </c>
      <c r="P2255" s="7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75" x14ac:dyDescent="0.2">
      <c r="A2256" s="7">
        <v>2254</v>
      </c>
      <c r="B2256" s="1" t="s">
        <v>2255</v>
      </c>
      <c r="C2256" s="1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11">
        <f t="shared" si="210"/>
        <v>459.8</v>
      </c>
      <c r="P2256" s="7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60" x14ac:dyDescent="0.2">
      <c r="A2257" s="7">
        <v>2255</v>
      </c>
      <c r="B2257" s="1" t="s">
        <v>2256</v>
      </c>
      <c r="C2257" s="1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11">
        <f t="shared" si="210"/>
        <v>286.65822784810126</v>
      </c>
      <c r="P2257" s="7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90" x14ac:dyDescent="0.2">
      <c r="A2258" s="7">
        <v>2256</v>
      </c>
      <c r="B2258" s="1" t="s">
        <v>2257</v>
      </c>
      <c r="C2258" s="1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11">
        <f t="shared" si="210"/>
        <v>222.70833333333334</v>
      </c>
      <c r="P2258" s="7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105" x14ac:dyDescent="0.2">
      <c r="A2259" s="7">
        <v>2257</v>
      </c>
      <c r="B2259" s="1" t="s">
        <v>2258</v>
      </c>
      <c r="C2259" s="1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11">
        <f t="shared" si="210"/>
        <v>636.14</v>
      </c>
      <c r="P2259" s="7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60" x14ac:dyDescent="0.2">
      <c r="A2260" s="7">
        <v>2258</v>
      </c>
      <c r="B2260" s="1" t="s">
        <v>2259</v>
      </c>
      <c r="C2260" s="1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11">
        <f t="shared" si="210"/>
        <v>146.5</v>
      </c>
      <c r="P2260" s="7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90" x14ac:dyDescent="0.2">
      <c r="A2261" s="7">
        <v>2259</v>
      </c>
      <c r="B2261" s="1" t="s">
        <v>2260</v>
      </c>
      <c r="C2261" s="1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11">
        <f t="shared" si="210"/>
        <v>1867.1</v>
      </c>
      <c r="P2261" s="7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90" x14ac:dyDescent="0.2">
      <c r="A2262" s="7">
        <v>2260</v>
      </c>
      <c r="B2262" s="1" t="s">
        <v>2261</v>
      </c>
      <c r="C2262" s="1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11">
        <f t="shared" si="210"/>
        <v>326.92</v>
      </c>
      <c r="P2262" s="7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105" x14ac:dyDescent="0.2">
      <c r="A2263" s="7">
        <v>2261</v>
      </c>
      <c r="B2263" s="1" t="s">
        <v>2262</v>
      </c>
      <c r="C2263" s="1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11">
        <f t="shared" si="210"/>
        <v>779.5</v>
      </c>
      <c r="P2263" s="7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75" x14ac:dyDescent="0.2">
      <c r="A2264" s="7">
        <v>2262</v>
      </c>
      <c r="B2264" s="1" t="s">
        <v>2263</v>
      </c>
      <c r="C2264" s="1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11">
        <f t="shared" si="210"/>
        <v>154.15151515151516</v>
      </c>
      <c r="P2264" s="7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90" x14ac:dyDescent="0.2">
      <c r="A2265" s="7">
        <v>2263</v>
      </c>
      <c r="B2265" s="1" t="s">
        <v>2264</v>
      </c>
      <c r="C2265" s="1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11">
        <f t="shared" si="210"/>
        <v>115.54666666666667</v>
      </c>
      <c r="P2265" s="7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105" x14ac:dyDescent="0.2">
      <c r="A2266" s="7">
        <v>2264</v>
      </c>
      <c r="B2266" s="1" t="s">
        <v>2265</v>
      </c>
      <c r="C2266" s="1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11">
        <f t="shared" si="210"/>
        <v>180.03333333333333</v>
      </c>
      <c r="P2266" s="7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90" x14ac:dyDescent="0.2">
      <c r="A2267" s="7">
        <v>2265</v>
      </c>
      <c r="B2267" s="1" t="s">
        <v>2266</v>
      </c>
      <c r="C2267" s="1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11">
        <f t="shared" si="210"/>
        <v>298.5</v>
      </c>
      <c r="P2267" s="7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90" x14ac:dyDescent="0.2">
      <c r="A2268" s="7">
        <v>2266</v>
      </c>
      <c r="B2268" s="1" t="s">
        <v>2267</v>
      </c>
      <c r="C2268" s="1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11">
        <f t="shared" si="210"/>
        <v>320.26666666666665</v>
      </c>
      <c r="P2268" s="7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105" x14ac:dyDescent="0.2">
      <c r="A2269" s="7">
        <v>2267</v>
      </c>
      <c r="B2269" s="1" t="s">
        <v>2268</v>
      </c>
      <c r="C2269" s="1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11">
        <f t="shared" si="210"/>
        <v>380.52499999999998</v>
      </c>
      <c r="P2269" s="7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105" x14ac:dyDescent="0.2">
      <c r="A2270" s="7">
        <v>2268</v>
      </c>
      <c r="B2270" s="1" t="s">
        <v>2269</v>
      </c>
      <c r="C2270" s="1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11">
        <f t="shared" si="210"/>
        <v>102.60000000000001</v>
      </c>
      <c r="P2270" s="7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90" x14ac:dyDescent="0.2">
      <c r="A2271" s="7">
        <v>2269</v>
      </c>
      <c r="B2271" s="1" t="s">
        <v>2270</v>
      </c>
      <c r="C2271" s="1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11">
        <f t="shared" si="210"/>
        <v>1801.64</v>
      </c>
      <c r="P2271" s="7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90" x14ac:dyDescent="0.2">
      <c r="A2272" s="7">
        <v>2270</v>
      </c>
      <c r="B2272" s="1" t="s">
        <v>2271</v>
      </c>
      <c r="C2272" s="1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11">
        <f t="shared" si="210"/>
        <v>720.24800000000005</v>
      </c>
      <c r="P2272" s="7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90" x14ac:dyDescent="0.2">
      <c r="A2273" s="7">
        <v>2271</v>
      </c>
      <c r="B2273" s="1" t="s">
        <v>2272</v>
      </c>
      <c r="C2273" s="1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11">
        <f t="shared" si="210"/>
        <v>283.09000000000003</v>
      </c>
      <c r="P2273" s="7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90" x14ac:dyDescent="0.2">
      <c r="A2274" s="7">
        <v>2272</v>
      </c>
      <c r="B2274" s="1" t="s">
        <v>2273</v>
      </c>
      <c r="C2274" s="1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11">
        <f t="shared" si="210"/>
        <v>1356.6000000000001</v>
      </c>
      <c r="P2274" s="7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105" x14ac:dyDescent="0.2">
      <c r="A2275" s="7">
        <v>2273</v>
      </c>
      <c r="B2275" s="1" t="s">
        <v>2274</v>
      </c>
      <c r="C2275" s="1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11">
        <f t="shared" si="210"/>
        <v>220.35999999999999</v>
      </c>
      <c r="P2275" s="7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105" x14ac:dyDescent="0.2">
      <c r="A2276" s="7">
        <v>2274</v>
      </c>
      <c r="B2276" s="1" t="s">
        <v>2275</v>
      </c>
      <c r="C2276" s="1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11">
        <f t="shared" si="210"/>
        <v>119.6</v>
      </c>
      <c r="P2276" s="7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90" x14ac:dyDescent="0.2">
      <c r="A2277" s="7">
        <v>2275</v>
      </c>
      <c r="B2277" s="1" t="s">
        <v>2276</v>
      </c>
      <c r="C2277" s="1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11">
        <f t="shared" si="210"/>
        <v>407.76923076923077</v>
      </c>
      <c r="P2277" s="7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105" x14ac:dyDescent="0.2">
      <c r="A2278" s="7">
        <v>2276</v>
      </c>
      <c r="B2278" s="1" t="s">
        <v>2277</v>
      </c>
      <c r="C2278" s="1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11">
        <f t="shared" si="210"/>
        <v>105.81826105905425</v>
      </c>
      <c r="P2278" s="7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90" x14ac:dyDescent="0.2">
      <c r="A2279" s="7">
        <v>2277</v>
      </c>
      <c r="B2279" s="1" t="s">
        <v>2278</v>
      </c>
      <c r="C2279" s="1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11">
        <f t="shared" si="210"/>
        <v>141.08235294117648</v>
      </c>
      <c r="P2279" s="7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60" x14ac:dyDescent="0.2">
      <c r="A2280" s="7">
        <v>2278</v>
      </c>
      <c r="B2280" s="1" t="s">
        <v>2279</v>
      </c>
      <c r="C2280" s="1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11">
        <f t="shared" si="210"/>
        <v>270.7</v>
      </c>
      <c r="P2280" s="7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105" x14ac:dyDescent="0.2">
      <c r="A2281" s="7">
        <v>2279</v>
      </c>
      <c r="B2281" s="1" t="s">
        <v>2280</v>
      </c>
      <c r="C2281" s="1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11">
        <f t="shared" si="210"/>
        <v>153.80000000000001</v>
      </c>
      <c r="P2281" s="7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105" x14ac:dyDescent="0.2">
      <c r="A2282" s="7">
        <v>2280</v>
      </c>
      <c r="B2282" s="1" t="s">
        <v>2281</v>
      </c>
      <c r="C2282" s="1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11">
        <f t="shared" si="210"/>
        <v>403.57653061224488</v>
      </c>
      <c r="P2282" s="7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90" x14ac:dyDescent="0.2">
      <c r="A2283" s="7">
        <v>2281</v>
      </c>
      <c r="B2283" s="1" t="s">
        <v>2282</v>
      </c>
      <c r="C2283" s="1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11">
        <f t="shared" si="210"/>
        <v>185</v>
      </c>
      <c r="P2283" s="7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60" x14ac:dyDescent="0.2">
      <c r="A2284" s="7">
        <v>2282</v>
      </c>
      <c r="B2284" s="1" t="s">
        <v>2283</v>
      </c>
      <c r="C2284" s="1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11">
        <f t="shared" si="210"/>
        <v>185.33333333333331</v>
      </c>
      <c r="P2284" s="7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105" x14ac:dyDescent="0.2">
      <c r="A2285" s="7">
        <v>2283</v>
      </c>
      <c r="B2285" s="1" t="s">
        <v>2284</v>
      </c>
      <c r="C2285" s="1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11">
        <f t="shared" si="210"/>
        <v>100.85533333333332</v>
      </c>
      <c r="P2285" s="7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45" x14ac:dyDescent="0.2">
      <c r="A2286" s="7">
        <v>2284</v>
      </c>
      <c r="B2286" s="1" t="s">
        <v>2285</v>
      </c>
      <c r="C2286" s="1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11">
        <f t="shared" si="210"/>
        <v>106.22116666666668</v>
      </c>
      <c r="P2286" s="7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105" x14ac:dyDescent="0.2">
      <c r="A2287" s="7">
        <v>2285</v>
      </c>
      <c r="B2287" s="1" t="s">
        <v>2286</v>
      </c>
      <c r="C2287" s="1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11">
        <f t="shared" si="210"/>
        <v>121.36666666666667</v>
      </c>
      <c r="P2287" s="7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90" x14ac:dyDescent="0.2">
      <c r="A2288" s="7">
        <v>2286</v>
      </c>
      <c r="B2288" s="1" t="s">
        <v>2287</v>
      </c>
      <c r="C2288" s="1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11">
        <f t="shared" si="210"/>
        <v>100.06666666666666</v>
      </c>
      <c r="P2288" s="7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90" x14ac:dyDescent="0.2">
      <c r="A2289" s="7">
        <v>2287</v>
      </c>
      <c r="B2289" s="1" t="s">
        <v>2288</v>
      </c>
      <c r="C2289" s="1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11">
        <f t="shared" si="210"/>
        <v>119.97755555555555</v>
      </c>
      <c r="P2289" s="7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90" x14ac:dyDescent="0.2">
      <c r="A2290" s="7">
        <v>2288</v>
      </c>
      <c r="B2290" s="1" t="s">
        <v>2289</v>
      </c>
      <c r="C2290" s="1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11">
        <f t="shared" si="210"/>
        <v>100.1</v>
      </c>
      <c r="P2290" s="7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105" x14ac:dyDescent="0.2">
      <c r="A2291" s="7">
        <v>2289</v>
      </c>
      <c r="B2291" s="1" t="s">
        <v>2290</v>
      </c>
      <c r="C2291" s="1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11">
        <f t="shared" si="210"/>
        <v>107.4</v>
      </c>
      <c r="P2291" s="7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90" x14ac:dyDescent="0.2">
      <c r="A2292" s="7">
        <v>2290</v>
      </c>
      <c r="B2292" s="1" t="s">
        <v>2291</v>
      </c>
      <c r="C2292" s="1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11">
        <f t="shared" si="210"/>
        <v>104.06666666666666</v>
      </c>
      <c r="P2292" s="7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105" x14ac:dyDescent="0.2">
      <c r="A2293" s="7">
        <v>2291</v>
      </c>
      <c r="B2293" s="1" t="s">
        <v>2292</v>
      </c>
      <c r="C2293" s="1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11">
        <f t="shared" si="210"/>
        <v>172.8</v>
      </c>
      <c r="P2293" s="7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90" x14ac:dyDescent="0.2">
      <c r="A2294" s="7">
        <v>2292</v>
      </c>
      <c r="B2294" s="1" t="s">
        <v>2293</v>
      </c>
      <c r="C2294" s="1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11">
        <f t="shared" si="210"/>
        <v>107.2505</v>
      </c>
      <c r="P2294" s="7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60" x14ac:dyDescent="0.2">
      <c r="A2295" s="7">
        <v>2293</v>
      </c>
      <c r="B2295" s="1" t="s">
        <v>2294</v>
      </c>
      <c r="C2295" s="1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11">
        <f t="shared" si="210"/>
        <v>108.23529411764706</v>
      </c>
      <c r="P2295" s="7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105" x14ac:dyDescent="0.2">
      <c r="A2296" s="7">
        <v>2294</v>
      </c>
      <c r="B2296" s="1" t="s">
        <v>2295</v>
      </c>
      <c r="C2296" s="1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11">
        <f t="shared" si="210"/>
        <v>146.08079999999998</v>
      </c>
      <c r="P2296" s="7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105" x14ac:dyDescent="0.2">
      <c r="A2297" s="7">
        <v>2295</v>
      </c>
      <c r="B2297" s="1" t="s">
        <v>2296</v>
      </c>
      <c r="C2297" s="1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11">
        <f t="shared" si="210"/>
        <v>125.25</v>
      </c>
      <c r="P2297" s="7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90" x14ac:dyDescent="0.2">
      <c r="A2298" s="7">
        <v>2296</v>
      </c>
      <c r="B2298" s="1" t="s">
        <v>2297</v>
      </c>
      <c r="C2298" s="1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11">
        <f t="shared" si="210"/>
        <v>149.07142857142856</v>
      </c>
      <c r="P2298" s="7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60" x14ac:dyDescent="0.2">
      <c r="A2299" s="7">
        <v>2297</v>
      </c>
      <c r="B2299" s="1" t="s">
        <v>2298</v>
      </c>
      <c r="C2299" s="1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11">
        <f t="shared" si="210"/>
        <v>100.6</v>
      </c>
      <c r="P2299" s="7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75" x14ac:dyDescent="0.2">
      <c r="A2300" s="7">
        <v>2298</v>
      </c>
      <c r="B2300" s="1" t="s">
        <v>2299</v>
      </c>
      <c r="C2300" s="1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11">
        <f t="shared" si="210"/>
        <v>105.07333333333332</v>
      </c>
      <c r="P2300" s="7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75" x14ac:dyDescent="0.2">
      <c r="A2301" s="7">
        <v>2299</v>
      </c>
      <c r="B2301" s="1" t="s">
        <v>2300</v>
      </c>
      <c r="C2301" s="1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11">
        <f t="shared" si="210"/>
        <v>350.16666666666663</v>
      </c>
      <c r="P2301" s="7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90" x14ac:dyDescent="0.2">
      <c r="A2302" s="7">
        <v>2300</v>
      </c>
      <c r="B2302" s="1" t="s">
        <v>2301</v>
      </c>
      <c r="C2302" s="1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11">
        <f t="shared" si="210"/>
        <v>101.25</v>
      </c>
      <c r="P2302" s="7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60" x14ac:dyDescent="0.2">
      <c r="A2303" s="7">
        <v>2301</v>
      </c>
      <c r="B2303" s="1" t="s">
        <v>2302</v>
      </c>
      <c r="C2303" s="1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11">
        <f t="shared" si="210"/>
        <v>133.6044</v>
      </c>
      <c r="P2303" s="7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90" x14ac:dyDescent="0.2">
      <c r="A2304" s="7">
        <v>2302</v>
      </c>
      <c r="B2304" s="1" t="s">
        <v>2303</v>
      </c>
      <c r="C2304" s="1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11">
        <f t="shared" si="210"/>
        <v>170.65217391304347</v>
      </c>
      <c r="P2304" s="7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105" x14ac:dyDescent="0.2">
      <c r="A2305" s="7">
        <v>2303</v>
      </c>
      <c r="B2305" s="1" t="s">
        <v>2304</v>
      </c>
      <c r="C2305" s="1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11">
        <f t="shared" si="210"/>
        <v>109.35829457364341</v>
      </c>
      <c r="P2305" s="7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90" x14ac:dyDescent="0.2">
      <c r="A2306" s="7">
        <v>2304</v>
      </c>
      <c r="B2306" s="1" t="s">
        <v>2305</v>
      </c>
      <c r="C2306" s="1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11">
        <f t="shared" si="210"/>
        <v>100.70033333333335</v>
      </c>
      <c r="P2306" s="7">
        <f t="shared" si="211"/>
        <v>53.469203539823013</v>
      </c>
      <c r="Q2306" s="7" t="str">
        <f t="shared" si="212"/>
        <v>music</v>
      </c>
      <c r="R2306" s="7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90" x14ac:dyDescent="0.2">
      <c r="A2307" s="7">
        <v>2305</v>
      </c>
      <c r="B2307" s="1" t="s">
        <v>2306</v>
      </c>
      <c r="C2307" s="1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11">
        <f t="shared" ref="O2307:O2370" si="216">E2307/D2307*100</f>
        <v>101.22777777777779</v>
      </c>
      <c r="P2307" s="7">
        <f t="shared" ref="P2307:P2370" si="217">E2307/L2307</f>
        <v>109.10778443113773</v>
      </c>
      <c r="Q2307" s="7" t="str">
        <f t="shared" ref="Q2307:Q2370" si="218">LEFT(N2307,FIND("/",N2307)-1)</f>
        <v>music</v>
      </c>
      <c r="R2307" s="7" t="str">
        <f t="shared" ref="R2307:R2370" si="219">RIGHT(N2307,LEN(N2307)-FIND("/",N2307))</f>
        <v>indie rock</v>
      </c>
      <c r="S2307" s="9">
        <f t="shared" ref="S2307:S2370" si="220">(J2307/86400)+25569</f>
        <v>41834.695277777777</v>
      </c>
      <c r="T2307" s="9">
        <f t="shared" ref="T2307:T2370" si="221">(I2307/86400)+25569</f>
        <v>41859.75</v>
      </c>
    </row>
    <row r="2308" spans="1:20" ht="105" x14ac:dyDescent="0.2">
      <c r="A2308" s="7">
        <v>2306</v>
      </c>
      <c r="B2308" s="1" t="s">
        <v>2307</v>
      </c>
      <c r="C2308" s="1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11">
        <f t="shared" si="216"/>
        <v>106.75857142857143</v>
      </c>
      <c r="P2308" s="7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90" x14ac:dyDescent="0.2">
      <c r="A2309" s="7">
        <v>2307</v>
      </c>
      <c r="B2309" s="1" t="s">
        <v>2308</v>
      </c>
      <c r="C2309" s="1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11">
        <f t="shared" si="216"/>
        <v>106.65777537961894</v>
      </c>
      <c r="P2309" s="7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105" x14ac:dyDescent="0.2">
      <c r="A2310" s="7">
        <v>2308</v>
      </c>
      <c r="B2310" s="1" t="s">
        <v>2309</v>
      </c>
      <c r="C2310" s="1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11">
        <f t="shared" si="216"/>
        <v>101.30622</v>
      </c>
      <c r="P2310" s="7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90" x14ac:dyDescent="0.2">
      <c r="A2311" s="7">
        <v>2309</v>
      </c>
      <c r="B2311" s="1" t="s">
        <v>2310</v>
      </c>
      <c r="C2311" s="1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11">
        <f t="shared" si="216"/>
        <v>106.67450000000001</v>
      </c>
      <c r="P2311" s="7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105" x14ac:dyDescent="0.2">
      <c r="A2312" s="7">
        <v>2310</v>
      </c>
      <c r="B2312" s="1" t="s">
        <v>2311</v>
      </c>
      <c r="C2312" s="1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11">
        <f t="shared" si="216"/>
        <v>428.83978378378379</v>
      </c>
      <c r="P2312" s="7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90" x14ac:dyDescent="0.2">
      <c r="A2313" s="7">
        <v>2311</v>
      </c>
      <c r="B2313" s="1" t="s">
        <v>2312</v>
      </c>
      <c r="C2313" s="1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11">
        <f t="shared" si="216"/>
        <v>104.11111111111111</v>
      </c>
      <c r="P2313" s="7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90" x14ac:dyDescent="0.2">
      <c r="A2314" s="7">
        <v>2312</v>
      </c>
      <c r="B2314" s="1" t="s">
        <v>2313</v>
      </c>
      <c r="C2314" s="1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11">
        <f t="shared" si="216"/>
        <v>107.86666666666666</v>
      </c>
      <c r="P2314" s="7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60" x14ac:dyDescent="0.2">
      <c r="A2315" s="7">
        <v>2313</v>
      </c>
      <c r="B2315" s="1" t="s">
        <v>2314</v>
      </c>
      <c r="C2315" s="1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11">
        <f t="shared" si="216"/>
        <v>175.84040000000002</v>
      </c>
      <c r="P2315" s="7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105" x14ac:dyDescent="0.2">
      <c r="A2316" s="7">
        <v>2314</v>
      </c>
      <c r="B2316" s="1" t="s">
        <v>2315</v>
      </c>
      <c r="C2316" s="1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11">
        <f t="shared" si="216"/>
        <v>156.97</v>
      </c>
      <c r="P2316" s="7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75" x14ac:dyDescent="0.2">
      <c r="A2317" s="7">
        <v>2315</v>
      </c>
      <c r="B2317" s="1" t="s">
        <v>2316</v>
      </c>
      <c r="C2317" s="1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11">
        <f t="shared" si="216"/>
        <v>102.60000000000001</v>
      </c>
      <c r="P2317" s="7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105" x14ac:dyDescent="0.2">
      <c r="A2318" s="7">
        <v>2316</v>
      </c>
      <c r="B2318" s="1" t="s">
        <v>2317</v>
      </c>
      <c r="C2318" s="1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11">
        <f t="shared" si="216"/>
        <v>104.04266666666666</v>
      </c>
      <c r="P2318" s="7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90" x14ac:dyDescent="0.2">
      <c r="A2319" s="7">
        <v>2317</v>
      </c>
      <c r="B2319" s="1" t="s">
        <v>2318</v>
      </c>
      <c r="C2319" s="1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11">
        <f t="shared" si="216"/>
        <v>104</v>
      </c>
      <c r="P2319" s="7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120" x14ac:dyDescent="0.2">
      <c r="A2320" s="7">
        <v>2318</v>
      </c>
      <c r="B2320" s="1" t="s">
        <v>2319</v>
      </c>
      <c r="C2320" s="1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11">
        <f t="shared" si="216"/>
        <v>121.05999999999999</v>
      </c>
      <c r="P2320" s="7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90" x14ac:dyDescent="0.2">
      <c r="A2321" s="7">
        <v>2319</v>
      </c>
      <c r="B2321" s="1" t="s">
        <v>2320</v>
      </c>
      <c r="C2321" s="1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11">
        <f t="shared" si="216"/>
        <v>107.69999999999999</v>
      </c>
      <c r="P2321" s="7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105" x14ac:dyDescent="0.2">
      <c r="A2322" s="7">
        <v>2320</v>
      </c>
      <c r="B2322" s="1" t="s">
        <v>2321</v>
      </c>
      <c r="C2322" s="1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11">
        <f t="shared" si="216"/>
        <v>108.66</v>
      </c>
      <c r="P2322" s="7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90" x14ac:dyDescent="0.2">
      <c r="A2323" s="7">
        <v>2321</v>
      </c>
      <c r="B2323" s="1" t="s">
        <v>2322</v>
      </c>
      <c r="C2323" s="1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11">
        <f t="shared" si="216"/>
        <v>39.120962394619681</v>
      </c>
      <c r="P2323" s="7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90" x14ac:dyDescent="0.2">
      <c r="A2324" s="7">
        <v>2322</v>
      </c>
      <c r="B2324" s="1" t="s">
        <v>2323</v>
      </c>
      <c r="C2324" s="1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11">
        <f t="shared" si="216"/>
        <v>3.1481481481481479</v>
      </c>
      <c r="P2324" s="7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90" x14ac:dyDescent="0.2">
      <c r="A2325" s="7">
        <v>2323</v>
      </c>
      <c r="B2325" s="1" t="s">
        <v>2324</v>
      </c>
      <c r="C2325" s="1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11">
        <f t="shared" si="216"/>
        <v>48</v>
      </c>
      <c r="P2325" s="7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75" x14ac:dyDescent="0.2">
      <c r="A2326" s="7">
        <v>2324</v>
      </c>
      <c r="B2326" s="1" t="s">
        <v>2325</v>
      </c>
      <c r="C2326" s="1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11">
        <f t="shared" si="216"/>
        <v>20.733333333333334</v>
      </c>
      <c r="P2326" s="7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105" x14ac:dyDescent="0.2">
      <c r="A2327" s="7">
        <v>2325</v>
      </c>
      <c r="B2327" s="1" t="s">
        <v>2326</v>
      </c>
      <c r="C2327" s="1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11">
        <f t="shared" si="216"/>
        <v>8</v>
      </c>
      <c r="P2327" s="7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105" x14ac:dyDescent="0.2">
      <c r="A2328" s="7">
        <v>2326</v>
      </c>
      <c r="B2328" s="1" t="s">
        <v>2327</v>
      </c>
      <c r="C2328" s="1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11">
        <f t="shared" si="216"/>
        <v>0.72</v>
      </c>
      <c r="P2328" s="7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75" x14ac:dyDescent="0.2">
      <c r="A2329" s="7">
        <v>2327</v>
      </c>
      <c r="B2329" s="1" t="s">
        <v>2328</v>
      </c>
      <c r="C2329" s="1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11">
        <f t="shared" si="216"/>
        <v>526.09431428571429</v>
      </c>
      <c r="P2329" s="7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105" x14ac:dyDescent="0.2">
      <c r="A2330" s="7">
        <v>2328</v>
      </c>
      <c r="B2330" s="1" t="s">
        <v>2329</v>
      </c>
      <c r="C2330" s="1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11">
        <f t="shared" si="216"/>
        <v>254.45000000000002</v>
      </c>
      <c r="P2330" s="7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90" x14ac:dyDescent="0.2">
      <c r="A2331" s="7">
        <v>2329</v>
      </c>
      <c r="B2331" s="1" t="s">
        <v>2330</v>
      </c>
      <c r="C2331" s="1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11">
        <f t="shared" si="216"/>
        <v>105.91999999999999</v>
      </c>
      <c r="P2331" s="7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105" x14ac:dyDescent="0.2">
      <c r="A2332" s="7">
        <v>2330</v>
      </c>
      <c r="B2332" s="1" t="s">
        <v>2331</v>
      </c>
      <c r="C2332" s="1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11">
        <f t="shared" si="216"/>
        <v>102.42285714285715</v>
      </c>
      <c r="P2332" s="7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75" x14ac:dyDescent="0.2">
      <c r="A2333" s="7">
        <v>2331</v>
      </c>
      <c r="B2333" s="1" t="s">
        <v>2332</v>
      </c>
      <c r="C2333" s="1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11">
        <f t="shared" si="216"/>
        <v>144.31375</v>
      </c>
      <c r="P2333" s="7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120" x14ac:dyDescent="0.2">
      <c r="A2334" s="7">
        <v>2332</v>
      </c>
      <c r="B2334" s="1" t="s">
        <v>2333</v>
      </c>
      <c r="C2334" s="1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11">
        <f t="shared" si="216"/>
        <v>106.30800000000001</v>
      </c>
      <c r="P2334" s="7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90" x14ac:dyDescent="0.2">
      <c r="A2335" s="7">
        <v>2333</v>
      </c>
      <c r="B2335" s="1" t="s">
        <v>2334</v>
      </c>
      <c r="C2335" s="1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11">
        <f t="shared" si="216"/>
        <v>212.16666666666666</v>
      </c>
      <c r="P2335" s="7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90" x14ac:dyDescent="0.2">
      <c r="A2336" s="7">
        <v>2334</v>
      </c>
      <c r="B2336" s="1" t="s">
        <v>2335</v>
      </c>
      <c r="C2336" s="1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11">
        <f t="shared" si="216"/>
        <v>101.95</v>
      </c>
      <c r="P2336" s="7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105" x14ac:dyDescent="0.2">
      <c r="A2337" s="7">
        <v>2335</v>
      </c>
      <c r="B2337" s="1" t="s">
        <v>2336</v>
      </c>
      <c r="C2337" s="1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11">
        <f t="shared" si="216"/>
        <v>102.27200000000001</v>
      </c>
      <c r="P2337" s="7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105" x14ac:dyDescent="0.2">
      <c r="A2338" s="7">
        <v>2336</v>
      </c>
      <c r="B2338" s="1" t="s">
        <v>2337</v>
      </c>
      <c r="C2338" s="1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11">
        <f t="shared" si="216"/>
        <v>520.73254999999995</v>
      </c>
      <c r="P2338" s="7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60" x14ac:dyDescent="0.2">
      <c r="A2339" s="7">
        <v>2337</v>
      </c>
      <c r="B2339" s="1" t="s">
        <v>2338</v>
      </c>
      <c r="C2339" s="1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11">
        <f t="shared" si="216"/>
        <v>110.65833333333333</v>
      </c>
      <c r="P2339" s="7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90" x14ac:dyDescent="0.2">
      <c r="A2340" s="7">
        <v>2338</v>
      </c>
      <c r="B2340" s="1" t="s">
        <v>2339</v>
      </c>
      <c r="C2340" s="1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11">
        <f t="shared" si="216"/>
        <v>101.14333333333335</v>
      </c>
      <c r="P2340" s="7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90" x14ac:dyDescent="0.2">
      <c r="A2341" s="7">
        <v>2339</v>
      </c>
      <c r="B2341" s="1" t="s">
        <v>2340</v>
      </c>
      <c r="C2341" s="1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11">
        <f t="shared" si="216"/>
        <v>294.20799999999997</v>
      </c>
      <c r="P2341" s="7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90" x14ac:dyDescent="0.2">
      <c r="A2342" s="7">
        <v>2340</v>
      </c>
      <c r="B2342" s="1" t="s">
        <v>2341</v>
      </c>
      <c r="C2342" s="1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11">
        <f t="shared" si="216"/>
        <v>105.77749999999999</v>
      </c>
      <c r="P2342" s="7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75" x14ac:dyDescent="0.2">
      <c r="A2343" s="7">
        <v>2341</v>
      </c>
      <c r="B2343" s="1" t="s">
        <v>2342</v>
      </c>
      <c r="C2343" s="1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11">
        <f t="shared" si="216"/>
        <v>0</v>
      </c>
      <c r="P2343" s="7" t="e">
        <f t="shared" si="217"/>
        <v>#DIV/0!</v>
      </c>
      <c r="Q2343" s="7" t="str">
        <f t="shared" si="218"/>
        <v>technology</v>
      </c>
      <c r="R2343" s="7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120" x14ac:dyDescent="0.2">
      <c r="A2344" s="7">
        <v>2342</v>
      </c>
      <c r="B2344" s="1" t="s">
        <v>2343</v>
      </c>
      <c r="C2344" s="1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11">
        <f t="shared" si="216"/>
        <v>0</v>
      </c>
      <c r="P2344" s="7" t="e">
        <f t="shared" si="217"/>
        <v>#DIV/0!</v>
      </c>
      <c r="Q2344" s="7" t="str">
        <f t="shared" si="218"/>
        <v>technology</v>
      </c>
      <c r="R2344" s="7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105" x14ac:dyDescent="0.2">
      <c r="A2345" s="7">
        <v>2343</v>
      </c>
      <c r="B2345" s="1" t="s">
        <v>2344</v>
      </c>
      <c r="C2345" s="1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11">
        <f t="shared" si="216"/>
        <v>3</v>
      </c>
      <c r="P2345" s="7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120" x14ac:dyDescent="0.2">
      <c r="A2346" s="7">
        <v>2344</v>
      </c>
      <c r="B2346" s="1" t="s">
        <v>2345</v>
      </c>
      <c r="C2346" s="1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11">
        <f t="shared" si="216"/>
        <v>0.1</v>
      </c>
      <c r="P2346" s="7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90" x14ac:dyDescent="0.2">
      <c r="A2347" s="7">
        <v>2345</v>
      </c>
      <c r="B2347" s="1" t="s">
        <v>2346</v>
      </c>
      <c r="C2347" s="1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11">
        <f t="shared" si="216"/>
        <v>0</v>
      </c>
      <c r="P2347" s="7" t="e">
        <f t="shared" si="217"/>
        <v>#DIV/0!</v>
      </c>
      <c r="Q2347" s="7" t="str">
        <f t="shared" si="218"/>
        <v>technology</v>
      </c>
      <c r="R2347" s="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90" x14ac:dyDescent="0.2">
      <c r="A2348" s="7">
        <v>2346</v>
      </c>
      <c r="B2348" s="1" t="s">
        <v>2347</v>
      </c>
      <c r="C2348" s="1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11">
        <f t="shared" si="216"/>
        <v>6.5000000000000002E-2</v>
      </c>
      <c r="P2348" s="7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90" x14ac:dyDescent="0.2">
      <c r="A2349" s="7">
        <v>2347</v>
      </c>
      <c r="B2349" s="1" t="s">
        <v>2348</v>
      </c>
      <c r="C2349" s="1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11">
        <f t="shared" si="216"/>
        <v>1.5</v>
      </c>
      <c r="P2349" s="7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105" x14ac:dyDescent="0.2">
      <c r="A2350" s="7">
        <v>2348</v>
      </c>
      <c r="B2350" s="1" t="s">
        <v>2349</v>
      </c>
      <c r="C2350" s="1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11">
        <f t="shared" si="216"/>
        <v>0.38571428571428573</v>
      </c>
      <c r="P2350" s="7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105" x14ac:dyDescent="0.2">
      <c r="A2351" s="7">
        <v>2349</v>
      </c>
      <c r="B2351" s="1" t="s">
        <v>2350</v>
      </c>
      <c r="C2351" s="1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11">
        <f t="shared" si="216"/>
        <v>0</v>
      </c>
      <c r="P2351" s="7" t="e">
        <f t="shared" si="217"/>
        <v>#DIV/0!</v>
      </c>
      <c r="Q2351" s="7" t="str">
        <f t="shared" si="218"/>
        <v>technology</v>
      </c>
      <c r="R2351" s="7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75" x14ac:dyDescent="0.2">
      <c r="A2352" s="7">
        <v>2350</v>
      </c>
      <c r="B2352" s="1" t="s">
        <v>2351</v>
      </c>
      <c r="C2352" s="1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11">
        <f t="shared" si="216"/>
        <v>0</v>
      </c>
      <c r="P2352" s="7" t="e">
        <f t="shared" si="217"/>
        <v>#DIV/0!</v>
      </c>
      <c r="Q2352" s="7" t="str">
        <f t="shared" si="218"/>
        <v>technology</v>
      </c>
      <c r="R2352" s="7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45" x14ac:dyDescent="0.2">
      <c r="A2353" s="7">
        <v>2351</v>
      </c>
      <c r="B2353" s="1" t="s">
        <v>2352</v>
      </c>
      <c r="C2353" s="1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11">
        <f t="shared" si="216"/>
        <v>0.5714285714285714</v>
      </c>
      <c r="P2353" s="7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90" x14ac:dyDescent="0.2">
      <c r="A2354" s="7">
        <v>2352</v>
      </c>
      <c r="B2354" s="1" t="s">
        <v>2353</v>
      </c>
      <c r="C2354" s="1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11">
        <f t="shared" si="216"/>
        <v>0</v>
      </c>
      <c r="P2354" s="7" t="e">
        <f t="shared" si="217"/>
        <v>#DIV/0!</v>
      </c>
      <c r="Q2354" s="7" t="str">
        <f t="shared" si="218"/>
        <v>technology</v>
      </c>
      <c r="R2354" s="7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90" x14ac:dyDescent="0.2">
      <c r="A2355" s="7">
        <v>2353</v>
      </c>
      <c r="B2355" s="1" t="s">
        <v>2354</v>
      </c>
      <c r="C2355" s="1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11">
        <f t="shared" si="216"/>
        <v>0</v>
      </c>
      <c r="P2355" s="7" t="e">
        <f t="shared" si="217"/>
        <v>#DIV/0!</v>
      </c>
      <c r="Q2355" s="7" t="str">
        <f t="shared" si="218"/>
        <v>technology</v>
      </c>
      <c r="R2355" s="7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75" x14ac:dyDescent="0.2">
      <c r="A2356" s="7">
        <v>2354</v>
      </c>
      <c r="B2356" s="1" t="s">
        <v>2355</v>
      </c>
      <c r="C2356" s="1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11">
        <f t="shared" si="216"/>
        <v>7.1428571428571425E-2</v>
      </c>
      <c r="P2356" s="7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90" x14ac:dyDescent="0.2">
      <c r="A2357" s="7">
        <v>2355</v>
      </c>
      <c r="B2357" s="1" t="s">
        <v>2356</v>
      </c>
      <c r="C2357" s="1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11">
        <f t="shared" si="216"/>
        <v>0.6875</v>
      </c>
      <c r="P2357" s="7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60" x14ac:dyDescent="0.2">
      <c r="A2358" s="7">
        <v>2356</v>
      </c>
      <c r="B2358" s="1" t="s">
        <v>2357</v>
      </c>
      <c r="C2358" s="1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11">
        <f t="shared" si="216"/>
        <v>0</v>
      </c>
      <c r="P2358" s="7" t="e">
        <f t="shared" si="217"/>
        <v>#DIV/0!</v>
      </c>
      <c r="Q2358" s="7" t="str">
        <f t="shared" si="218"/>
        <v>technology</v>
      </c>
      <c r="R2358" s="7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90" x14ac:dyDescent="0.2">
      <c r="A2359" s="7">
        <v>2357</v>
      </c>
      <c r="B2359" s="1" t="s">
        <v>2358</v>
      </c>
      <c r="C2359" s="1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11">
        <f t="shared" si="216"/>
        <v>0</v>
      </c>
      <c r="P2359" s="7" t="e">
        <f t="shared" si="217"/>
        <v>#DIV/0!</v>
      </c>
      <c r="Q2359" s="7" t="str">
        <f t="shared" si="218"/>
        <v>technology</v>
      </c>
      <c r="R2359" s="7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75" x14ac:dyDescent="0.2">
      <c r="A2360" s="7">
        <v>2358</v>
      </c>
      <c r="B2360" s="1" t="s">
        <v>2359</v>
      </c>
      <c r="C2360" s="1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11">
        <f t="shared" si="216"/>
        <v>0</v>
      </c>
      <c r="P2360" s="7" t="e">
        <f t="shared" si="217"/>
        <v>#DIV/0!</v>
      </c>
      <c r="Q2360" s="7" t="str">
        <f t="shared" si="218"/>
        <v>technology</v>
      </c>
      <c r="R2360" s="7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90" x14ac:dyDescent="0.2">
      <c r="A2361" s="7">
        <v>2359</v>
      </c>
      <c r="B2361" s="1" t="s">
        <v>2360</v>
      </c>
      <c r="C2361" s="1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11">
        <f t="shared" si="216"/>
        <v>14.680000000000001</v>
      </c>
      <c r="P2361" s="7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105" x14ac:dyDescent="0.2">
      <c r="A2362" s="7">
        <v>2360</v>
      </c>
      <c r="B2362" s="1" t="s">
        <v>2361</v>
      </c>
      <c r="C2362" s="1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11">
        <f t="shared" si="216"/>
        <v>0.04</v>
      </c>
      <c r="P2362" s="7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105" x14ac:dyDescent="0.2">
      <c r="A2363" s="7">
        <v>2361</v>
      </c>
      <c r="B2363" s="1" t="s">
        <v>2362</v>
      </c>
      <c r="C2363" s="1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11">
        <f t="shared" si="216"/>
        <v>0</v>
      </c>
      <c r="P2363" s="7" t="e">
        <f t="shared" si="217"/>
        <v>#DIV/0!</v>
      </c>
      <c r="Q2363" s="7" t="str">
        <f t="shared" si="218"/>
        <v>technology</v>
      </c>
      <c r="R2363" s="7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90" x14ac:dyDescent="0.2">
      <c r="A2364" s="7">
        <v>2362</v>
      </c>
      <c r="B2364" s="1" t="s">
        <v>2363</v>
      </c>
      <c r="C2364" s="1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11">
        <f t="shared" si="216"/>
        <v>28.571428571428569</v>
      </c>
      <c r="P2364" s="7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105" x14ac:dyDescent="0.2">
      <c r="A2365" s="7">
        <v>2363</v>
      </c>
      <c r="B2365" s="1" t="s">
        <v>2364</v>
      </c>
      <c r="C2365" s="1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11">
        <f t="shared" si="216"/>
        <v>0</v>
      </c>
      <c r="P2365" s="7" t="e">
        <f t="shared" si="217"/>
        <v>#DIV/0!</v>
      </c>
      <c r="Q2365" s="7" t="str">
        <f t="shared" si="218"/>
        <v>technology</v>
      </c>
      <c r="R2365" s="7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75" x14ac:dyDescent="0.2">
      <c r="A2366" s="7">
        <v>2364</v>
      </c>
      <c r="B2366" s="1" t="s">
        <v>2365</v>
      </c>
      <c r="C2366" s="1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11">
        <f t="shared" si="216"/>
        <v>0</v>
      </c>
      <c r="P2366" s="7" t="e">
        <f t="shared" si="217"/>
        <v>#DIV/0!</v>
      </c>
      <c r="Q2366" s="7" t="str">
        <f t="shared" si="218"/>
        <v>technology</v>
      </c>
      <c r="R2366" s="7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90" x14ac:dyDescent="0.2">
      <c r="A2367" s="7">
        <v>2365</v>
      </c>
      <c r="B2367" s="1" t="s">
        <v>2366</v>
      </c>
      <c r="C2367" s="1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11">
        <f t="shared" si="216"/>
        <v>0</v>
      </c>
      <c r="P2367" s="7" t="e">
        <f t="shared" si="217"/>
        <v>#DIV/0!</v>
      </c>
      <c r="Q2367" s="7" t="str">
        <f t="shared" si="218"/>
        <v>technology</v>
      </c>
      <c r="R2367" s="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90" x14ac:dyDescent="0.2">
      <c r="A2368" s="7">
        <v>2366</v>
      </c>
      <c r="B2368" s="1" t="s">
        <v>2367</v>
      </c>
      <c r="C2368" s="1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11">
        <f t="shared" si="216"/>
        <v>10.52</v>
      </c>
      <c r="P2368" s="7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105" x14ac:dyDescent="0.2">
      <c r="A2369" s="7">
        <v>2367</v>
      </c>
      <c r="B2369" s="1" t="s">
        <v>2368</v>
      </c>
      <c r="C2369" s="1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11">
        <f t="shared" si="216"/>
        <v>1.34</v>
      </c>
      <c r="P2369" s="7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105" x14ac:dyDescent="0.2">
      <c r="A2370" s="7">
        <v>2368</v>
      </c>
      <c r="B2370" s="1" t="s">
        <v>2369</v>
      </c>
      <c r="C2370" s="1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11">
        <f t="shared" si="216"/>
        <v>0.25</v>
      </c>
      <c r="P2370" s="7">
        <f t="shared" si="217"/>
        <v>50</v>
      </c>
      <c r="Q2370" s="7" t="str">
        <f t="shared" si="218"/>
        <v>technology</v>
      </c>
      <c r="R2370" s="7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105" x14ac:dyDescent="0.2">
      <c r="A2371" s="7">
        <v>2369</v>
      </c>
      <c r="B2371" s="1" t="s">
        <v>2370</v>
      </c>
      <c r="C2371" s="1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11">
        <f t="shared" ref="O2371:O2434" si="222">E2371/D2371*100</f>
        <v>0</v>
      </c>
      <c r="P2371" s="7" t="e">
        <f t="shared" ref="P2371:P2434" si="223">E2371/L2371</f>
        <v>#DIV/0!</v>
      </c>
      <c r="Q2371" s="7" t="str">
        <f t="shared" ref="Q2371:Q2434" si="224">LEFT(N2371,FIND("/",N2371)-1)</f>
        <v>technology</v>
      </c>
      <c r="R2371" s="7" t="str">
        <f t="shared" ref="R2371:R2434" si="225">RIGHT(N2371,LEN(N2371)-FIND("/",N2371))</f>
        <v>web</v>
      </c>
      <c r="S2371" s="9">
        <f t="shared" ref="S2371:S2434" si="226">(J2371/86400)+25569</f>
        <v>42380.812627314815</v>
      </c>
      <c r="T2371" s="9">
        <f t="shared" ref="T2371:T2434" si="227">(I2371/86400)+25569</f>
        <v>42410.812627314815</v>
      </c>
    </row>
    <row r="2372" spans="1:20" ht="105" x14ac:dyDescent="0.2">
      <c r="A2372" s="7">
        <v>2370</v>
      </c>
      <c r="B2372" s="1" t="s">
        <v>2371</v>
      </c>
      <c r="C2372" s="1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11">
        <f t="shared" si="222"/>
        <v>0.32800000000000001</v>
      </c>
      <c r="P2372" s="7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90" x14ac:dyDescent="0.2">
      <c r="A2373" s="7">
        <v>2371</v>
      </c>
      <c r="B2373" s="1" t="s">
        <v>2372</v>
      </c>
      <c r="C2373" s="1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11">
        <f t="shared" si="222"/>
        <v>0</v>
      </c>
      <c r="P2373" s="7" t="e">
        <f t="shared" si="223"/>
        <v>#DIV/0!</v>
      </c>
      <c r="Q2373" s="7" t="str">
        <f t="shared" si="224"/>
        <v>technology</v>
      </c>
      <c r="R2373" s="7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90" x14ac:dyDescent="0.2">
      <c r="A2374" s="7">
        <v>2372</v>
      </c>
      <c r="B2374" s="1" t="s">
        <v>2373</v>
      </c>
      <c r="C2374" s="1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11">
        <f t="shared" si="222"/>
        <v>3.2727272727272729</v>
      </c>
      <c r="P2374" s="7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60" x14ac:dyDescent="0.2">
      <c r="A2375" s="7">
        <v>2373</v>
      </c>
      <c r="B2375" s="1" t="s">
        <v>2374</v>
      </c>
      <c r="C2375" s="1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11">
        <f t="shared" si="222"/>
        <v>5.8823529411764705E-3</v>
      </c>
      <c r="P2375" s="7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105" x14ac:dyDescent="0.2">
      <c r="A2376" s="7">
        <v>2374</v>
      </c>
      <c r="B2376" s="1" t="s">
        <v>2375</v>
      </c>
      <c r="C2376" s="1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11">
        <f t="shared" si="222"/>
        <v>4.5454545454545456E-2</v>
      </c>
      <c r="P2376" s="7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105" x14ac:dyDescent="0.2">
      <c r="A2377" s="7">
        <v>2375</v>
      </c>
      <c r="B2377" s="1" t="s">
        <v>2376</v>
      </c>
      <c r="C2377" s="1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11">
        <f t="shared" si="222"/>
        <v>0</v>
      </c>
      <c r="P2377" s="7" t="e">
        <f t="shared" si="223"/>
        <v>#DIV/0!</v>
      </c>
      <c r="Q2377" s="7" t="str">
        <f t="shared" si="224"/>
        <v>technology</v>
      </c>
      <c r="R2377" s="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90" x14ac:dyDescent="0.2">
      <c r="A2378" s="7">
        <v>2376</v>
      </c>
      <c r="B2378" s="1" t="s">
        <v>2377</v>
      </c>
      <c r="C2378" s="1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11">
        <f t="shared" si="222"/>
        <v>10.877666666666666</v>
      </c>
      <c r="P2378" s="7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90" x14ac:dyDescent="0.2">
      <c r="A2379" s="7">
        <v>2377</v>
      </c>
      <c r="B2379" s="1" t="s">
        <v>2378</v>
      </c>
      <c r="C2379" s="1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11">
        <f t="shared" si="222"/>
        <v>0</v>
      </c>
      <c r="P2379" s="7" t="e">
        <f t="shared" si="223"/>
        <v>#DIV/0!</v>
      </c>
      <c r="Q2379" s="7" t="str">
        <f t="shared" si="224"/>
        <v>technology</v>
      </c>
      <c r="R2379" s="7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75" x14ac:dyDescent="0.2">
      <c r="A2380" s="7">
        <v>2378</v>
      </c>
      <c r="B2380" s="1" t="s">
        <v>2379</v>
      </c>
      <c r="C2380" s="1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11">
        <f t="shared" si="222"/>
        <v>0</v>
      </c>
      <c r="P2380" s="7" t="e">
        <f t="shared" si="223"/>
        <v>#DIV/0!</v>
      </c>
      <c r="Q2380" s="7" t="str">
        <f t="shared" si="224"/>
        <v>technology</v>
      </c>
      <c r="R2380" s="7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75" x14ac:dyDescent="0.2">
      <c r="A2381" s="7">
        <v>2379</v>
      </c>
      <c r="B2381" s="1" t="s">
        <v>2380</v>
      </c>
      <c r="C2381" s="1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11">
        <f t="shared" si="222"/>
        <v>0</v>
      </c>
      <c r="P2381" s="7" t="e">
        <f t="shared" si="223"/>
        <v>#DIV/0!</v>
      </c>
      <c r="Q2381" s="7" t="str">
        <f t="shared" si="224"/>
        <v>technology</v>
      </c>
      <c r="R2381" s="7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90" x14ac:dyDescent="0.2">
      <c r="A2382" s="7">
        <v>2380</v>
      </c>
      <c r="B2382" s="1" t="s">
        <v>2381</v>
      </c>
      <c r="C2382" s="1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11">
        <f t="shared" si="222"/>
        <v>0.36666666666666664</v>
      </c>
      <c r="P2382" s="7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75" x14ac:dyDescent="0.2">
      <c r="A2383" s="7">
        <v>2381</v>
      </c>
      <c r="B2383" s="1" t="s">
        <v>2382</v>
      </c>
      <c r="C2383" s="1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11">
        <f t="shared" si="222"/>
        <v>1.8193398957730169</v>
      </c>
      <c r="P2383" s="7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105" x14ac:dyDescent="0.2">
      <c r="A2384" s="7">
        <v>2382</v>
      </c>
      <c r="B2384" s="1" t="s">
        <v>2383</v>
      </c>
      <c r="C2384" s="1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11">
        <f t="shared" si="222"/>
        <v>2.5</v>
      </c>
      <c r="P2384" s="7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105" x14ac:dyDescent="0.2">
      <c r="A2385" s="7">
        <v>2383</v>
      </c>
      <c r="B2385" s="1" t="s">
        <v>2384</v>
      </c>
      <c r="C2385" s="1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11">
        <f t="shared" si="222"/>
        <v>4.3499999999999996</v>
      </c>
      <c r="P2385" s="7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120" x14ac:dyDescent="0.2">
      <c r="A2386" s="7">
        <v>2384</v>
      </c>
      <c r="B2386" s="1" t="s">
        <v>2385</v>
      </c>
      <c r="C2386" s="1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11">
        <f t="shared" si="222"/>
        <v>0.8</v>
      </c>
      <c r="P2386" s="7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90" x14ac:dyDescent="0.2">
      <c r="A2387" s="7">
        <v>2385</v>
      </c>
      <c r="B2387" s="1" t="s">
        <v>2386</v>
      </c>
      <c r="C2387" s="1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11">
        <f t="shared" si="222"/>
        <v>1.2123076923076923</v>
      </c>
      <c r="P2387" s="7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90" x14ac:dyDescent="0.2">
      <c r="A2388" s="7">
        <v>2386</v>
      </c>
      <c r="B2388" s="1" t="s">
        <v>2387</v>
      </c>
      <c r="C2388" s="1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11">
        <f t="shared" si="222"/>
        <v>0</v>
      </c>
      <c r="P2388" s="7" t="e">
        <f t="shared" si="223"/>
        <v>#DIV/0!</v>
      </c>
      <c r="Q2388" s="7" t="str">
        <f t="shared" si="224"/>
        <v>technology</v>
      </c>
      <c r="R2388" s="7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105" x14ac:dyDescent="0.2">
      <c r="A2389" s="7">
        <v>2387</v>
      </c>
      <c r="B2389" s="1" t="s">
        <v>2388</v>
      </c>
      <c r="C2389" s="1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11">
        <f t="shared" si="222"/>
        <v>0.68399999999999994</v>
      </c>
      <c r="P2389" s="7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90" x14ac:dyDescent="0.2">
      <c r="A2390" s="7">
        <v>2388</v>
      </c>
      <c r="B2390" s="1" t="s">
        <v>2389</v>
      </c>
      <c r="C2390" s="1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11">
        <f t="shared" si="222"/>
        <v>1.2513513513513512</v>
      </c>
      <c r="P2390" s="7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120" x14ac:dyDescent="0.2">
      <c r="A2391" s="7">
        <v>2389</v>
      </c>
      <c r="B2391" s="1" t="s">
        <v>2390</v>
      </c>
      <c r="C2391" s="1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11">
        <f t="shared" si="222"/>
        <v>0.1875</v>
      </c>
      <c r="P2391" s="7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105" x14ac:dyDescent="0.2">
      <c r="A2392" s="7">
        <v>2390</v>
      </c>
      <c r="B2392" s="1" t="s">
        <v>2391</v>
      </c>
      <c r="C2392" s="1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11">
        <f t="shared" si="222"/>
        <v>0</v>
      </c>
      <c r="P2392" s="7" t="e">
        <f t="shared" si="223"/>
        <v>#DIV/0!</v>
      </c>
      <c r="Q2392" s="7" t="str">
        <f t="shared" si="224"/>
        <v>technology</v>
      </c>
      <c r="R2392" s="7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60" x14ac:dyDescent="0.2">
      <c r="A2393" s="7">
        <v>2391</v>
      </c>
      <c r="B2393" s="1" t="s">
        <v>2392</v>
      </c>
      <c r="C2393" s="1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11">
        <f t="shared" si="222"/>
        <v>0.125</v>
      </c>
      <c r="P2393" s="7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105" x14ac:dyDescent="0.2">
      <c r="A2394" s="7">
        <v>2392</v>
      </c>
      <c r="B2394" s="1" t="s">
        <v>2393</v>
      </c>
      <c r="C2394" s="1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11">
        <f t="shared" si="222"/>
        <v>0</v>
      </c>
      <c r="P2394" s="7" t="e">
        <f t="shared" si="223"/>
        <v>#DIV/0!</v>
      </c>
      <c r="Q2394" s="7" t="str">
        <f t="shared" si="224"/>
        <v>technology</v>
      </c>
      <c r="R2394" s="7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105" x14ac:dyDescent="0.2">
      <c r="A2395" s="7">
        <v>2393</v>
      </c>
      <c r="B2395" s="1" t="s">
        <v>2394</v>
      </c>
      <c r="C2395" s="1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11">
        <f t="shared" si="222"/>
        <v>0.05</v>
      </c>
      <c r="P2395" s="7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105" x14ac:dyDescent="0.2">
      <c r="A2396" s="7">
        <v>2394</v>
      </c>
      <c r="B2396" s="1" t="s">
        <v>2395</v>
      </c>
      <c r="C2396" s="1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11">
        <f t="shared" si="222"/>
        <v>0.06</v>
      </c>
      <c r="P2396" s="7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90" x14ac:dyDescent="0.2">
      <c r="A2397" s="7">
        <v>2395</v>
      </c>
      <c r="B2397" s="1" t="s">
        <v>2396</v>
      </c>
      <c r="C2397" s="1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11">
        <f t="shared" si="222"/>
        <v>0</v>
      </c>
      <c r="P2397" s="7" t="e">
        <f t="shared" si="223"/>
        <v>#DIV/0!</v>
      </c>
      <c r="Q2397" s="7" t="str">
        <f t="shared" si="224"/>
        <v>technology</v>
      </c>
      <c r="R2397" s="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90" x14ac:dyDescent="0.2">
      <c r="A2398" s="7">
        <v>2396</v>
      </c>
      <c r="B2398" s="1" t="s">
        <v>2397</v>
      </c>
      <c r="C2398" s="1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11">
        <f t="shared" si="222"/>
        <v>0.2</v>
      </c>
      <c r="P2398" s="7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120" x14ac:dyDescent="0.2">
      <c r="A2399" s="7">
        <v>2397</v>
      </c>
      <c r="B2399" s="1" t="s">
        <v>2398</v>
      </c>
      <c r="C2399" s="1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11">
        <f t="shared" si="222"/>
        <v>0</v>
      </c>
      <c r="P2399" s="7" t="e">
        <f t="shared" si="223"/>
        <v>#DIV/0!</v>
      </c>
      <c r="Q2399" s="7" t="str">
        <f t="shared" si="224"/>
        <v>technology</v>
      </c>
      <c r="R2399" s="7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105" x14ac:dyDescent="0.2">
      <c r="A2400" s="7">
        <v>2398</v>
      </c>
      <c r="B2400" s="1" t="s">
        <v>2399</v>
      </c>
      <c r="C2400" s="1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11">
        <f t="shared" si="222"/>
        <v>0</v>
      </c>
      <c r="P2400" s="7" t="e">
        <f t="shared" si="223"/>
        <v>#DIV/0!</v>
      </c>
      <c r="Q2400" s="7" t="str">
        <f t="shared" si="224"/>
        <v>technology</v>
      </c>
      <c r="R2400" s="7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90" x14ac:dyDescent="0.2">
      <c r="A2401" s="7">
        <v>2399</v>
      </c>
      <c r="B2401" s="1" t="s">
        <v>2400</v>
      </c>
      <c r="C2401" s="1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11">
        <f t="shared" si="222"/>
        <v>0</v>
      </c>
      <c r="P2401" s="7" t="e">
        <f t="shared" si="223"/>
        <v>#DIV/0!</v>
      </c>
      <c r="Q2401" s="7" t="str">
        <f t="shared" si="224"/>
        <v>technology</v>
      </c>
      <c r="R2401" s="7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105" x14ac:dyDescent="0.2">
      <c r="A2402" s="7">
        <v>2400</v>
      </c>
      <c r="B2402" s="1" t="s">
        <v>2401</v>
      </c>
      <c r="C2402" s="1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11">
        <f t="shared" si="222"/>
        <v>0</v>
      </c>
      <c r="P2402" s="7" t="e">
        <f t="shared" si="223"/>
        <v>#DIV/0!</v>
      </c>
      <c r="Q2402" s="7" t="str">
        <f t="shared" si="224"/>
        <v>technology</v>
      </c>
      <c r="R2402" s="7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105" x14ac:dyDescent="0.2">
      <c r="A2403" s="7">
        <v>2401</v>
      </c>
      <c r="B2403" s="1" t="s">
        <v>2402</v>
      </c>
      <c r="C2403" s="1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11">
        <f t="shared" si="222"/>
        <v>0.71785714285714286</v>
      </c>
      <c r="P2403" s="7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45" x14ac:dyDescent="0.2">
      <c r="A2404" s="7">
        <v>2402</v>
      </c>
      <c r="B2404" s="1" t="s">
        <v>2403</v>
      </c>
      <c r="C2404" s="1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11">
        <f t="shared" si="222"/>
        <v>0.43333333333333329</v>
      </c>
      <c r="P2404" s="7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90" x14ac:dyDescent="0.2">
      <c r="A2405" s="7">
        <v>2403</v>
      </c>
      <c r="B2405" s="1" t="s">
        <v>2404</v>
      </c>
      <c r="C2405" s="1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11">
        <f t="shared" si="222"/>
        <v>16.833333333333332</v>
      </c>
      <c r="P2405" s="7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105" x14ac:dyDescent="0.2">
      <c r="A2406" s="7">
        <v>2404</v>
      </c>
      <c r="B2406" s="1" t="s">
        <v>2405</v>
      </c>
      <c r="C2406" s="1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11">
        <f t="shared" si="222"/>
        <v>0</v>
      </c>
      <c r="P2406" s="7" t="e">
        <f t="shared" si="223"/>
        <v>#DIV/0!</v>
      </c>
      <c r="Q2406" s="7" t="str">
        <f t="shared" si="224"/>
        <v>food</v>
      </c>
      <c r="R2406" s="7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75" x14ac:dyDescent="0.2">
      <c r="A2407" s="7">
        <v>2405</v>
      </c>
      <c r="B2407" s="1" t="s">
        <v>2406</v>
      </c>
      <c r="C2407" s="1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11">
        <f t="shared" si="222"/>
        <v>22.52</v>
      </c>
      <c r="P2407" s="7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105" x14ac:dyDescent="0.2">
      <c r="A2408" s="7">
        <v>2406</v>
      </c>
      <c r="B2408" s="1" t="s">
        <v>2407</v>
      </c>
      <c r="C2408" s="1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11">
        <f t="shared" si="222"/>
        <v>41.384615384615387</v>
      </c>
      <c r="P2408" s="7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105" x14ac:dyDescent="0.2">
      <c r="A2409" s="7">
        <v>2407</v>
      </c>
      <c r="B2409" s="1" t="s">
        <v>2408</v>
      </c>
      <c r="C2409" s="1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11">
        <f t="shared" si="222"/>
        <v>25.259090909090908</v>
      </c>
      <c r="P2409" s="7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75" x14ac:dyDescent="0.2">
      <c r="A2410" s="7">
        <v>2408</v>
      </c>
      <c r="B2410" s="1" t="s">
        <v>2409</v>
      </c>
      <c r="C2410" s="1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11">
        <f t="shared" si="222"/>
        <v>0.2</v>
      </c>
      <c r="P2410" s="7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75" x14ac:dyDescent="0.2">
      <c r="A2411" s="7">
        <v>2409</v>
      </c>
      <c r="B2411" s="1" t="s">
        <v>2410</v>
      </c>
      <c r="C2411" s="1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11">
        <f t="shared" si="222"/>
        <v>1.8399999999999999</v>
      </c>
      <c r="P2411" s="7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90" x14ac:dyDescent="0.2">
      <c r="A2412" s="7">
        <v>2410</v>
      </c>
      <c r="B2412" s="1" t="s">
        <v>2411</v>
      </c>
      <c r="C2412" s="1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11">
        <f t="shared" si="222"/>
        <v>0</v>
      </c>
      <c r="P2412" s="7" t="e">
        <f t="shared" si="223"/>
        <v>#DIV/0!</v>
      </c>
      <c r="Q2412" s="7" t="str">
        <f t="shared" si="224"/>
        <v>food</v>
      </c>
      <c r="R2412" s="7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105" x14ac:dyDescent="0.2">
      <c r="A2413" s="7">
        <v>2411</v>
      </c>
      <c r="B2413" s="1" t="s">
        <v>2412</v>
      </c>
      <c r="C2413" s="1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11">
        <f t="shared" si="222"/>
        <v>0.60399999999999998</v>
      </c>
      <c r="P2413" s="7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105" x14ac:dyDescent="0.2">
      <c r="A2414" s="7">
        <v>2412</v>
      </c>
      <c r="B2414" s="1" t="s">
        <v>2413</v>
      </c>
      <c r="C2414" s="1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11">
        <f t="shared" si="222"/>
        <v>0</v>
      </c>
      <c r="P2414" s="7" t="e">
        <f t="shared" si="223"/>
        <v>#DIV/0!</v>
      </c>
      <c r="Q2414" s="7" t="str">
        <f t="shared" si="224"/>
        <v>food</v>
      </c>
      <c r="R2414" s="7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90" x14ac:dyDescent="0.2">
      <c r="A2415" s="7">
        <v>2413</v>
      </c>
      <c r="B2415" s="1" t="s">
        <v>2414</v>
      </c>
      <c r="C2415" s="1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11">
        <f t="shared" si="222"/>
        <v>0.83333333333333337</v>
      </c>
      <c r="P2415" s="7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90" x14ac:dyDescent="0.2">
      <c r="A2416" s="7">
        <v>2414</v>
      </c>
      <c r="B2416" s="1" t="s">
        <v>2415</v>
      </c>
      <c r="C2416" s="1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11">
        <f t="shared" si="222"/>
        <v>3.0666666666666664</v>
      </c>
      <c r="P2416" s="7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90" x14ac:dyDescent="0.2">
      <c r="A2417" s="7">
        <v>2415</v>
      </c>
      <c r="B2417" s="1" t="s">
        <v>2416</v>
      </c>
      <c r="C2417" s="1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11">
        <f t="shared" si="222"/>
        <v>0.55833333333333335</v>
      </c>
      <c r="P2417" s="7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105" x14ac:dyDescent="0.2">
      <c r="A2418" s="7">
        <v>2416</v>
      </c>
      <c r="B2418" s="1" t="s">
        <v>2417</v>
      </c>
      <c r="C2418" s="1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11">
        <f t="shared" si="222"/>
        <v>2.5000000000000001E-2</v>
      </c>
      <c r="P2418" s="7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105" x14ac:dyDescent="0.2">
      <c r="A2419" s="7">
        <v>2417</v>
      </c>
      <c r="B2419" s="1" t="s">
        <v>2418</v>
      </c>
      <c r="C2419" s="1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11">
        <f t="shared" si="222"/>
        <v>0</v>
      </c>
      <c r="P2419" s="7" t="e">
        <f t="shared" si="223"/>
        <v>#DIV/0!</v>
      </c>
      <c r="Q2419" s="7" t="str">
        <f t="shared" si="224"/>
        <v>food</v>
      </c>
      <c r="R2419" s="7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30" x14ac:dyDescent="0.2">
      <c r="A2420" s="7">
        <v>2418</v>
      </c>
      <c r="B2420" s="1" t="s">
        <v>2419</v>
      </c>
      <c r="C2420" s="1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11">
        <f t="shared" si="222"/>
        <v>0.02</v>
      </c>
      <c r="P2420" s="7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105" x14ac:dyDescent="0.2">
      <c r="A2421" s="7">
        <v>2419</v>
      </c>
      <c r="B2421" s="1" t="s">
        <v>2420</v>
      </c>
      <c r="C2421" s="1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11">
        <f t="shared" si="222"/>
        <v>0</v>
      </c>
      <c r="P2421" s="7" t="e">
        <f t="shared" si="223"/>
        <v>#DIV/0!</v>
      </c>
      <c r="Q2421" s="7" t="str">
        <f t="shared" si="224"/>
        <v>food</v>
      </c>
      <c r="R2421" s="7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75" x14ac:dyDescent="0.2">
      <c r="A2422" s="7">
        <v>2420</v>
      </c>
      <c r="B2422" s="1" t="s">
        <v>2421</v>
      </c>
      <c r="C2422" s="1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11">
        <f t="shared" si="222"/>
        <v>14.825133372851216</v>
      </c>
      <c r="P2422" s="7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45" x14ac:dyDescent="0.2">
      <c r="A2423" s="7">
        <v>2421</v>
      </c>
      <c r="B2423" s="1" t="s">
        <v>2422</v>
      </c>
      <c r="C2423" s="1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11">
        <f t="shared" si="222"/>
        <v>1.6666666666666666E-2</v>
      </c>
      <c r="P2423" s="7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45" x14ac:dyDescent="0.2">
      <c r="A2424" s="7">
        <v>2422</v>
      </c>
      <c r="B2424" s="1" t="s">
        <v>2423</v>
      </c>
      <c r="C2424" s="1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11">
        <f t="shared" si="222"/>
        <v>0.2</v>
      </c>
      <c r="P2424" s="7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90" x14ac:dyDescent="0.2">
      <c r="A2425" s="7">
        <v>2423</v>
      </c>
      <c r="B2425" s="1" t="s">
        <v>2424</v>
      </c>
      <c r="C2425" s="1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11">
        <f t="shared" si="222"/>
        <v>1.3333333333333334E-2</v>
      </c>
      <c r="P2425" s="7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60" x14ac:dyDescent="0.2">
      <c r="A2426" s="7">
        <v>2424</v>
      </c>
      <c r="B2426" s="1" t="s">
        <v>2425</v>
      </c>
      <c r="C2426" s="1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11">
        <f t="shared" si="222"/>
        <v>1.24</v>
      </c>
      <c r="P2426" s="7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105" x14ac:dyDescent="0.2">
      <c r="A2427" s="7">
        <v>2425</v>
      </c>
      <c r="B2427" s="1" t="s">
        <v>2426</v>
      </c>
      <c r="C2427" s="1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11">
        <f t="shared" si="222"/>
        <v>2.8571428571428574E-2</v>
      </c>
      <c r="P2427" s="7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90" x14ac:dyDescent="0.2">
      <c r="A2428" s="7">
        <v>2426</v>
      </c>
      <c r="B2428" s="1" t="s">
        <v>2427</v>
      </c>
      <c r="C2428" s="1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11">
        <f t="shared" si="222"/>
        <v>0</v>
      </c>
      <c r="P2428" s="7" t="e">
        <f t="shared" si="223"/>
        <v>#DIV/0!</v>
      </c>
      <c r="Q2428" s="7" t="str">
        <f t="shared" si="224"/>
        <v>food</v>
      </c>
      <c r="R2428" s="7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60" x14ac:dyDescent="0.2">
      <c r="A2429" s="7">
        <v>2427</v>
      </c>
      <c r="B2429" s="1" t="s">
        <v>2428</v>
      </c>
      <c r="C2429" s="1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11">
        <f t="shared" si="222"/>
        <v>2E-3</v>
      </c>
      <c r="P2429" s="7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60" x14ac:dyDescent="0.2">
      <c r="A2430" s="7">
        <v>2428</v>
      </c>
      <c r="B2430" s="1" t="s">
        <v>2429</v>
      </c>
      <c r="C2430" s="1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11">
        <f t="shared" si="222"/>
        <v>2.8571428571428571E-3</v>
      </c>
      <c r="P2430" s="7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105" x14ac:dyDescent="0.2">
      <c r="A2431" s="7">
        <v>2429</v>
      </c>
      <c r="B2431" s="1" t="s">
        <v>2430</v>
      </c>
      <c r="C2431" s="1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11">
        <f t="shared" si="222"/>
        <v>1.4321428571428572</v>
      </c>
      <c r="P2431" s="7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105" x14ac:dyDescent="0.2">
      <c r="A2432" s="7">
        <v>2430</v>
      </c>
      <c r="B2432" s="1" t="s">
        <v>2431</v>
      </c>
      <c r="C2432" s="1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11">
        <f t="shared" si="222"/>
        <v>0.70000000000000007</v>
      </c>
      <c r="P2432" s="7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60" x14ac:dyDescent="0.2">
      <c r="A2433" s="7">
        <v>2431</v>
      </c>
      <c r="B2433" s="1" t="s">
        <v>2432</v>
      </c>
      <c r="C2433" s="1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11">
        <f t="shared" si="222"/>
        <v>2E-3</v>
      </c>
      <c r="P2433" s="7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75" x14ac:dyDescent="0.2">
      <c r="A2434" s="7">
        <v>2432</v>
      </c>
      <c r="B2434" s="1" t="s">
        <v>2433</v>
      </c>
      <c r="C2434" s="1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11">
        <f t="shared" si="222"/>
        <v>1.4285714285714287E-2</v>
      </c>
      <c r="P2434" s="7">
        <f t="shared" si="223"/>
        <v>1</v>
      </c>
      <c r="Q2434" s="7" t="str">
        <f t="shared" si="224"/>
        <v>food</v>
      </c>
      <c r="R2434" s="7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105" x14ac:dyDescent="0.2">
      <c r="A2435" s="7">
        <v>2433</v>
      </c>
      <c r="B2435" s="1" t="s">
        <v>2434</v>
      </c>
      <c r="C2435" s="1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11">
        <f t="shared" ref="O2435:O2498" si="228">E2435/D2435*100</f>
        <v>0</v>
      </c>
      <c r="P2435" s="7" t="e">
        <f t="shared" ref="P2435:P2498" si="229">E2435/L2435</f>
        <v>#DIV/0!</v>
      </c>
      <c r="Q2435" s="7" t="str">
        <f t="shared" ref="Q2435:Q2498" si="230">LEFT(N2435,FIND("/",N2435)-1)</f>
        <v>food</v>
      </c>
      <c r="R2435" s="7" t="str">
        <f t="shared" ref="R2435:R2498" si="231">RIGHT(N2435,LEN(N2435)-FIND("/",N2435))</f>
        <v>food trucks</v>
      </c>
      <c r="S2435" s="9">
        <f t="shared" ref="S2435:S2498" si="232">(J2435/86400)+25569</f>
        <v>42397.89980324074</v>
      </c>
      <c r="T2435" s="9">
        <f t="shared" ref="T2435:T2498" si="233">(I2435/86400)+25569</f>
        <v>42427.89980324074</v>
      </c>
    </row>
    <row r="2436" spans="1:20" ht="105" x14ac:dyDescent="0.2">
      <c r="A2436" s="7">
        <v>2434</v>
      </c>
      <c r="B2436" s="1" t="s">
        <v>2435</v>
      </c>
      <c r="C2436" s="1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11">
        <f t="shared" si="228"/>
        <v>0.13</v>
      </c>
      <c r="P2436" s="7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90" x14ac:dyDescent="0.2">
      <c r="A2437" s="7">
        <v>2435</v>
      </c>
      <c r="B2437" s="1" t="s">
        <v>2436</v>
      </c>
      <c r="C2437" s="1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11">
        <f t="shared" si="228"/>
        <v>0.48960000000000004</v>
      </c>
      <c r="P2437" s="7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120" x14ac:dyDescent="0.2">
      <c r="A2438" s="7">
        <v>2436</v>
      </c>
      <c r="B2438" s="1" t="s">
        <v>2437</v>
      </c>
      <c r="C2438" s="1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11">
        <f t="shared" si="228"/>
        <v>3.8461538461538464E-2</v>
      </c>
      <c r="P2438" s="7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90" x14ac:dyDescent="0.2">
      <c r="A2439" s="7">
        <v>2437</v>
      </c>
      <c r="B2439" s="1" t="s">
        <v>2438</v>
      </c>
      <c r="C2439" s="1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11">
        <f t="shared" si="228"/>
        <v>0</v>
      </c>
      <c r="P2439" s="7" t="e">
        <f t="shared" si="229"/>
        <v>#DIV/0!</v>
      </c>
      <c r="Q2439" s="7" t="str">
        <f t="shared" si="230"/>
        <v>food</v>
      </c>
      <c r="R2439" s="7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90" x14ac:dyDescent="0.2">
      <c r="A2440" s="7">
        <v>2438</v>
      </c>
      <c r="B2440" s="1" t="s">
        <v>2439</v>
      </c>
      <c r="C2440" s="1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11">
        <f t="shared" si="228"/>
        <v>0.33333333333333337</v>
      </c>
      <c r="P2440" s="7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120" x14ac:dyDescent="0.2">
      <c r="A2441" s="7">
        <v>2439</v>
      </c>
      <c r="B2441" s="1" t="s">
        <v>2440</v>
      </c>
      <c r="C2441" s="1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11">
        <f t="shared" si="228"/>
        <v>0</v>
      </c>
      <c r="P2441" s="7" t="e">
        <f t="shared" si="229"/>
        <v>#DIV/0!</v>
      </c>
      <c r="Q2441" s="7" t="str">
        <f t="shared" si="230"/>
        <v>food</v>
      </c>
      <c r="R2441" s="7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60" x14ac:dyDescent="0.2">
      <c r="A2442" s="7">
        <v>2440</v>
      </c>
      <c r="B2442" s="1" t="s">
        <v>2441</v>
      </c>
      <c r="C2442" s="1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11">
        <f t="shared" si="228"/>
        <v>0.2</v>
      </c>
      <c r="P2442" s="7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45" x14ac:dyDescent="0.2">
      <c r="A2443" s="7">
        <v>2441</v>
      </c>
      <c r="B2443" s="1" t="s">
        <v>2442</v>
      </c>
      <c r="C2443" s="1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11">
        <f t="shared" si="228"/>
        <v>107.88</v>
      </c>
      <c r="P2443" s="7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60" x14ac:dyDescent="0.2">
      <c r="A2444" s="7">
        <v>2442</v>
      </c>
      <c r="B2444" s="1" t="s">
        <v>2443</v>
      </c>
      <c r="C2444" s="1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11">
        <f t="shared" si="228"/>
        <v>125.94166666666666</v>
      </c>
      <c r="P2444" s="7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105" x14ac:dyDescent="0.2">
      <c r="A2445" s="7">
        <v>2443</v>
      </c>
      <c r="B2445" s="1" t="s">
        <v>2444</v>
      </c>
      <c r="C2445" s="1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11">
        <f t="shared" si="228"/>
        <v>202.51495</v>
      </c>
      <c r="P2445" s="7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105" x14ac:dyDescent="0.2">
      <c r="A2446" s="7">
        <v>2444</v>
      </c>
      <c r="B2446" s="1" t="s">
        <v>2445</v>
      </c>
      <c r="C2446" s="1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11">
        <f t="shared" si="228"/>
        <v>108.60000000000001</v>
      </c>
      <c r="P2446" s="7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90" x14ac:dyDescent="0.2">
      <c r="A2447" s="7">
        <v>2445</v>
      </c>
      <c r="B2447" s="1" t="s">
        <v>2446</v>
      </c>
      <c r="C2447" s="1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11">
        <f t="shared" si="228"/>
        <v>172.8</v>
      </c>
      <c r="P2447" s="7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105" x14ac:dyDescent="0.2">
      <c r="A2448" s="7">
        <v>2446</v>
      </c>
      <c r="B2448" s="1" t="s">
        <v>2447</v>
      </c>
      <c r="C2448" s="1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11">
        <f t="shared" si="228"/>
        <v>167.98</v>
      </c>
      <c r="P2448" s="7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105" x14ac:dyDescent="0.2">
      <c r="A2449" s="7">
        <v>2447</v>
      </c>
      <c r="B2449" s="1" t="s">
        <v>2448</v>
      </c>
      <c r="C2449" s="1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11">
        <f t="shared" si="228"/>
        <v>427.20000000000005</v>
      </c>
      <c r="P2449" s="7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105" x14ac:dyDescent="0.2">
      <c r="A2450" s="7">
        <v>2448</v>
      </c>
      <c r="B2450" s="1" t="s">
        <v>2449</v>
      </c>
      <c r="C2450" s="1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11">
        <f t="shared" si="228"/>
        <v>107.5</v>
      </c>
      <c r="P2450" s="7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90" x14ac:dyDescent="0.2">
      <c r="A2451" s="7">
        <v>2449</v>
      </c>
      <c r="B2451" s="1" t="s">
        <v>2450</v>
      </c>
      <c r="C2451" s="1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11">
        <f t="shared" si="228"/>
        <v>108</v>
      </c>
      <c r="P2451" s="7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90" x14ac:dyDescent="0.2">
      <c r="A2452" s="7">
        <v>2450</v>
      </c>
      <c r="B2452" s="1" t="s">
        <v>2451</v>
      </c>
      <c r="C2452" s="1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11">
        <f t="shared" si="228"/>
        <v>101.53353333333335</v>
      </c>
      <c r="P2452" s="7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90" x14ac:dyDescent="0.2">
      <c r="A2453" s="7">
        <v>2451</v>
      </c>
      <c r="B2453" s="1" t="s">
        <v>2452</v>
      </c>
      <c r="C2453" s="1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11">
        <f t="shared" si="228"/>
        <v>115.45</v>
      </c>
      <c r="P2453" s="7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105" x14ac:dyDescent="0.2">
      <c r="A2454" s="7">
        <v>2452</v>
      </c>
      <c r="B2454" s="1" t="s">
        <v>2453</v>
      </c>
      <c r="C2454" s="1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11">
        <f t="shared" si="228"/>
        <v>133.5</v>
      </c>
      <c r="P2454" s="7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105" x14ac:dyDescent="0.2">
      <c r="A2455" s="7">
        <v>2453</v>
      </c>
      <c r="B2455" s="1" t="s">
        <v>2454</v>
      </c>
      <c r="C2455" s="1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11">
        <f t="shared" si="228"/>
        <v>154.69999999999999</v>
      </c>
      <c r="P2455" s="7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90" x14ac:dyDescent="0.2">
      <c r="A2456" s="7">
        <v>2454</v>
      </c>
      <c r="B2456" s="1" t="s">
        <v>2455</v>
      </c>
      <c r="C2456" s="1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11">
        <f t="shared" si="228"/>
        <v>100.84571428571429</v>
      </c>
      <c r="P2456" s="7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90" x14ac:dyDescent="0.2">
      <c r="A2457" s="7">
        <v>2455</v>
      </c>
      <c r="B2457" s="1" t="s">
        <v>2456</v>
      </c>
      <c r="C2457" s="1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11">
        <f t="shared" si="228"/>
        <v>182</v>
      </c>
      <c r="P2457" s="7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90" x14ac:dyDescent="0.2">
      <c r="A2458" s="7">
        <v>2456</v>
      </c>
      <c r="B2458" s="1" t="s">
        <v>2457</v>
      </c>
      <c r="C2458" s="1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11">
        <f t="shared" si="228"/>
        <v>180.86666666666667</v>
      </c>
      <c r="P2458" s="7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90" x14ac:dyDescent="0.2">
      <c r="A2459" s="7">
        <v>2457</v>
      </c>
      <c r="B2459" s="1" t="s">
        <v>2458</v>
      </c>
      <c r="C2459" s="1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11">
        <f t="shared" si="228"/>
        <v>102.30434782608695</v>
      </c>
      <c r="P2459" s="7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105" x14ac:dyDescent="0.2">
      <c r="A2460" s="7">
        <v>2458</v>
      </c>
      <c r="B2460" s="1" t="s">
        <v>2459</v>
      </c>
      <c r="C2460" s="1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11">
        <f t="shared" si="228"/>
        <v>110.17999999999999</v>
      </c>
      <c r="P2460" s="7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120" x14ac:dyDescent="0.2">
      <c r="A2461" s="7">
        <v>2459</v>
      </c>
      <c r="B2461" s="1" t="s">
        <v>2460</v>
      </c>
      <c r="C2461" s="1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11">
        <f t="shared" si="228"/>
        <v>102.25</v>
      </c>
      <c r="P2461" s="7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105" x14ac:dyDescent="0.2">
      <c r="A2462" s="7">
        <v>2460</v>
      </c>
      <c r="B2462" s="1" t="s">
        <v>2461</v>
      </c>
      <c r="C2462" s="1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11">
        <f t="shared" si="228"/>
        <v>100.78823529411764</v>
      </c>
      <c r="P2462" s="7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105" x14ac:dyDescent="0.2">
      <c r="A2463" s="7">
        <v>2461</v>
      </c>
      <c r="B2463" s="1" t="s">
        <v>2462</v>
      </c>
      <c r="C2463" s="1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11">
        <f t="shared" si="228"/>
        <v>103.8</v>
      </c>
      <c r="P2463" s="7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105" x14ac:dyDescent="0.2">
      <c r="A2464" s="7">
        <v>2462</v>
      </c>
      <c r="B2464" s="1" t="s">
        <v>2463</v>
      </c>
      <c r="C2464" s="1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11">
        <f t="shared" si="228"/>
        <v>110.70833333333334</v>
      </c>
      <c r="P2464" s="7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45" x14ac:dyDescent="0.2">
      <c r="A2465" s="7">
        <v>2463</v>
      </c>
      <c r="B2465" s="1" t="s">
        <v>2464</v>
      </c>
      <c r="C2465" s="1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11">
        <f t="shared" si="228"/>
        <v>116.25000000000001</v>
      </c>
      <c r="P2465" s="7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90" x14ac:dyDescent="0.2">
      <c r="A2466" s="7">
        <v>2464</v>
      </c>
      <c r="B2466" s="1" t="s">
        <v>2465</v>
      </c>
      <c r="C2466" s="1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11">
        <f t="shared" si="228"/>
        <v>111.1</v>
      </c>
      <c r="P2466" s="7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75" x14ac:dyDescent="0.2">
      <c r="A2467" s="7">
        <v>2465</v>
      </c>
      <c r="B2467" s="1" t="s">
        <v>2466</v>
      </c>
      <c r="C2467" s="1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11">
        <f t="shared" si="228"/>
        <v>180.14285714285714</v>
      </c>
      <c r="P2467" s="7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105" x14ac:dyDescent="0.2">
      <c r="A2468" s="7">
        <v>2466</v>
      </c>
      <c r="B2468" s="1" t="s">
        <v>2467</v>
      </c>
      <c r="C2468" s="1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11">
        <f t="shared" si="228"/>
        <v>100</v>
      </c>
      <c r="P2468" s="7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75" x14ac:dyDescent="0.2">
      <c r="A2469" s="7">
        <v>2467</v>
      </c>
      <c r="B2469" s="1" t="s">
        <v>2468</v>
      </c>
      <c r="C2469" s="1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11">
        <f t="shared" si="228"/>
        <v>118.5</v>
      </c>
      <c r="P2469" s="7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75" x14ac:dyDescent="0.2">
      <c r="A2470" s="7">
        <v>2468</v>
      </c>
      <c r="B2470" s="1" t="s">
        <v>2469</v>
      </c>
      <c r="C2470" s="1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11">
        <f t="shared" si="228"/>
        <v>107.21700000000001</v>
      </c>
      <c r="P2470" s="7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90" x14ac:dyDescent="0.2">
      <c r="A2471" s="7">
        <v>2469</v>
      </c>
      <c r="B2471" s="1" t="s">
        <v>2470</v>
      </c>
      <c r="C2471" s="1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11">
        <f t="shared" si="228"/>
        <v>113.66666666666667</v>
      </c>
      <c r="P2471" s="7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75" x14ac:dyDescent="0.2">
      <c r="A2472" s="7">
        <v>2470</v>
      </c>
      <c r="B2472" s="1" t="s">
        <v>2471</v>
      </c>
      <c r="C2472" s="1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11">
        <f t="shared" si="228"/>
        <v>103.16400000000002</v>
      </c>
      <c r="P2472" s="7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105" x14ac:dyDescent="0.2">
      <c r="A2473" s="7">
        <v>2471</v>
      </c>
      <c r="B2473" s="1" t="s">
        <v>2472</v>
      </c>
      <c r="C2473" s="1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11">
        <f t="shared" si="228"/>
        <v>128</v>
      </c>
      <c r="P2473" s="7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105" x14ac:dyDescent="0.2">
      <c r="A2474" s="7">
        <v>2472</v>
      </c>
      <c r="B2474" s="1" t="s">
        <v>2473</v>
      </c>
      <c r="C2474" s="1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11">
        <f t="shared" si="228"/>
        <v>135.76026666666667</v>
      </c>
      <c r="P2474" s="7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90" x14ac:dyDescent="0.2">
      <c r="A2475" s="7">
        <v>2473</v>
      </c>
      <c r="B2475" s="1" t="s">
        <v>2474</v>
      </c>
      <c r="C2475" s="1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11">
        <f t="shared" si="228"/>
        <v>100</v>
      </c>
      <c r="P2475" s="7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105" x14ac:dyDescent="0.2">
      <c r="A2476" s="7">
        <v>2474</v>
      </c>
      <c r="B2476" s="1" t="s">
        <v>2475</v>
      </c>
      <c r="C2476" s="1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11">
        <f t="shared" si="228"/>
        <v>100.00360000000002</v>
      </c>
      <c r="P2476" s="7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75" x14ac:dyDescent="0.2">
      <c r="A2477" s="7">
        <v>2475</v>
      </c>
      <c r="B2477" s="1" t="s">
        <v>2476</v>
      </c>
      <c r="C2477" s="1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11">
        <f t="shared" si="228"/>
        <v>104.71999999999998</v>
      </c>
      <c r="P2477" s="7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90" x14ac:dyDescent="0.2">
      <c r="A2478" s="7">
        <v>2476</v>
      </c>
      <c r="B2478" s="1" t="s">
        <v>2477</v>
      </c>
      <c r="C2478" s="1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11">
        <f t="shared" si="228"/>
        <v>105.02249999999999</v>
      </c>
      <c r="P2478" s="7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60" x14ac:dyDescent="0.2">
      <c r="A2479" s="7">
        <v>2477</v>
      </c>
      <c r="B2479" s="1" t="s">
        <v>824</v>
      </c>
      <c r="C2479" s="1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11">
        <f t="shared" si="228"/>
        <v>171.33333333333334</v>
      </c>
      <c r="P2479" s="7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105" x14ac:dyDescent="0.2">
      <c r="A2480" s="7">
        <v>2478</v>
      </c>
      <c r="B2480" s="1" t="s">
        <v>2478</v>
      </c>
      <c r="C2480" s="1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11">
        <f t="shared" si="228"/>
        <v>127.49999999999999</v>
      </c>
      <c r="P2480" s="7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60" x14ac:dyDescent="0.2">
      <c r="A2481" s="7">
        <v>2479</v>
      </c>
      <c r="B2481" s="1" t="s">
        <v>2479</v>
      </c>
      <c r="C2481" s="1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11">
        <f t="shared" si="228"/>
        <v>133.44333333333333</v>
      </c>
      <c r="P2481" s="7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105" x14ac:dyDescent="0.2">
      <c r="A2482" s="7">
        <v>2480</v>
      </c>
      <c r="B2482" s="1" t="s">
        <v>2480</v>
      </c>
      <c r="C2482" s="1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11">
        <f t="shared" si="228"/>
        <v>100</v>
      </c>
      <c r="P2482" s="7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90" x14ac:dyDescent="0.2">
      <c r="A2483" s="7">
        <v>2481</v>
      </c>
      <c r="B2483" s="1" t="s">
        <v>2481</v>
      </c>
      <c r="C2483" s="1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11">
        <f t="shared" si="228"/>
        <v>112.91099999999999</v>
      </c>
      <c r="P2483" s="7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105" x14ac:dyDescent="0.2">
      <c r="A2484" s="7">
        <v>2482</v>
      </c>
      <c r="B2484" s="1" t="s">
        <v>2482</v>
      </c>
      <c r="C2484" s="1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11">
        <f t="shared" si="228"/>
        <v>100.1</v>
      </c>
      <c r="P2484" s="7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75" x14ac:dyDescent="0.2">
      <c r="A2485" s="7">
        <v>2483</v>
      </c>
      <c r="B2485" s="1" t="s">
        <v>2483</v>
      </c>
      <c r="C2485" s="1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11">
        <f t="shared" si="228"/>
        <v>113.72727272727272</v>
      </c>
      <c r="P2485" s="7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120" x14ac:dyDescent="0.2">
      <c r="A2486" s="7">
        <v>2484</v>
      </c>
      <c r="B2486" s="1" t="s">
        <v>2484</v>
      </c>
      <c r="C2486" s="1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11">
        <f t="shared" si="228"/>
        <v>119.31742857142855</v>
      </c>
      <c r="P2486" s="7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105" x14ac:dyDescent="0.2">
      <c r="A2487" s="7">
        <v>2485</v>
      </c>
      <c r="B2487" s="1" t="s">
        <v>2485</v>
      </c>
      <c r="C2487" s="1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11">
        <f t="shared" si="228"/>
        <v>103.25</v>
      </c>
      <c r="P2487" s="7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105" x14ac:dyDescent="0.2">
      <c r="A2488" s="7">
        <v>2486</v>
      </c>
      <c r="B2488" s="1" t="s">
        <v>2486</v>
      </c>
      <c r="C2488" s="1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11">
        <f t="shared" si="228"/>
        <v>265.66666666666669</v>
      </c>
      <c r="P2488" s="7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90" x14ac:dyDescent="0.2">
      <c r="A2489" s="7">
        <v>2487</v>
      </c>
      <c r="B2489" s="1" t="s">
        <v>2487</v>
      </c>
      <c r="C2489" s="1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11">
        <f t="shared" si="228"/>
        <v>100.05066666666667</v>
      </c>
      <c r="P2489" s="7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105" x14ac:dyDescent="0.2">
      <c r="A2490" s="7">
        <v>2488</v>
      </c>
      <c r="B2490" s="1" t="s">
        <v>2488</v>
      </c>
      <c r="C2490" s="1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11">
        <f t="shared" si="228"/>
        <v>106.69999999999999</v>
      </c>
      <c r="P2490" s="7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90" x14ac:dyDescent="0.2">
      <c r="A2491" s="7">
        <v>2489</v>
      </c>
      <c r="B2491" s="1" t="s">
        <v>2489</v>
      </c>
      <c r="C2491" s="1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11">
        <f t="shared" si="228"/>
        <v>133.67142857142858</v>
      </c>
      <c r="P2491" s="7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90" x14ac:dyDescent="0.2">
      <c r="A2492" s="7">
        <v>2490</v>
      </c>
      <c r="B2492" s="1" t="s">
        <v>2490</v>
      </c>
      <c r="C2492" s="1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11">
        <f t="shared" si="228"/>
        <v>121.39999999999999</v>
      </c>
      <c r="P2492" s="7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105" x14ac:dyDescent="0.2">
      <c r="A2493" s="7">
        <v>2491</v>
      </c>
      <c r="B2493" s="1" t="s">
        <v>2491</v>
      </c>
      <c r="C2493" s="1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11">
        <f t="shared" si="228"/>
        <v>103.2</v>
      </c>
      <c r="P2493" s="7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60" x14ac:dyDescent="0.2">
      <c r="A2494" s="7">
        <v>2492</v>
      </c>
      <c r="B2494" s="1" t="s">
        <v>2492</v>
      </c>
      <c r="C2494" s="1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11">
        <f t="shared" si="228"/>
        <v>125</v>
      </c>
      <c r="P2494" s="7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105" x14ac:dyDescent="0.2">
      <c r="A2495" s="7">
        <v>2493</v>
      </c>
      <c r="B2495" s="1" t="s">
        <v>2493</v>
      </c>
      <c r="C2495" s="1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11">
        <f t="shared" si="228"/>
        <v>128.69999999999999</v>
      </c>
      <c r="P2495" s="7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105" x14ac:dyDescent="0.2">
      <c r="A2496" s="7">
        <v>2494</v>
      </c>
      <c r="B2496" s="1" t="s">
        <v>2494</v>
      </c>
      <c r="C2496" s="1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11">
        <f t="shared" si="228"/>
        <v>101.00533333333333</v>
      </c>
      <c r="P2496" s="7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105" x14ac:dyDescent="0.2">
      <c r="A2497" s="7">
        <v>2495</v>
      </c>
      <c r="B2497" s="1" t="s">
        <v>2495</v>
      </c>
      <c r="C2497" s="1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11">
        <f t="shared" si="228"/>
        <v>127.53666666666665</v>
      </c>
      <c r="P2497" s="7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60" x14ac:dyDescent="0.2">
      <c r="A2498" s="7">
        <v>2496</v>
      </c>
      <c r="B2498" s="1" t="s">
        <v>2496</v>
      </c>
      <c r="C2498" s="1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11">
        <f t="shared" si="228"/>
        <v>100</v>
      </c>
      <c r="P2498" s="7">
        <f t="shared" si="229"/>
        <v>600</v>
      </c>
      <c r="Q2498" s="7" t="str">
        <f t="shared" si="230"/>
        <v>music</v>
      </c>
      <c r="R2498" s="7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90" x14ac:dyDescent="0.2">
      <c r="A2499" s="7">
        <v>2497</v>
      </c>
      <c r="B2499" s="1" t="s">
        <v>2497</v>
      </c>
      <c r="C2499" s="1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11">
        <f t="shared" ref="O2499:O2562" si="234">E2499/D2499*100</f>
        <v>112.7715</v>
      </c>
      <c r="P2499" s="7">
        <f t="shared" ref="P2499:P2562" si="235">E2499/L2499</f>
        <v>80.551071428571419</v>
      </c>
      <c r="Q2499" s="7" t="str">
        <f t="shared" ref="Q2499:Q2562" si="236">LEFT(N2499,FIND("/",N2499)-1)</f>
        <v>music</v>
      </c>
      <c r="R2499" s="7" t="str">
        <f t="shared" ref="R2499:R2562" si="237">RIGHT(N2499,LEN(N2499)-FIND("/",N2499))</f>
        <v>indie rock</v>
      </c>
      <c r="S2499" s="9">
        <f t="shared" ref="S2499:S2562" si="238">(J2499/86400)+25569</f>
        <v>40730.878912037035</v>
      </c>
      <c r="T2499" s="9">
        <f t="shared" ref="T2499:T2562" si="239">(I2499/86400)+25569</f>
        <v>40760.878912037035</v>
      </c>
    </row>
    <row r="2500" spans="1:20" ht="90" x14ac:dyDescent="0.2">
      <c r="A2500" s="7">
        <v>2498</v>
      </c>
      <c r="B2500" s="1" t="s">
        <v>2498</v>
      </c>
      <c r="C2500" s="1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11">
        <f t="shared" si="234"/>
        <v>105.60000000000001</v>
      </c>
      <c r="P2500" s="7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90" x14ac:dyDescent="0.2">
      <c r="A2501" s="7">
        <v>2499</v>
      </c>
      <c r="B2501" s="1" t="s">
        <v>2499</v>
      </c>
      <c r="C2501" s="1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11">
        <f t="shared" si="234"/>
        <v>202.625</v>
      </c>
      <c r="P2501" s="7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105" x14ac:dyDescent="0.2">
      <c r="A2502" s="7">
        <v>2500</v>
      </c>
      <c r="B2502" s="1" t="s">
        <v>2500</v>
      </c>
      <c r="C2502" s="1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11">
        <f t="shared" si="234"/>
        <v>113.33333333333333</v>
      </c>
      <c r="P2502" s="7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105" x14ac:dyDescent="0.2">
      <c r="A2503" s="7">
        <v>2501</v>
      </c>
      <c r="B2503" s="1" t="s">
        <v>2501</v>
      </c>
      <c r="C2503" s="1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11">
        <f t="shared" si="234"/>
        <v>2.5545454545454547</v>
      </c>
      <c r="P2503" s="7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105" x14ac:dyDescent="0.2">
      <c r="A2504" s="7">
        <v>2502</v>
      </c>
      <c r="B2504" s="1" t="s">
        <v>2502</v>
      </c>
      <c r="C2504" s="1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11">
        <f t="shared" si="234"/>
        <v>7.8181818181818186E-2</v>
      </c>
      <c r="P2504" s="7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105" x14ac:dyDescent="0.2">
      <c r="A2505" s="7">
        <v>2503</v>
      </c>
      <c r="B2505" s="1" t="s">
        <v>2503</v>
      </c>
      <c r="C2505" s="1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11">
        <f t="shared" si="234"/>
        <v>0</v>
      </c>
      <c r="P2505" s="7" t="e">
        <f t="shared" si="235"/>
        <v>#DIV/0!</v>
      </c>
      <c r="Q2505" s="7" t="str">
        <f t="shared" si="236"/>
        <v>food</v>
      </c>
      <c r="R2505" s="7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60" x14ac:dyDescent="0.2">
      <c r="A2506" s="7">
        <v>2504</v>
      </c>
      <c r="B2506" s="1" t="s">
        <v>2504</v>
      </c>
      <c r="C2506" s="1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11">
        <f t="shared" si="234"/>
        <v>0</v>
      </c>
      <c r="P2506" s="7" t="e">
        <f t="shared" si="235"/>
        <v>#DIV/0!</v>
      </c>
      <c r="Q2506" s="7" t="str">
        <f t="shared" si="236"/>
        <v>food</v>
      </c>
      <c r="R2506" s="7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120" x14ac:dyDescent="0.2">
      <c r="A2507" s="7">
        <v>2505</v>
      </c>
      <c r="B2507" s="1" t="s">
        <v>2505</v>
      </c>
      <c r="C2507" s="1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11">
        <f t="shared" si="234"/>
        <v>0</v>
      </c>
      <c r="P2507" s="7" t="e">
        <f t="shared" si="235"/>
        <v>#DIV/0!</v>
      </c>
      <c r="Q2507" s="7" t="str">
        <f t="shared" si="236"/>
        <v>food</v>
      </c>
      <c r="R2507" s="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105" x14ac:dyDescent="0.2">
      <c r="A2508" s="7">
        <v>2506</v>
      </c>
      <c r="B2508" s="1" t="s">
        <v>2506</v>
      </c>
      <c r="C2508" s="1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11">
        <f t="shared" si="234"/>
        <v>0.6</v>
      </c>
      <c r="P2508" s="7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30" x14ac:dyDescent="0.2">
      <c r="A2509" s="7">
        <v>2507</v>
      </c>
      <c r="B2509" s="1" t="s">
        <v>2507</v>
      </c>
      <c r="C2509" s="1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11">
        <f t="shared" si="234"/>
        <v>0</v>
      </c>
      <c r="P2509" s="7" t="e">
        <f t="shared" si="235"/>
        <v>#DIV/0!</v>
      </c>
      <c r="Q2509" s="7" t="str">
        <f t="shared" si="236"/>
        <v>food</v>
      </c>
      <c r="R2509" s="7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105" x14ac:dyDescent="0.2">
      <c r="A2510" s="7">
        <v>2508</v>
      </c>
      <c r="B2510" s="1" t="s">
        <v>2508</v>
      </c>
      <c r="C2510" s="1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11">
        <f t="shared" si="234"/>
        <v>0</v>
      </c>
      <c r="P2510" s="7" t="e">
        <f t="shared" si="235"/>
        <v>#DIV/0!</v>
      </c>
      <c r="Q2510" s="7" t="str">
        <f t="shared" si="236"/>
        <v>food</v>
      </c>
      <c r="R2510" s="7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105" x14ac:dyDescent="0.2">
      <c r="A2511" s="7">
        <v>2509</v>
      </c>
      <c r="B2511" s="1" t="s">
        <v>2509</v>
      </c>
      <c r="C2511" s="1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11">
        <f t="shared" si="234"/>
        <v>1.0526315789473684</v>
      </c>
      <c r="P2511" s="7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105" x14ac:dyDescent="0.2">
      <c r="A2512" s="7">
        <v>2510</v>
      </c>
      <c r="B2512" s="1" t="s">
        <v>2510</v>
      </c>
      <c r="C2512" s="1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11">
        <f t="shared" si="234"/>
        <v>0.15</v>
      </c>
      <c r="P2512" s="7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90" x14ac:dyDescent="0.2">
      <c r="A2513" s="7">
        <v>2511</v>
      </c>
      <c r="B2513" s="1" t="s">
        <v>2511</v>
      </c>
      <c r="C2513" s="1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11">
        <f t="shared" si="234"/>
        <v>0</v>
      </c>
      <c r="P2513" s="7" t="e">
        <f t="shared" si="235"/>
        <v>#DIV/0!</v>
      </c>
      <c r="Q2513" s="7" t="str">
        <f t="shared" si="236"/>
        <v>food</v>
      </c>
      <c r="R2513" s="7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90" x14ac:dyDescent="0.2">
      <c r="A2514" s="7">
        <v>2512</v>
      </c>
      <c r="B2514" s="1" t="s">
        <v>2512</v>
      </c>
      <c r="C2514" s="1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11">
        <f t="shared" si="234"/>
        <v>0</v>
      </c>
      <c r="P2514" s="7" t="e">
        <f t="shared" si="235"/>
        <v>#DIV/0!</v>
      </c>
      <c r="Q2514" s="7" t="str">
        <f t="shared" si="236"/>
        <v>food</v>
      </c>
      <c r="R2514" s="7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105" x14ac:dyDescent="0.2">
      <c r="A2515" s="7">
        <v>2513</v>
      </c>
      <c r="B2515" s="1" t="s">
        <v>2513</v>
      </c>
      <c r="C2515" s="1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11">
        <f t="shared" si="234"/>
        <v>0</v>
      </c>
      <c r="P2515" s="7" t="e">
        <f t="shared" si="235"/>
        <v>#DIV/0!</v>
      </c>
      <c r="Q2515" s="7" t="str">
        <f t="shared" si="236"/>
        <v>food</v>
      </c>
      <c r="R2515" s="7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90" x14ac:dyDescent="0.2">
      <c r="A2516" s="7">
        <v>2514</v>
      </c>
      <c r="B2516" s="1" t="s">
        <v>2514</v>
      </c>
      <c r="C2516" s="1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11">
        <f t="shared" si="234"/>
        <v>1.7500000000000002</v>
      </c>
      <c r="P2516" s="7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105" x14ac:dyDescent="0.2">
      <c r="A2517" s="7">
        <v>2515</v>
      </c>
      <c r="B2517" s="1" t="s">
        <v>2515</v>
      </c>
      <c r="C2517" s="1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11">
        <f t="shared" si="234"/>
        <v>18.600000000000001</v>
      </c>
      <c r="P2517" s="7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90" x14ac:dyDescent="0.2">
      <c r="A2518" s="7">
        <v>2516</v>
      </c>
      <c r="B2518" s="1" t="s">
        <v>2516</v>
      </c>
      <c r="C2518" s="1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11">
        <f t="shared" si="234"/>
        <v>0</v>
      </c>
      <c r="P2518" s="7" t="e">
        <f t="shared" si="235"/>
        <v>#DIV/0!</v>
      </c>
      <c r="Q2518" s="7" t="str">
        <f t="shared" si="236"/>
        <v>food</v>
      </c>
      <c r="R2518" s="7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105" x14ac:dyDescent="0.2">
      <c r="A2519" s="7">
        <v>2517</v>
      </c>
      <c r="B2519" s="1" t="s">
        <v>2517</v>
      </c>
      <c r="C2519" s="1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11">
        <f t="shared" si="234"/>
        <v>9.8166666666666664</v>
      </c>
      <c r="P2519" s="7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90" x14ac:dyDescent="0.2">
      <c r="A2520" s="7">
        <v>2518</v>
      </c>
      <c r="B2520" s="1" t="s">
        <v>2518</v>
      </c>
      <c r="C2520" s="1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11">
        <f t="shared" si="234"/>
        <v>0</v>
      </c>
      <c r="P2520" s="7" t="e">
        <f t="shared" si="235"/>
        <v>#DIV/0!</v>
      </c>
      <c r="Q2520" s="7" t="str">
        <f t="shared" si="236"/>
        <v>food</v>
      </c>
      <c r="R2520" s="7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75" x14ac:dyDescent="0.2">
      <c r="A2521" s="7">
        <v>2519</v>
      </c>
      <c r="B2521" s="1" t="s">
        <v>2519</v>
      </c>
      <c r="C2521" s="1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11">
        <f t="shared" si="234"/>
        <v>4.3333333333333335E-2</v>
      </c>
      <c r="P2521" s="7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120" x14ac:dyDescent="0.2">
      <c r="A2522" s="7">
        <v>2520</v>
      </c>
      <c r="B2522" s="1" t="s">
        <v>2520</v>
      </c>
      <c r="C2522" s="1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11">
        <f t="shared" si="234"/>
        <v>0</v>
      </c>
      <c r="P2522" s="7" t="e">
        <f t="shared" si="235"/>
        <v>#DIV/0!</v>
      </c>
      <c r="Q2522" s="7" t="str">
        <f t="shared" si="236"/>
        <v>food</v>
      </c>
      <c r="R2522" s="7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120" x14ac:dyDescent="0.2">
      <c r="A2523" s="7">
        <v>2521</v>
      </c>
      <c r="B2523" s="1" t="s">
        <v>2521</v>
      </c>
      <c r="C2523" s="1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11">
        <f t="shared" si="234"/>
        <v>109.48792</v>
      </c>
      <c r="P2523" s="7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105" x14ac:dyDescent="0.2">
      <c r="A2524" s="7">
        <v>2522</v>
      </c>
      <c r="B2524" s="1" t="s">
        <v>2522</v>
      </c>
      <c r="C2524" s="1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11">
        <f t="shared" si="234"/>
        <v>100</v>
      </c>
      <c r="P2524" s="7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90" x14ac:dyDescent="0.2">
      <c r="A2525" s="7">
        <v>2523</v>
      </c>
      <c r="B2525" s="1" t="s">
        <v>2523</v>
      </c>
      <c r="C2525" s="1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11">
        <f t="shared" si="234"/>
        <v>156.44444444444446</v>
      </c>
      <c r="P2525" s="7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75" x14ac:dyDescent="0.2">
      <c r="A2526" s="7">
        <v>2524</v>
      </c>
      <c r="B2526" s="1" t="s">
        <v>2524</v>
      </c>
      <c r="C2526" s="1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11">
        <f t="shared" si="234"/>
        <v>101.6</v>
      </c>
      <c r="P2526" s="7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90" x14ac:dyDescent="0.2">
      <c r="A2527" s="7">
        <v>2525</v>
      </c>
      <c r="B2527" s="1" t="s">
        <v>2525</v>
      </c>
      <c r="C2527" s="1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11">
        <f t="shared" si="234"/>
        <v>100.325</v>
      </c>
      <c r="P2527" s="7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90" x14ac:dyDescent="0.2">
      <c r="A2528" s="7">
        <v>2526</v>
      </c>
      <c r="B2528" s="1" t="s">
        <v>2526</v>
      </c>
      <c r="C2528" s="1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11">
        <f t="shared" si="234"/>
        <v>112.94999999999999</v>
      </c>
      <c r="P2528" s="7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75" x14ac:dyDescent="0.2">
      <c r="A2529" s="7">
        <v>2527</v>
      </c>
      <c r="B2529" s="1" t="s">
        <v>2527</v>
      </c>
      <c r="C2529" s="1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11">
        <f t="shared" si="234"/>
        <v>102.125</v>
      </c>
      <c r="P2529" s="7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90" x14ac:dyDescent="0.2">
      <c r="A2530" s="7">
        <v>2528</v>
      </c>
      <c r="B2530" s="1" t="s">
        <v>2528</v>
      </c>
      <c r="C2530" s="1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11">
        <f t="shared" si="234"/>
        <v>107.24974999999999</v>
      </c>
      <c r="P2530" s="7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45" x14ac:dyDescent="0.2">
      <c r="A2531" s="7">
        <v>2529</v>
      </c>
      <c r="B2531" s="1" t="s">
        <v>2529</v>
      </c>
      <c r="C2531" s="1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11">
        <f t="shared" si="234"/>
        <v>104.28333333333333</v>
      </c>
      <c r="P2531" s="7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105" x14ac:dyDescent="0.2">
      <c r="A2532" s="7">
        <v>2530</v>
      </c>
      <c r="B2532" s="1" t="s">
        <v>2530</v>
      </c>
      <c r="C2532" s="1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11">
        <f t="shared" si="234"/>
        <v>100</v>
      </c>
      <c r="P2532" s="7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120" x14ac:dyDescent="0.2">
      <c r="A2533" s="7">
        <v>2531</v>
      </c>
      <c r="B2533" s="1" t="s">
        <v>2531</v>
      </c>
      <c r="C2533" s="1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11">
        <f t="shared" si="234"/>
        <v>100.4</v>
      </c>
      <c r="P2533" s="7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90" x14ac:dyDescent="0.2">
      <c r="A2534" s="7">
        <v>2532</v>
      </c>
      <c r="B2534" s="1" t="s">
        <v>2532</v>
      </c>
      <c r="C2534" s="1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11">
        <f t="shared" si="234"/>
        <v>126.125</v>
      </c>
      <c r="P2534" s="7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105" x14ac:dyDescent="0.2">
      <c r="A2535" s="7">
        <v>2533</v>
      </c>
      <c r="B2535" s="1" t="s">
        <v>2533</v>
      </c>
      <c r="C2535" s="1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11">
        <f t="shared" si="234"/>
        <v>110.66666666666667</v>
      </c>
      <c r="P2535" s="7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135" x14ac:dyDescent="0.2">
      <c r="A2536" s="7">
        <v>2534</v>
      </c>
      <c r="B2536" s="1" t="s">
        <v>2534</v>
      </c>
      <c r="C2536" s="1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11">
        <f t="shared" si="234"/>
        <v>105</v>
      </c>
      <c r="P2536" s="7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ht="30" x14ac:dyDescent="0.2">
      <c r="A2537" s="7">
        <v>2535</v>
      </c>
      <c r="B2537" s="1" t="s">
        <v>2535</v>
      </c>
      <c r="C2537" s="1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11">
        <f t="shared" si="234"/>
        <v>103.77499999999999</v>
      </c>
      <c r="P2537" s="7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105" x14ac:dyDescent="0.2">
      <c r="A2538" s="7">
        <v>2536</v>
      </c>
      <c r="B2538" s="1" t="s">
        <v>2536</v>
      </c>
      <c r="C2538" s="1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11">
        <f t="shared" si="234"/>
        <v>115.99999999999999</v>
      </c>
      <c r="P2538" s="7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90" x14ac:dyDescent="0.2">
      <c r="A2539" s="7">
        <v>2537</v>
      </c>
      <c r="B2539" s="1" t="s">
        <v>2537</v>
      </c>
      <c r="C2539" s="1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11">
        <f t="shared" si="234"/>
        <v>110.00000000000001</v>
      </c>
      <c r="P2539" s="7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75" x14ac:dyDescent="0.2">
      <c r="A2540" s="7">
        <v>2538</v>
      </c>
      <c r="B2540" s="1" t="s">
        <v>2538</v>
      </c>
      <c r="C2540" s="1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11">
        <f t="shared" si="234"/>
        <v>113.01761111111111</v>
      </c>
      <c r="P2540" s="7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105" x14ac:dyDescent="0.2">
      <c r="A2541" s="7">
        <v>2539</v>
      </c>
      <c r="B2541" s="1" t="s">
        <v>2539</v>
      </c>
      <c r="C2541" s="1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11">
        <f t="shared" si="234"/>
        <v>100.25</v>
      </c>
      <c r="P2541" s="7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120" x14ac:dyDescent="0.2">
      <c r="A2542" s="7">
        <v>2540</v>
      </c>
      <c r="B2542" s="1" t="s">
        <v>2540</v>
      </c>
      <c r="C2542" s="1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11">
        <f t="shared" si="234"/>
        <v>103.4</v>
      </c>
      <c r="P2542" s="7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105" x14ac:dyDescent="0.2">
      <c r="A2543" s="7">
        <v>2541</v>
      </c>
      <c r="B2543" s="1" t="s">
        <v>2541</v>
      </c>
      <c r="C2543" s="1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11">
        <f t="shared" si="234"/>
        <v>107.02857142857142</v>
      </c>
      <c r="P2543" s="7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90" x14ac:dyDescent="0.2">
      <c r="A2544" s="7">
        <v>2542</v>
      </c>
      <c r="B2544" s="1" t="s">
        <v>2542</v>
      </c>
      <c r="C2544" s="1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11">
        <f t="shared" si="234"/>
        <v>103.57142857142858</v>
      </c>
      <c r="P2544" s="7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120" x14ac:dyDescent="0.2">
      <c r="A2545" s="7">
        <v>2543</v>
      </c>
      <c r="B2545" s="1" t="s">
        <v>2543</v>
      </c>
      <c r="C2545" s="1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11">
        <f t="shared" si="234"/>
        <v>156.4</v>
      </c>
      <c r="P2545" s="7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75" x14ac:dyDescent="0.2">
      <c r="A2546" s="7">
        <v>2544</v>
      </c>
      <c r="B2546" s="1" t="s">
        <v>2544</v>
      </c>
      <c r="C2546" s="1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11">
        <f t="shared" si="234"/>
        <v>100.82</v>
      </c>
      <c r="P2546" s="7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90" x14ac:dyDescent="0.2">
      <c r="A2547" s="7">
        <v>2545</v>
      </c>
      <c r="B2547" s="1" t="s">
        <v>2545</v>
      </c>
      <c r="C2547" s="1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11">
        <f t="shared" si="234"/>
        <v>195.3</v>
      </c>
      <c r="P2547" s="7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75" x14ac:dyDescent="0.2">
      <c r="A2548" s="7">
        <v>2546</v>
      </c>
      <c r="B2548" s="1" t="s">
        <v>2546</v>
      </c>
      <c r="C2548" s="1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11">
        <f t="shared" si="234"/>
        <v>111.71428571428572</v>
      </c>
      <c r="P2548" s="7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105" x14ac:dyDescent="0.2">
      <c r="A2549" s="7">
        <v>2547</v>
      </c>
      <c r="B2549" s="1" t="s">
        <v>2547</v>
      </c>
      <c r="C2549" s="1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11">
        <f t="shared" si="234"/>
        <v>119.85454545454546</v>
      </c>
      <c r="P2549" s="7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105" x14ac:dyDescent="0.2">
      <c r="A2550" s="7">
        <v>2548</v>
      </c>
      <c r="B2550" s="1" t="s">
        <v>2548</v>
      </c>
      <c r="C2550" s="1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11">
        <f t="shared" si="234"/>
        <v>101.85</v>
      </c>
      <c r="P2550" s="7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90" x14ac:dyDescent="0.2">
      <c r="A2551" s="7">
        <v>2549</v>
      </c>
      <c r="B2551" s="1" t="s">
        <v>2549</v>
      </c>
      <c r="C2551" s="1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11">
        <f t="shared" si="234"/>
        <v>102.80254777070064</v>
      </c>
      <c r="P2551" s="7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105" x14ac:dyDescent="0.2">
      <c r="A2552" s="7">
        <v>2550</v>
      </c>
      <c r="B2552" s="1" t="s">
        <v>2550</v>
      </c>
      <c r="C2552" s="1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11">
        <f t="shared" si="234"/>
        <v>100.84615384615385</v>
      </c>
      <c r="P2552" s="7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90" x14ac:dyDescent="0.2">
      <c r="A2553" s="7">
        <v>2551</v>
      </c>
      <c r="B2553" s="1" t="s">
        <v>2551</v>
      </c>
      <c r="C2553" s="1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11">
        <f t="shared" si="234"/>
        <v>102.73469387755102</v>
      </c>
      <c r="P2553" s="7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90" x14ac:dyDescent="0.2">
      <c r="A2554" s="7">
        <v>2552</v>
      </c>
      <c r="B2554" s="1" t="s">
        <v>2552</v>
      </c>
      <c r="C2554" s="1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11">
        <f t="shared" si="234"/>
        <v>106.5</v>
      </c>
      <c r="P2554" s="7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90" x14ac:dyDescent="0.2">
      <c r="A2555" s="7">
        <v>2553</v>
      </c>
      <c r="B2555" s="1" t="s">
        <v>2553</v>
      </c>
      <c r="C2555" s="1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11">
        <f t="shared" si="234"/>
        <v>155.53333333333333</v>
      </c>
      <c r="P2555" s="7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120" x14ac:dyDescent="0.2">
      <c r="A2556" s="7">
        <v>2554</v>
      </c>
      <c r="B2556" s="1" t="s">
        <v>2554</v>
      </c>
      <c r="C2556" s="1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11">
        <f t="shared" si="234"/>
        <v>122.8</v>
      </c>
      <c r="P2556" s="7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120" x14ac:dyDescent="0.2">
      <c r="A2557" s="7">
        <v>2555</v>
      </c>
      <c r="B2557" s="1" t="s">
        <v>2555</v>
      </c>
      <c r="C2557" s="1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11">
        <f t="shared" si="234"/>
        <v>107.35</v>
      </c>
      <c r="P2557" s="7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105" x14ac:dyDescent="0.2">
      <c r="A2558" s="7">
        <v>2556</v>
      </c>
      <c r="B2558" s="1" t="s">
        <v>2556</v>
      </c>
      <c r="C2558" s="1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11">
        <f t="shared" si="234"/>
        <v>105.50335570469798</v>
      </c>
      <c r="P2558" s="7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75" x14ac:dyDescent="0.2">
      <c r="A2559" s="7">
        <v>2557</v>
      </c>
      <c r="B2559" s="1" t="s">
        <v>2557</v>
      </c>
      <c r="C2559" s="1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11">
        <f t="shared" si="234"/>
        <v>118.44444444444444</v>
      </c>
      <c r="P2559" s="7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75" x14ac:dyDescent="0.2">
      <c r="A2560" s="7">
        <v>2558</v>
      </c>
      <c r="B2560" s="1" t="s">
        <v>2558</v>
      </c>
      <c r="C2560" s="1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11">
        <f t="shared" si="234"/>
        <v>108.88</v>
      </c>
      <c r="P2560" s="7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105" x14ac:dyDescent="0.2">
      <c r="A2561" s="7">
        <v>2559</v>
      </c>
      <c r="B2561" s="1" t="s">
        <v>2559</v>
      </c>
      <c r="C2561" s="1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11">
        <f t="shared" si="234"/>
        <v>111.25</v>
      </c>
      <c r="P2561" s="7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120" x14ac:dyDescent="0.2">
      <c r="A2562" s="7">
        <v>2560</v>
      </c>
      <c r="B2562" s="1" t="s">
        <v>2560</v>
      </c>
      <c r="C2562" s="1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11">
        <f t="shared" si="234"/>
        <v>100.1</v>
      </c>
      <c r="P2562" s="7">
        <f t="shared" si="235"/>
        <v>143</v>
      </c>
      <c r="Q2562" s="7" t="str">
        <f t="shared" si="236"/>
        <v>music</v>
      </c>
      <c r="R2562" s="7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105" x14ac:dyDescent="0.2">
      <c r="A2563" s="7">
        <v>2561</v>
      </c>
      <c r="B2563" s="1" t="s">
        <v>2561</v>
      </c>
      <c r="C2563" s="1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11">
        <f t="shared" ref="O2563:O2626" si="240">E2563/D2563*100</f>
        <v>0</v>
      </c>
      <c r="P2563" s="7" t="e">
        <f t="shared" ref="P2563:P2626" si="241">E2563/L2563</f>
        <v>#DIV/0!</v>
      </c>
      <c r="Q2563" s="7" t="str">
        <f t="shared" ref="Q2563:Q2626" si="242">LEFT(N2563,FIND("/",N2563)-1)</f>
        <v>food</v>
      </c>
      <c r="R2563" s="7" t="str">
        <f t="shared" ref="R2563:R2626" si="243">RIGHT(N2563,LEN(N2563)-FIND("/",N2563))</f>
        <v>food trucks</v>
      </c>
      <c r="S2563" s="9">
        <f t="shared" ref="S2563:S2626" si="244">(J2563/86400)+25569</f>
        <v>42260.528807870374</v>
      </c>
      <c r="T2563" s="9">
        <f t="shared" ref="T2563:T2626" si="245">(I2563/86400)+25569</f>
        <v>42290.528807870374</v>
      </c>
    </row>
    <row r="2564" spans="1:20" ht="105" x14ac:dyDescent="0.2">
      <c r="A2564" s="7">
        <v>2562</v>
      </c>
      <c r="B2564" s="1" t="s">
        <v>2562</v>
      </c>
      <c r="C2564" s="1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11">
        <f t="shared" si="240"/>
        <v>0.75</v>
      </c>
      <c r="P2564" s="7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45" x14ac:dyDescent="0.2">
      <c r="A2565" s="7">
        <v>2563</v>
      </c>
      <c r="B2565" s="1" t="s">
        <v>2563</v>
      </c>
      <c r="C2565" s="1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11">
        <f t="shared" si="240"/>
        <v>0</v>
      </c>
      <c r="P2565" s="7" t="e">
        <f t="shared" si="241"/>
        <v>#DIV/0!</v>
      </c>
      <c r="Q2565" s="7" t="str">
        <f t="shared" si="242"/>
        <v>food</v>
      </c>
      <c r="R2565" s="7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90" x14ac:dyDescent="0.2">
      <c r="A2566" s="7">
        <v>2564</v>
      </c>
      <c r="B2566" s="1" t="s">
        <v>2564</v>
      </c>
      <c r="C2566" s="1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11">
        <f t="shared" si="240"/>
        <v>0</v>
      </c>
      <c r="P2566" s="7" t="e">
        <f t="shared" si="241"/>
        <v>#DIV/0!</v>
      </c>
      <c r="Q2566" s="7" t="str">
        <f t="shared" si="242"/>
        <v>food</v>
      </c>
      <c r="R2566" s="7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90" x14ac:dyDescent="0.2">
      <c r="A2567" s="7">
        <v>2565</v>
      </c>
      <c r="B2567" s="1" t="s">
        <v>2565</v>
      </c>
      <c r="C2567" s="1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11">
        <f t="shared" si="240"/>
        <v>1</v>
      </c>
      <c r="P2567" s="7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90" x14ac:dyDescent="0.2">
      <c r="A2568" s="7">
        <v>2566</v>
      </c>
      <c r="B2568" s="1" t="s">
        <v>2566</v>
      </c>
      <c r="C2568" s="1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11">
        <f t="shared" si="240"/>
        <v>0</v>
      </c>
      <c r="P2568" s="7" t="e">
        <f t="shared" si="241"/>
        <v>#DIV/0!</v>
      </c>
      <c r="Q2568" s="7" t="str">
        <f t="shared" si="242"/>
        <v>food</v>
      </c>
      <c r="R2568" s="7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105" x14ac:dyDescent="0.2">
      <c r="A2569" s="7">
        <v>2567</v>
      </c>
      <c r="B2569" s="1" t="s">
        <v>2567</v>
      </c>
      <c r="C2569" s="1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11">
        <f t="shared" si="240"/>
        <v>0.26666666666666666</v>
      </c>
      <c r="P2569" s="7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120" x14ac:dyDescent="0.2">
      <c r="A2570" s="7">
        <v>2568</v>
      </c>
      <c r="B2570" s="1" t="s">
        <v>2568</v>
      </c>
      <c r="C2570" s="1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11">
        <f t="shared" si="240"/>
        <v>0.5</v>
      </c>
      <c r="P2570" s="7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75" x14ac:dyDescent="0.2">
      <c r="A2571" s="7">
        <v>2569</v>
      </c>
      <c r="B2571" s="1" t="s">
        <v>2569</v>
      </c>
      <c r="C2571" s="1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11">
        <f t="shared" si="240"/>
        <v>2.2307692307692308</v>
      </c>
      <c r="P2571" s="7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90" x14ac:dyDescent="0.2">
      <c r="A2572" s="7">
        <v>2570</v>
      </c>
      <c r="B2572" s="1" t="s">
        <v>2570</v>
      </c>
      <c r="C2572" s="1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11">
        <f t="shared" si="240"/>
        <v>0.84285714285714297</v>
      </c>
      <c r="P2572" s="7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90" x14ac:dyDescent="0.2">
      <c r="A2573" s="7">
        <v>2571</v>
      </c>
      <c r="B2573" s="1" t="s">
        <v>2571</v>
      </c>
      <c r="C2573" s="1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11">
        <f t="shared" si="240"/>
        <v>0.25</v>
      </c>
      <c r="P2573" s="7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90" x14ac:dyDescent="0.2">
      <c r="A2574" s="7">
        <v>2572</v>
      </c>
      <c r="B2574" s="1" t="s">
        <v>2572</v>
      </c>
      <c r="C2574" s="1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11">
        <f t="shared" si="240"/>
        <v>0</v>
      </c>
      <c r="P2574" s="7" t="e">
        <f t="shared" si="241"/>
        <v>#DIV/0!</v>
      </c>
      <c r="Q2574" s="7" t="str">
        <f t="shared" si="242"/>
        <v>food</v>
      </c>
      <c r="R2574" s="7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105" x14ac:dyDescent="0.2">
      <c r="A2575" s="7">
        <v>2573</v>
      </c>
      <c r="B2575" s="1" t="s">
        <v>2573</v>
      </c>
      <c r="C2575" s="1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11">
        <f t="shared" si="240"/>
        <v>0</v>
      </c>
      <c r="P2575" s="7" t="e">
        <f t="shared" si="241"/>
        <v>#DIV/0!</v>
      </c>
      <c r="Q2575" s="7" t="str">
        <f t="shared" si="242"/>
        <v>food</v>
      </c>
      <c r="R2575" s="7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105" x14ac:dyDescent="0.2">
      <c r="A2576" s="7">
        <v>2574</v>
      </c>
      <c r="B2576" s="1" t="s">
        <v>2574</v>
      </c>
      <c r="C2576" s="1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11">
        <f t="shared" si="240"/>
        <v>0</v>
      </c>
      <c r="P2576" s="7" t="e">
        <f t="shared" si="241"/>
        <v>#DIV/0!</v>
      </c>
      <c r="Q2576" s="7" t="str">
        <f t="shared" si="242"/>
        <v>food</v>
      </c>
      <c r="R2576" s="7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105" x14ac:dyDescent="0.2">
      <c r="A2577" s="7">
        <v>2575</v>
      </c>
      <c r="B2577" s="1" t="s">
        <v>2575</v>
      </c>
      <c r="C2577" s="1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11">
        <f t="shared" si="240"/>
        <v>0</v>
      </c>
      <c r="P2577" s="7" t="e">
        <f t="shared" si="241"/>
        <v>#DIV/0!</v>
      </c>
      <c r="Q2577" s="7" t="str">
        <f t="shared" si="242"/>
        <v>food</v>
      </c>
      <c r="R2577" s="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60" x14ac:dyDescent="0.2">
      <c r="A2578" s="7">
        <v>2576</v>
      </c>
      <c r="B2578" s="1" t="s">
        <v>2576</v>
      </c>
      <c r="C2578" s="1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11">
        <f t="shared" si="240"/>
        <v>0</v>
      </c>
      <c r="P2578" s="7" t="e">
        <f t="shared" si="241"/>
        <v>#DIV/0!</v>
      </c>
      <c r="Q2578" s="7" t="str">
        <f t="shared" si="242"/>
        <v>food</v>
      </c>
      <c r="R2578" s="7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105" x14ac:dyDescent="0.2">
      <c r="A2579" s="7">
        <v>2577</v>
      </c>
      <c r="B2579" s="1" t="s">
        <v>2577</v>
      </c>
      <c r="C2579" s="1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11">
        <f t="shared" si="240"/>
        <v>0</v>
      </c>
      <c r="P2579" s="7" t="e">
        <f t="shared" si="241"/>
        <v>#DIV/0!</v>
      </c>
      <c r="Q2579" s="7" t="str">
        <f t="shared" si="242"/>
        <v>food</v>
      </c>
      <c r="R2579" s="7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105" x14ac:dyDescent="0.2">
      <c r="A2580" s="7">
        <v>2578</v>
      </c>
      <c r="B2580" s="1" t="s">
        <v>2578</v>
      </c>
      <c r="C2580" s="1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11">
        <f t="shared" si="240"/>
        <v>0</v>
      </c>
      <c r="P2580" s="7" t="e">
        <f t="shared" si="241"/>
        <v>#DIV/0!</v>
      </c>
      <c r="Q2580" s="7" t="str">
        <f t="shared" si="242"/>
        <v>food</v>
      </c>
      <c r="R2580" s="7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90" x14ac:dyDescent="0.2">
      <c r="A2581" s="7">
        <v>2579</v>
      </c>
      <c r="B2581" s="1" t="s">
        <v>2579</v>
      </c>
      <c r="C2581" s="1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11">
        <f t="shared" si="240"/>
        <v>0.13849999999999998</v>
      </c>
      <c r="P2581" s="7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90" x14ac:dyDescent="0.2">
      <c r="A2582" s="7">
        <v>2580</v>
      </c>
      <c r="B2582" s="1" t="s">
        <v>2580</v>
      </c>
      <c r="C2582" s="1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11">
        <f t="shared" si="240"/>
        <v>0.6</v>
      </c>
      <c r="P2582" s="7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90" x14ac:dyDescent="0.2">
      <c r="A2583" s="7">
        <v>2581</v>
      </c>
      <c r="B2583" s="1" t="s">
        <v>2581</v>
      </c>
      <c r="C2583" s="1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11">
        <f t="shared" si="240"/>
        <v>10.6</v>
      </c>
      <c r="P2583" s="7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45" x14ac:dyDescent="0.2">
      <c r="A2584" s="7">
        <v>2582</v>
      </c>
      <c r="B2584" s="1" t="s">
        <v>2582</v>
      </c>
      <c r="C2584" s="1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11">
        <f t="shared" si="240"/>
        <v>1.1111111111111111E-3</v>
      </c>
      <c r="P2584" s="7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75" x14ac:dyDescent="0.2">
      <c r="A2585" s="7">
        <v>2583</v>
      </c>
      <c r="B2585" s="1" t="s">
        <v>2583</v>
      </c>
      <c r="C2585" s="1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11">
        <f t="shared" si="240"/>
        <v>0.5</v>
      </c>
      <c r="P2585" s="7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75" x14ac:dyDescent="0.2">
      <c r="A2586" s="7">
        <v>2584</v>
      </c>
      <c r="B2586" s="1" t="s">
        <v>2584</v>
      </c>
      <c r="C2586" s="1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11">
        <f t="shared" si="240"/>
        <v>0</v>
      </c>
      <c r="P2586" s="7" t="e">
        <f t="shared" si="241"/>
        <v>#DIV/0!</v>
      </c>
      <c r="Q2586" s="7" t="str">
        <f t="shared" si="242"/>
        <v>food</v>
      </c>
      <c r="R2586" s="7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90" x14ac:dyDescent="0.2">
      <c r="A2587" s="7">
        <v>2585</v>
      </c>
      <c r="B2587" s="1" t="s">
        <v>2585</v>
      </c>
      <c r="C2587" s="1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11">
        <f t="shared" si="240"/>
        <v>0.16666666666666669</v>
      </c>
      <c r="P2587" s="7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60" x14ac:dyDescent="0.2">
      <c r="A2588" s="7">
        <v>2586</v>
      </c>
      <c r="B2588" s="1" t="s">
        <v>2586</v>
      </c>
      <c r="C2588" s="1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11">
        <f t="shared" si="240"/>
        <v>0.16666666666666669</v>
      </c>
      <c r="P2588" s="7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105" x14ac:dyDescent="0.2">
      <c r="A2589" s="7">
        <v>2587</v>
      </c>
      <c r="B2589" s="1" t="s">
        <v>2587</v>
      </c>
      <c r="C2589" s="1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11">
        <f t="shared" si="240"/>
        <v>2.4340000000000002</v>
      </c>
      <c r="P2589" s="7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105" x14ac:dyDescent="0.2">
      <c r="A2590" s="7">
        <v>2588</v>
      </c>
      <c r="B2590" s="1" t="s">
        <v>2588</v>
      </c>
      <c r="C2590" s="1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11">
        <f t="shared" si="240"/>
        <v>3.8833333333333329</v>
      </c>
      <c r="P2590" s="7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90" x14ac:dyDescent="0.2">
      <c r="A2591" s="7">
        <v>2589</v>
      </c>
      <c r="B2591" s="1" t="s">
        <v>2589</v>
      </c>
      <c r="C2591" s="1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11">
        <f t="shared" si="240"/>
        <v>0.01</v>
      </c>
      <c r="P2591" s="7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105" x14ac:dyDescent="0.2">
      <c r="A2592" s="7">
        <v>2590</v>
      </c>
      <c r="B2592" s="1" t="s">
        <v>2590</v>
      </c>
      <c r="C2592" s="1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11">
        <f t="shared" si="240"/>
        <v>0</v>
      </c>
      <c r="P2592" s="7" t="e">
        <f t="shared" si="241"/>
        <v>#DIV/0!</v>
      </c>
      <c r="Q2592" s="7" t="str">
        <f t="shared" si="242"/>
        <v>food</v>
      </c>
      <c r="R2592" s="7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90" x14ac:dyDescent="0.2">
      <c r="A2593" s="7">
        <v>2591</v>
      </c>
      <c r="B2593" s="1" t="s">
        <v>2591</v>
      </c>
      <c r="C2593" s="1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11">
        <f t="shared" si="240"/>
        <v>1.7333333333333332</v>
      </c>
      <c r="P2593" s="7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105" x14ac:dyDescent="0.2">
      <c r="A2594" s="7">
        <v>2592</v>
      </c>
      <c r="B2594" s="1" t="s">
        <v>2592</v>
      </c>
      <c r="C2594" s="1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11">
        <f t="shared" si="240"/>
        <v>0.16666666666666669</v>
      </c>
      <c r="P2594" s="7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105" x14ac:dyDescent="0.2">
      <c r="A2595" s="7">
        <v>2593</v>
      </c>
      <c r="B2595" s="1" t="s">
        <v>2593</v>
      </c>
      <c r="C2595" s="1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11">
        <f t="shared" si="240"/>
        <v>0</v>
      </c>
      <c r="P2595" s="7" t="e">
        <f t="shared" si="241"/>
        <v>#DIV/0!</v>
      </c>
      <c r="Q2595" s="7" t="str">
        <f t="shared" si="242"/>
        <v>food</v>
      </c>
      <c r="R2595" s="7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105" x14ac:dyDescent="0.2">
      <c r="A2596" s="7">
        <v>2594</v>
      </c>
      <c r="B2596" s="1" t="s">
        <v>2594</v>
      </c>
      <c r="C2596" s="1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11">
        <f t="shared" si="240"/>
        <v>1.25E-3</v>
      </c>
      <c r="P2596" s="7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60" x14ac:dyDescent="0.2">
      <c r="A2597" s="7">
        <v>2595</v>
      </c>
      <c r="B2597" s="1" t="s">
        <v>2595</v>
      </c>
      <c r="C2597" s="1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11">
        <f t="shared" si="240"/>
        <v>12.166666666666668</v>
      </c>
      <c r="P2597" s="7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105" x14ac:dyDescent="0.2">
      <c r="A2598" s="7">
        <v>2596</v>
      </c>
      <c r="B2598" s="1" t="s">
        <v>2596</v>
      </c>
      <c r="C2598" s="1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11">
        <f t="shared" si="240"/>
        <v>23.588571428571427</v>
      </c>
      <c r="P2598" s="7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90" x14ac:dyDescent="0.2">
      <c r="A2599" s="7">
        <v>2597</v>
      </c>
      <c r="B2599" s="1" t="s">
        <v>2597</v>
      </c>
      <c r="C2599" s="1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11">
        <f t="shared" si="240"/>
        <v>5.6666666666666661</v>
      </c>
      <c r="P2599" s="7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75" x14ac:dyDescent="0.2">
      <c r="A2600" s="7">
        <v>2598</v>
      </c>
      <c r="B2600" s="1" t="s">
        <v>2598</v>
      </c>
      <c r="C2600" s="1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11">
        <f t="shared" si="240"/>
        <v>39</v>
      </c>
      <c r="P2600" s="7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75" x14ac:dyDescent="0.2">
      <c r="A2601" s="7">
        <v>2599</v>
      </c>
      <c r="B2601" s="1" t="s">
        <v>2599</v>
      </c>
      <c r="C2601" s="1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11">
        <f t="shared" si="240"/>
        <v>0.99546510341776351</v>
      </c>
      <c r="P2601" s="7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75" x14ac:dyDescent="0.2">
      <c r="A2602" s="7">
        <v>2600</v>
      </c>
      <c r="B2602" s="1" t="s">
        <v>2600</v>
      </c>
      <c r="C2602" s="1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11">
        <f t="shared" si="240"/>
        <v>6.9320000000000004</v>
      </c>
      <c r="P2602" s="7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105" x14ac:dyDescent="0.2">
      <c r="A2603" s="7">
        <v>2601</v>
      </c>
      <c r="B2603" s="1" t="s">
        <v>2601</v>
      </c>
      <c r="C2603" s="1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11">
        <f t="shared" si="240"/>
        <v>661.4</v>
      </c>
      <c r="P2603" s="7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75" x14ac:dyDescent="0.2">
      <c r="A2604" s="7">
        <v>2602</v>
      </c>
      <c r="B2604" s="1" t="s">
        <v>2602</v>
      </c>
      <c r="C2604" s="1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11">
        <f t="shared" si="240"/>
        <v>326.0916666666667</v>
      </c>
      <c r="P2604" s="7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60" x14ac:dyDescent="0.2">
      <c r="A2605" s="7">
        <v>2603</v>
      </c>
      <c r="B2605" s="1" t="s">
        <v>2603</v>
      </c>
      <c r="C2605" s="1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11">
        <f t="shared" si="240"/>
        <v>101.48571428571429</v>
      </c>
      <c r="P2605" s="7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90" x14ac:dyDescent="0.2">
      <c r="A2606" s="7">
        <v>2604</v>
      </c>
      <c r="B2606" s="1" t="s">
        <v>2604</v>
      </c>
      <c r="C2606" s="1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11">
        <f t="shared" si="240"/>
        <v>104.21799999999999</v>
      </c>
      <c r="P2606" s="7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90" x14ac:dyDescent="0.2">
      <c r="A2607" s="7">
        <v>2605</v>
      </c>
      <c r="B2607" s="1" t="s">
        <v>2605</v>
      </c>
      <c r="C2607" s="1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11">
        <f t="shared" si="240"/>
        <v>107.42157000000002</v>
      </c>
      <c r="P2607" s="7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105" x14ac:dyDescent="0.2">
      <c r="A2608" s="7">
        <v>2606</v>
      </c>
      <c r="B2608" s="1" t="s">
        <v>2606</v>
      </c>
      <c r="C2608" s="1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11">
        <f t="shared" si="240"/>
        <v>110.05454545454545</v>
      </c>
      <c r="P2608" s="7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90" x14ac:dyDescent="0.2">
      <c r="A2609" s="7">
        <v>2607</v>
      </c>
      <c r="B2609" s="1" t="s">
        <v>2607</v>
      </c>
      <c r="C2609" s="1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11">
        <f t="shared" si="240"/>
        <v>407.7</v>
      </c>
      <c r="P2609" s="7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90" x14ac:dyDescent="0.2">
      <c r="A2610" s="7">
        <v>2608</v>
      </c>
      <c r="B2610" s="1" t="s">
        <v>2608</v>
      </c>
      <c r="C2610" s="1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11">
        <f t="shared" si="240"/>
        <v>223.92500000000001</v>
      </c>
      <c r="P2610" s="7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105" x14ac:dyDescent="0.2">
      <c r="A2611" s="7">
        <v>2609</v>
      </c>
      <c r="B2611" s="1" t="s">
        <v>2609</v>
      </c>
      <c r="C2611" s="1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11">
        <f t="shared" si="240"/>
        <v>303.80111428571428</v>
      </c>
      <c r="P2611" s="7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75" x14ac:dyDescent="0.2">
      <c r="A2612" s="7">
        <v>2610</v>
      </c>
      <c r="B2612" s="1" t="s">
        <v>2610</v>
      </c>
      <c r="C2612" s="1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11">
        <f t="shared" si="240"/>
        <v>141.3251043268175</v>
      </c>
      <c r="P2612" s="7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105" x14ac:dyDescent="0.2">
      <c r="A2613" s="7">
        <v>2611</v>
      </c>
      <c r="B2613" s="1" t="s">
        <v>2611</v>
      </c>
      <c r="C2613" s="1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11">
        <f t="shared" si="240"/>
        <v>2790.6363636363635</v>
      </c>
      <c r="P2613" s="7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90" x14ac:dyDescent="0.2">
      <c r="A2614" s="7">
        <v>2612</v>
      </c>
      <c r="B2614" s="1" t="s">
        <v>2612</v>
      </c>
      <c r="C2614" s="1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11">
        <f t="shared" si="240"/>
        <v>171.76130000000001</v>
      </c>
      <c r="P2614" s="7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90" x14ac:dyDescent="0.2">
      <c r="A2615" s="7">
        <v>2613</v>
      </c>
      <c r="B2615" s="1" t="s">
        <v>2613</v>
      </c>
      <c r="C2615" s="1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11">
        <f t="shared" si="240"/>
        <v>101.01333333333334</v>
      </c>
      <c r="P2615" s="7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120" x14ac:dyDescent="0.2">
      <c r="A2616" s="7">
        <v>2614</v>
      </c>
      <c r="B2616" s="1" t="s">
        <v>2614</v>
      </c>
      <c r="C2616" s="1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11">
        <f t="shared" si="240"/>
        <v>102</v>
      </c>
      <c r="P2616" s="7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105" x14ac:dyDescent="0.2">
      <c r="A2617" s="7">
        <v>2615</v>
      </c>
      <c r="B2617" s="1" t="s">
        <v>2615</v>
      </c>
      <c r="C2617" s="1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11">
        <f t="shared" si="240"/>
        <v>169.76511744127936</v>
      </c>
      <c r="P2617" s="7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90" x14ac:dyDescent="0.2">
      <c r="A2618" s="7">
        <v>2616</v>
      </c>
      <c r="B2618" s="1" t="s">
        <v>2616</v>
      </c>
      <c r="C2618" s="1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11">
        <f t="shared" si="240"/>
        <v>114.53400000000001</v>
      </c>
      <c r="P2618" s="7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105" x14ac:dyDescent="0.2">
      <c r="A2619" s="7">
        <v>2617</v>
      </c>
      <c r="B2619" s="1" t="s">
        <v>2617</v>
      </c>
      <c r="C2619" s="1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11">
        <f t="shared" si="240"/>
        <v>877.6</v>
      </c>
      <c r="P2619" s="7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60" x14ac:dyDescent="0.2">
      <c r="A2620" s="7">
        <v>2618</v>
      </c>
      <c r="B2620" s="1" t="s">
        <v>2618</v>
      </c>
      <c r="C2620" s="1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11">
        <f t="shared" si="240"/>
        <v>105.38666666666667</v>
      </c>
      <c r="P2620" s="7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120" x14ac:dyDescent="0.2">
      <c r="A2621" s="7">
        <v>2619</v>
      </c>
      <c r="B2621" s="1" t="s">
        <v>2619</v>
      </c>
      <c r="C2621" s="1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11">
        <f t="shared" si="240"/>
        <v>188.39999999999998</v>
      </c>
      <c r="P2621" s="7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90" x14ac:dyDescent="0.2">
      <c r="A2622" s="7">
        <v>2620</v>
      </c>
      <c r="B2622" s="1" t="s">
        <v>2620</v>
      </c>
      <c r="C2622" s="1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11">
        <f t="shared" si="240"/>
        <v>143.65230769230772</v>
      </c>
      <c r="P2622" s="7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105" x14ac:dyDescent="0.2">
      <c r="A2623" s="7">
        <v>2621</v>
      </c>
      <c r="B2623" s="1" t="s">
        <v>2621</v>
      </c>
      <c r="C2623" s="1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11">
        <f t="shared" si="240"/>
        <v>145.88</v>
      </c>
      <c r="P2623" s="7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105" x14ac:dyDescent="0.2">
      <c r="A2624" s="7">
        <v>2622</v>
      </c>
      <c r="B2624" s="1" t="s">
        <v>2622</v>
      </c>
      <c r="C2624" s="1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11">
        <f t="shared" si="240"/>
        <v>131.184</v>
      </c>
      <c r="P2624" s="7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105" x14ac:dyDescent="0.2">
      <c r="A2625" s="7">
        <v>2623</v>
      </c>
      <c r="B2625" s="1" t="s">
        <v>2623</v>
      </c>
      <c r="C2625" s="1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11">
        <f t="shared" si="240"/>
        <v>113.99999999999999</v>
      </c>
      <c r="P2625" s="7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90" x14ac:dyDescent="0.2">
      <c r="A2626" s="7">
        <v>2624</v>
      </c>
      <c r="B2626" s="1" t="s">
        <v>2624</v>
      </c>
      <c r="C2626" s="1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11">
        <f t="shared" si="240"/>
        <v>1379.4206249999997</v>
      </c>
      <c r="P2626" s="7">
        <f t="shared" si="241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105" x14ac:dyDescent="0.2">
      <c r="A2627" s="7">
        <v>2625</v>
      </c>
      <c r="B2627" s="1" t="s">
        <v>2625</v>
      </c>
      <c r="C2627" s="1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11">
        <f t="shared" ref="O2627:O2690" si="246">E2627/D2627*100</f>
        <v>956</v>
      </c>
      <c r="P2627" s="7">
        <f t="shared" ref="P2627:P2690" si="247">E2627/L2627</f>
        <v>27.576923076923077</v>
      </c>
      <c r="Q2627" s="7" t="str">
        <f t="shared" ref="Q2627:Q2690" si="248">LEFT(N2627,FIND("/",N2627)-1)</f>
        <v>technology</v>
      </c>
      <c r="R2627" s="7" t="str">
        <f t="shared" ref="R2627:R2690" si="249">RIGHT(N2627,LEN(N2627)-FIND("/",N2627))</f>
        <v>space exploration</v>
      </c>
      <c r="S2627" s="9">
        <f t="shared" ref="S2627:S2690" si="250">(J2627/86400)+25569</f>
        <v>42658.810277777782</v>
      </c>
      <c r="T2627" s="9">
        <f t="shared" ref="T2627:T2690" si="251">(I2627/86400)+25569</f>
        <v>42683.851944444439</v>
      </c>
    </row>
    <row r="2628" spans="1:20" ht="90" x14ac:dyDescent="0.2">
      <c r="A2628" s="7">
        <v>2626</v>
      </c>
      <c r="B2628" s="1" t="s">
        <v>2626</v>
      </c>
      <c r="C2628" s="1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11">
        <f t="shared" si="246"/>
        <v>112.00000000000001</v>
      </c>
      <c r="P2628" s="7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105" x14ac:dyDescent="0.2">
      <c r="A2629" s="7">
        <v>2627</v>
      </c>
      <c r="B2629" s="1" t="s">
        <v>2627</v>
      </c>
      <c r="C2629" s="1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11">
        <f t="shared" si="246"/>
        <v>646.66666666666663</v>
      </c>
      <c r="P2629" s="7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75" x14ac:dyDescent="0.2">
      <c r="A2630" s="7">
        <v>2628</v>
      </c>
      <c r="B2630" s="1" t="s">
        <v>2628</v>
      </c>
      <c r="C2630" s="1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11">
        <f t="shared" si="246"/>
        <v>110.36948748510132</v>
      </c>
      <c r="P2630" s="7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60" x14ac:dyDescent="0.2">
      <c r="A2631" s="7">
        <v>2629</v>
      </c>
      <c r="B2631" s="1" t="s">
        <v>2629</v>
      </c>
      <c r="C2631" s="1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11">
        <f t="shared" si="246"/>
        <v>127.74000000000001</v>
      </c>
      <c r="P2631" s="7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90" x14ac:dyDescent="0.2">
      <c r="A2632" s="7">
        <v>2630</v>
      </c>
      <c r="B2632" s="1" t="s">
        <v>2630</v>
      </c>
      <c r="C2632" s="1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11">
        <f t="shared" si="246"/>
        <v>157.9</v>
      </c>
      <c r="P2632" s="7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75" x14ac:dyDescent="0.2">
      <c r="A2633" s="7">
        <v>2631</v>
      </c>
      <c r="B2633" s="1" t="s">
        <v>2631</v>
      </c>
      <c r="C2633" s="1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11">
        <f t="shared" si="246"/>
        <v>114.66525000000001</v>
      </c>
      <c r="P2633" s="7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90" x14ac:dyDescent="0.2">
      <c r="A2634" s="7">
        <v>2632</v>
      </c>
      <c r="B2634" s="1" t="s">
        <v>2632</v>
      </c>
      <c r="C2634" s="1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11">
        <f t="shared" si="246"/>
        <v>137.00934579439252</v>
      </c>
      <c r="P2634" s="7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90" x14ac:dyDescent="0.2">
      <c r="A2635" s="7">
        <v>2633</v>
      </c>
      <c r="B2635" s="1" t="s">
        <v>2633</v>
      </c>
      <c r="C2635" s="1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11">
        <f t="shared" si="246"/>
        <v>354.62</v>
      </c>
      <c r="P2635" s="7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90" x14ac:dyDescent="0.2">
      <c r="A2636" s="7">
        <v>2634</v>
      </c>
      <c r="B2636" s="1" t="s">
        <v>2634</v>
      </c>
      <c r="C2636" s="1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11">
        <f t="shared" si="246"/>
        <v>106.02150537634409</v>
      </c>
      <c r="P2636" s="7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105" x14ac:dyDescent="0.2">
      <c r="A2637" s="7">
        <v>2635</v>
      </c>
      <c r="B2637" s="1" t="s">
        <v>2635</v>
      </c>
      <c r="C2637" s="1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11">
        <f t="shared" si="246"/>
        <v>100</v>
      </c>
      <c r="P2637" s="7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105" x14ac:dyDescent="0.2">
      <c r="A2638" s="7">
        <v>2636</v>
      </c>
      <c r="B2638" s="1" t="s">
        <v>2636</v>
      </c>
      <c r="C2638" s="1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11">
        <f t="shared" si="246"/>
        <v>187.3</v>
      </c>
      <c r="P2638" s="7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60" x14ac:dyDescent="0.2">
      <c r="A2639" s="7">
        <v>2637</v>
      </c>
      <c r="B2639" s="1" t="s">
        <v>2637</v>
      </c>
      <c r="C2639" s="1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11">
        <f t="shared" si="246"/>
        <v>166.2</v>
      </c>
      <c r="P2639" s="7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90" x14ac:dyDescent="0.2">
      <c r="A2640" s="7">
        <v>2638</v>
      </c>
      <c r="B2640" s="1" t="s">
        <v>2638</v>
      </c>
      <c r="C2640" s="1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11">
        <f t="shared" si="246"/>
        <v>101.72910662824208</v>
      </c>
      <c r="P2640" s="7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105" x14ac:dyDescent="0.2">
      <c r="A2641" s="7">
        <v>2639</v>
      </c>
      <c r="B2641" s="1" t="s">
        <v>2639</v>
      </c>
      <c r="C2641" s="1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11">
        <f t="shared" si="246"/>
        <v>164</v>
      </c>
      <c r="P2641" s="7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120" x14ac:dyDescent="0.2">
      <c r="A2642" s="7">
        <v>2640</v>
      </c>
      <c r="B2642" s="1" t="s">
        <v>2640</v>
      </c>
      <c r="C2642" s="1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11">
        <f t="shared" si="246"/>
        <v>105.66666666666666</v>
      </c>
      <c r="P2642" s="7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60" x14ac:dyDescent="0.2">
      <c r="A2643" s="7">
        <v>2641</v>
      </c>
      <c r="B2643" s="1" t="s">
        <v>2641</v>
      </c>
      <c r="C2643" s="1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11">
        <f t="shared" si="246"/>
        <v>1</v>
      </c>
      <c r="P2643" s="7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120" x14ac:dyDescent="0.2">
      <c r="A2644" s="7">
        <v>2642</v>
      </c>
      <c r="B2644" s="1" t="s">
        <v>2642</v>
      </c>
      <c r="C2644" s="1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11">
        <f t="shared" si="246"/>
        <v>0</v>
      </c>
      <c r="P2644" s="7" t="e">
        <f t="shared" si="247"/>
        <v>#DIV/0!</v>
      </c>
      <c r="Q2644" s="7" t="str">
        <f t="shared" si="248"/>
        <v>technology</v>
      </c>
      <c r="R2644" s="7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105" x14ac:dyDescent="0.2">
      <c r="A2645" s="7">
        <v>2643</v>
      </c>
      <c r="B2645" s="1" t="s">
        <v>2643</v>
      </c>
      <c r="C2645" s="1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11">
        <f t="shared" si="246"/>
        <v>33.559730999999999</v>
      </c>
      <c r="P2645" s="7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90" x14ac:dyDescent="0.2">
      <c r="A2646" s="7">
        <v>2644</v>
      </c>
      <c r="B2646" s="1" t="s">
        <v>2644</v>
      </c>
      <c r="C2646" s="1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11">
        <f t="shared" si="246"/>
        <v>2.0529999999999999</v>
      </c>
      <c r="P2646" s="7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90" x14ac:dyDescent="0.2">
      <c r="A2647" s="7">
        <v>2645</v>
      </c>
      <c r="B2647" s="1" t="s">
        <v>2645</v>
      </c>
      <c r="C2647" s="1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11">
        <f t="shared" si="246"/>
        <v>10.5</v>
      </c>
      <c r="P2647" s="7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90" x14ac:dyDescent="0.2">
      <c r="A2648" s="7">
        <v>2646</v>
      </c>
      <c r="B2648" s="1" t="s">
        <v>2646</v>
      </c>
      <c r="C2648" s="1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11">
        <f t="shared" si="246"/>
        <v>8.4172840000000004</v>
      </c>
      <c r="P2648" s="7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90" x14ac:dyDescent="0.2">
      <c r="A2649" s="7">
        <v>2647</v>
      </c>
      <c r="B2649" s="1" t="s">
        <v>2647</v>
      </c>
      <c r="C2649" s="1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11">
        <f t="shared" si="246"/>
        <v>1.44</v>
      </c>
      <c r="P2649" s="7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120" x14ac:dyDescent="0.2">
      <c r="A2650" s="7">
        <v>2648</v>
      </c>
      <c r="B2650" s="1" t="s">
        <v>2648</v>
      </c>
      <c r="C2650" s="1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11">
        <f t="shared" si="246"/>
        <v>0.88333333333333341</v>
      </c>
      <c r="P2650" s="7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45" x14ac:dyDescent="0.2">
      <c r="A2651" s="7">
        <v>2649</v>
      </c>
      <c r="B2651" s="1" t="s">
        <v>2649</v>
      </c>
      <c r="C2651" s="1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11">
        <f t="shared" si="246"/>
        <v>9.920000000000001E-2</v>
      </c>
      <c r="P2651" s="7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105" x14ac:dyDescent="0.2">
      <c r="A2652" s="7">
        <v>2650</v>
      </c>
      <c r="B2652" s="1" t="s">
        <v>2650</v>
      </c>
      <c r="C2652" s="1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11">
        <f t="shared" si="246"/>
        <v>0.59666666666666668</v>
      </c>
      <c r="P2652" s="7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105" x14ac:dyDescent="0.2">
      <c r="A2653" s="7">
        <v>2651</v>
      </c>
      <c r="B2653" s="1" t="s">
        <v>2651</v>
      </c>
      <c r="C2653" s="1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11">
        <f t="shared" si="246"/>
        <v>1.8689285714285715</v>
      </c>
      <c r="P2653" s="7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90" x14ac:dyDescent="0.2">
      <c r="A2654" s="7">
        <v>2652</v>
      </c>
      <c r="B2654" s="1" t="s">
        <v>2652</v>
      </c>
      <c r="C2654" s="1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11">
        <f t="shared" si="246"/>
        <v>0.88500000000000001</v>
      </c>
      <c r="P2654" s="7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90" x14ac:dyDescent="0.2">
      <c r="A2655" s="7">
        <v>2653</v>
      </c>
      <c r="B2655" s="1" t="s">
        <v>2653</v>
      </c>
      <c r="C2655" s="1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11">
        <f t="shared" si="246"/>
        <v>11.52156862745098</v>
      </c>
      <c r="P2655" s="7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105" x14ac:dyDescent="0.2">
      <c r="A2656" s="7">
        <v>2654</v>
      </c>
      <c r="B2656" s="1" t="s">
        <v>2654</v>
      </c>
      <c r="C2656" s="1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11">
        <f t="shared" si="246"/>
        <v>5.1000000000000004E-2</v>
      </c>
      <c r="P2656" s="7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ht="30" x14ac:dyDescent="0.2">
      <c r="A2657" s="7">
        <v>2655</v>
      </c>
      <c r="B2657" s="1" t="s">
        <v>2655</v>
      </c>
      <c r="C2657" s="1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11">
        <f t="shared" si="246"/>
        <v>21.033333333333335</v>
      </c>
      <c r="P2657" s="7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60" x14ac:dyDescent="0.2">
      <c r="A2658" s="7">
        <v>2656</v>
      </c>
      <c r="B2658" s="1" t="s">
        <v>2656</v>
      </c>
      <c r="C2658" s="1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11">
        <f t="shared" si="246"/>
        <v>11.436666666666667</v>
      </c>
      <c r="P2658" s="7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90" x14ac:dyDescent="0.2">
      <c r="A2659" s="7">
        <v>2657</v>
      </c>
      <c r="B2659" s="1" t="s">
        <v>2657</v>
      </c>
      <c r="C2659" s="1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11">
        <f t="shared" si="246"/>
        <v>18.737933333333334</v>
      </c>
      <c r="P2659" s="7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90" x14ac:dyDescent="0.2">
      <c r="A2660" s="7">
        <v>2658</v>
      </c>
      <c r="B2660" s="1" t="s">
        <v>2658</v>
      </c>
      <c r="C2660" s="1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11">
        <f t="shared" si="246"/>
        <v>9.285714285714286E-2</v>
      </c>
      <c r="P2660" s="7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2">
      <c r="A2661" s="7">
        <v>2659</v>
      </c>
      <c r="B2661" s="1" t="s">
        <v>2659</v>
      </c>
      <c r="C2661" s="1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11">
        <f t="shared" si="246"/>
        <v>2.7204081632653061</v>
      </c>
      <c r="P2661" s="7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120" x14ac:dyDescent="0.2">
      <c r="A2662" s="7">
        <v>2660</v>
      </c>
      <c r="B2662" s="1" t="s">
        <v>2660</v>
      </c>
      <c r="C2662" s="1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11">
        <f t="shared" si="246"/>
        <v>9.5000000000000001E-2</v>
      </c>
      <c r="P2662" s="7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90" x14ac:dyDescent="0.2">
      <c r="A2663" s="7">
        <v>2661</v>
      </c>
      <c r="B2663" s="1" t="s">
        <v>2661</v>
      </c>
      <c r="C2663" s="1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11">
        <f t="shared" si="246"/>
        <v>102.89999999999999</v>
      </c>
      <c r="P2663" s="7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105" x14ac:dyDescent="0.2">
      <c r="A2664" s="7">
        <v>2662</v>
      </c>
      <c r="B2664" s="1" t="s">
        <v>2662</v>
      </c>
      <c r="C2664" s="1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11">
        <f t="shared" si="246"/>
        <v>106.80000000000001</v>
      </c>
      <c r="P2664" s="7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105" x14ac:dyDescent="0.2">
      <c r="A2665" s="7">
        <v>2663</v>
      </c>
      <c r="B2665" s="1" t="s">
        <v>2663</v>
      </c>
      <c r="C2665" s="1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11">
        <f t="shared" si="246"/>
        <v>104.59625</v>
      </c>
      <c r="P2665" s="7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90" x14ac:dyDescent="0.2">
      <c r="A2666" s="7">
        <v>2664</v>
      </c>
      <c r="B2666" s="1" t="s">
        <v>2664</v>
      </c>
      <c r="C2666" s="1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11">
        <f t="shared" si="246"/>
        <v>103.42857142857143</v>
      </c>
      <c r="P2666" s="7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90" x14ac:dyDescent="0.2">
      <c r="A2667" s="7">
        <v>2665</v>
      </c>
      <c r="B2667" s="1" t="s">
        <v>2665</v>
      </c>
      <c r="C2667" s="1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11">
        <f t="shared" si="246"/>
        <v>123.14285714285715</v>
      </c>
      <c r="P2667" s="7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105" x14ac:dyDescent="0.2">
      <c r="A2668" s="7">
        <v>2666</v>
      </c>
      <c r="B2668" s="1" t="s">
        <v>2666</v>
      </c>
      <c r="C2668" s="1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11">
        <f t="shared" si="246"/>
        <v>159.29509999999999</v>
      </c>
      <c r="P2668" s="7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105" x14ac:dyDescent="0.2">
      <c r="A2669" s="7">
        <v>2667</v>
      </c>
      <c r="B2669" s="1" t="s">
        <v>2667</v>
      </c>
      <c r="C2669" s="1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11">
        <f t="shared" si="246"/>
        <v>110.66666666666667</v>
      </c>
      <c r="P2669" s="7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45" x14ac:dyDescent="0.2">
      <c r="A2670" s="7">
        <v>2668</v>
      </c>
      <c r="B2670" s="1" t="s">
        <v>2668</v>
      </c>
      <c r="C2670" s="1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11">
        <f t="shared" si="246"/>
        <v>170.70000000000002</v>
      </c>
      <c r="P2670" s="7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90" x14ac:dyDescent="0.2">
      <c r="A2671" s="7">
        <v>2669</v>
      </c>
      <c r="B2671" s="1" t="s">
        <v>2669</v>
      </c>
      <c r="C2671" s="1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11">
        <f t="shared" si="246"/>
        <v>125.125</v>
      </c>
      <c r="P2671" s="7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105" x14ac:dyDescent="0.2">
      <c r="A2672" s="7">
        <v>2670</v>
      </c>
      <c r="B2672" s="1" t="s">
        <v>2670</v>
      </c>
      <c r="C2672" s="1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11">
        <f t="shared" si="246"/>
        <v>6.4158609339642041</v>
      </c>
      <c r="P2672" s="7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90" x14ac:dyDescent="0.2">
      <c r="A2673" s="7">
        <v>2671</v>
      </c>
      <c r="B2673" s="1" t="s">
        <v>2671</v>
      </c>
      <c r="C2673" s="1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11">
        <f t="shared" si="246"/>
        <v>11.343999999999999</v>
      </c>
      <c r="P2673" s="7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105" x14ac:dyDescent="0.2">
      <c r="A2674" s="7">
        <v>2672</v>
      </c>
      <c r="B2674" s="1" t="s">
        <v>2672</v>
      </c>
      <c r="C2674" s="1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11">
        <f t="shared" si="246"/>
        <v>33.19</v>
      </c>
      <c r="P2674" s="7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105" x14ac:dyDescent="0.2">
      <c r="A2675" s="7">
        <v>2673</v>
      </c>
      <c r="B2675" s="1" t="s">
        <v>2673</v>
      </c>
      <c r="C2675" s="1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11">
        <f t="shared" si="246"/>
        <v>27.58</v>
      </c>
      <c r="P2675" s="7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120" x14ac:dyDescent="0.2">
      <c r="A2676" s="7">
        <v>2674</v>
      </c>
      <c r="B2676" s="1" t="s">
        <v>2674</v>
      </c>
      <c r="C2676" s="1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11">
        <f t="shared" si="246"/>
        <v>62.839999999999996</v>
      </c>
      <c r="P2676" s="7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105" x14ac:dyDescent="0.2">
      <c r="A2677" s="7">
        <v>2675</v>
      </c>
      <c r="B2677" s="1" t="s">
        <v>2675</v>
      </c>
      <c r="C2677" s="1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11">
        <f t="shared" si="246"/>
        <v>7.5880000000000001</v>
      </c>
      <c r="P2677" s="7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105" x14ac:dyDescent="0.2">
      <c r="A2678" s="7">
        <v>2676</v>
      </c>
      <c r="B2678" s="1" t="s">
        <v>2676</v>
      </c>
      <c r="C2678" s="1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11">
        <f t="shared" si="246"/>
        <v>50.38095238095238</v>
      </c>
      <c r="P2678" s="7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90" x14ac:dyDescent="0.2">
      <c r="A2679" s="7">
        <v>2677</v>
      </c>
      <c r="B2679" s="1" t="s">
        <v>2677</v>
      </c>
      <c r="C2679" s="1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11">
        <f t="shared" si="246"/>
        <v>17.512820512820511</v>
      </c>
      <c r="P2679" s="7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105" x14ac:dyDescent="0.2">
      <c r="A2680" s="7">
        <v>2678</v>
      </c>
      <c r="B2680" s="1" t="s">
        <v>2678</v>
      </c>
      <c r="C2680" s="1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11">
        <f t="shared" si="246"/>
        <v>1.375E-2</v>
      </c>
      <c r="P2680" s="7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105" x14ac:dyDescent="0.2">
      <c r="A2681" s="7">
        <v>2679</v>
      </c>
      <c r="B2681" s="1" t="s">
        <v>2679</v>
      </c>
      <c r="C2681" s="1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11">
        <f t="shared" si="246"/>
        <v>0.33</v>
      </c>
      <c r="P2681" s="7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30" x14ac:dyDescent="0.2">
      <c r="A2682" s="7">
        <v>2680</v>
      </c>
      <c r="B2682" s="1" t="s">
        <v>2680</v>
      </c>
      <c r="C2682" s="1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11">
        <f t="shared" si="246"/>
        <v>0.86250000000000004</v>
      </c>
      <c r="P2682" s="7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75" x14ac:dyDescent="0.2">
      <c r="A2683" s="7">
        <v>2681</v>
      </c>
      <c r="B2683" s="1" t="s">
        <v>2681</v>
      </c>
      <c r="C2683" s="1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11">
        <f t="shared" si="246"/>
        <v>0.6875</v>
      </c>
      <c r="P2683" s="7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75" x14ac:dyDescent="0.2">
      <c r="A2684" s="7">
        <v>2682</v>
      </c>
      <c r="B2684" s="1" t="s">
        <v>2682</v>
      </c>
      <c r="C2684" s="1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11">
        <f t="shared" si="246"/>
        <v>28.299999999999997</v>
      </c>
      <c r="P2684" s="7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90" x14ac:dyDescent="0.2">
      <c r="A2685" s="7">
        <v>2683</v>
      </c>
      <c r="B2685" s="1" t="s">
        <v>2683</v>
      </c>
      <c r="C2685" s="1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11">
        <f t="shared" si="246"/>
        <v>0.24</v>
      </c>
      <c r="P2685" s="7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90" x14ac:dyDescent="0.2">
      <c r="A2686" s="7">
        <v>2684</v>
      </c>
      <c r="B2686" s="1" t="s">
        <v>2684</v>
      </c>
      <c r="C2686" s="1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11">
        <f t="shared" si="246"/>
        <v>1.1428571428571428</v>
      </c>
      <c r="P2686" s="7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105" x14ac:dyDescent="0.2">
      <c r="A2687" s="7">
        <v>2685</v>
      </c>
      <c r="B2687" s="1" t="s">
        <v>2685</v>
      </c>
      <c r="C2687" s="1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11">
        <f t="shared" si="246"/>
        <v>0.02</v>
      </c>
      <c r="P2687" s="7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105" x14ac:dyDescent="0.2">
      <c r="A2688" s="7">
        <v>2686</v>
      </c>
      <c r="B2688" s="1" t="s">
        <v>2686</v>
      </c>
      <c r="C2688" s="1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11">
        <f t="shared" si="246"/>
        <v>0</v>
      </c>
      <c r="P2688" s="7" t="e">
        <f t="shared" si="247"/>
        <v>#DIV/0!</v>
      </c>
      <c r="Q2688" s="7" t="str">
        <f t="shared" si="248"/>
        <v>food</v>
      </c>
      <c r="R2688" s="7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75" x14ac:dyDescent="0.2">
      <c r="A2689" s="7">
        <v>2687</v>
      </c>
      <c r="B2689" s="1" t="s">
        <v>2687</v>
      </c>
      <c r="C2689" s="1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11">
        <f t="shared" si="246"/>
        <v>0</v>
      </c>
      <c r="P2689" s="7" t="e">
        <f t="shared" si="247"/>
        <v>#DIV/0!</v>
      </c>
      <c r="Q2689" s="7" t="str">
        <f t="shared" si="248"/>
        <v>food</v>
      </c>
      <c r="R2689" s="7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45" x14ac:dyDescent="0.2">
      <c r="A2690" s="7">
        <v>2688</v>
      </c>
      <c r="B2690" s="1" t="s">
        <v>2688</v>
      </c>
      <c r="C2690" s="1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11">
        <f t="shared" si="246"/>
        <v>0.14799999999999999</v>
      </c>
      <c r="P2690" s="7">
        <f t="shared" si="247"/>
        <v>5.2857142857142856</v>
      </c>
      <c r="Q2690" s="7" t="str">
        <f t="shared" si="248"/>
        <v>food</v>
      </c>
      <c r="R2690" s="7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105" x14ac:dyDescent="0.2">
      <c r="A2691" s="7">
        <v>2689</v>
      </c>
      <c r="B2691" s="1" t="s">
        <v>2689</v>
      </c>
      <c r="C2691" s="1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11">
        <f t="shared" ref="O2691:O2754" si="252">E2691/D2691*100</f>
        <v>2.8571428571428571E-3</v>
      </c>
      <c r="P2691" s="7">
        <f t="shared" ref="P2691:P2754" si="253">E2691/L2691</f>
        <v>1</v>
      </c>
      <c r="Q2691" s="7" t="str">
        <f t="shared" ref="Q2691:Q2754" si="254">LEFT(N2691,FIND("/",N2691)-1)</f>
        <v>food</v>
      </c>
      <c r="R2691" s="7" t="str">
        <f t="shared" ref="R2691:R2754" si="255">RIGHT(N2691,LEN(N2691)-FIND("/",N2691))</f>
        <v>food trucks</v>
      </c>
      <c r="S2691" s="9">
        <f t="shared" ref="S2691:S2754" si="256">(J2691/86400)+25569</f>
        <v>42551.961689814816</v>
      </c>
      <c r="T2691" s="9">
        <f t="shared" ref="T2691:T2754" si="257">(I2691/86400)+25569</f>
        <v>42581.961689814816</v>
      </c>
    </row>
    <row r="2692" spans="1:20" ht="105" x14ac:dyDescent="0.2">
      <c r="A2692" s="7">
        <v>2690</v>
      </c>
      <c r="B2692" s="1" t="s">
        <v>2690</v>
      </c>
      <c r="C2692" s="1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11">
        <f t="shared" si="252"/>
        <v>10.7325</v>
      </c>
      <c r="P2692" s="7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60" x14ac:dyDescent="0.2">
      <c r="A2693" s="7">
        <v>2691</v>
      </c>
      <c r="B2693" s="1" t="s">
        <v>2691</v>
      </c>
      <c r="C2693" s="1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11">
        <f t="shared" si="252"/>
        <v>5.3846153846153842E-2</v>
      </c>
      <c r="P2693" s="7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90" x14ac:dyDescent="0.2">
      <c r="A2694" s="7">
        <v>2692</v>
      </c>
      <c r="B2694" s="1" t="s">
        <v>2692</v>
      </c>
      <c r="C2694" s="1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11">
        <f t="shared" si="252"/>
        <v>0.7142857142857143</v>
      </c>
      <c r="P2694" s="7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90" x14ac:dyDescent="0.2">
      <c r="A2695" s="7">
        <v>2693</v>
      </c>
      <c r="B2695" s="1" t="s">
        <v>2693</v>
      </c>
      <c r="C2695" s="1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11">
        <f t="shared" si="252"/>
        <v>0.8</v>
      </c>
      <c r="P2695" s="7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105" x14ac:dyDescent="0.2">
      <c r="A2696" s="7">
        <v>2694</v>
      </c>
      <c r="B2696" s="1" t="s">
        <v>2694</v>
      </c>
      <c r="C2696" s="1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11">
        <f t="shared" si="252"/>
        <v>3.3333333333333335E-3</v>
      </c>
      <c r="P2696" s="7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75" x14ac:dyDescent="0.2">
      <c r="A2697" s="7">
        <v>2695</v>
      </c>
      <c r="B2697" s="1" t="s">
        <v>2695</v>
      </c>
      <c r="C2697" s="1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11">
        <f t="shared" si="252"/>
        <v>0.47333333333333333</v>
      </c>
      <c r="P2697" s="7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105" x14ac:dyDescent="0.2">
      <c r="A2698" s="7">
        <v>2696</v>
      </c>
      <c r="B2698" s="1" t="s">
        <v>2696</v>
      </c>
      <c r="C2698" s="1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11">
        <f t="shared" si="252"/>
        <v>5.65</v>
      </c>
      <c r="P2698" s="7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75" x14ac:dyDescent="0.2">
      <c r="A2699" s="7">
        <v>2697</v>
      </c>
      <c r="B2699" s="1" t="s">
        <v>2697</v>
      </c>
      <c r="C2699" s="1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11">
        <f t="shared" si="252"/>
        <v>26.35217391304348</v>
      </c>
      <c r="P2699" s="7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105" x14ac:dyDescent="0.2">
      <c r="A2700" s="7">
        <v>2698</v>
      </c>
      <c r="B2700" s="1" t="s">
        <v>2698</v>
      </c>
      <c r="C2700" s="1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11">
        <f t="shared" si="252"/>
        <v>0.325125</v>
      </c>
      <c r="P2700" s="7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90" x14ac:dyDescent="0.2">
      <c r="A2701" s="7">
        <v>2699</v>
      </c>
      <c r="B2701" s="1" t="s">
        <v>2699</v>
      </c>
      <c r="C2701" s="1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11">
        <f t="shared" si="252"/>
        <v>0</v>
      </c>
      <c r="P2701" s="7" t="e">
        <f t="shared" si="253"/>
        <v>#DIV/0!</v>
      </c>
      <c r="Q2701" s="7" t="str">
        <f t="shared" si="254"/>
        <v>food</v>
      </c>
      <c r="R2701" s="7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90" x14ac:dyDescent="0.2">
      <c r="A2702" s="7">
        <v>2700</v>
      </c>
      <c r="B2702" s="1" t="s">
        <v>2700</v>
      </c>
      <c r="C2702" s="1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11">
        <f t="shared" si="252"/>
        <v>0.7000700070007001</v>
      </c>
      <c r="P2702" s="7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105" x14ac:dyDescent="0.2">
      <c r="A2703" s="7">
        <v>2701</v>
      </c>
      <c r="B2703" s="1" t="s">
        <v>2701</v>
      </c>
      <c r="C2703" s="1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11">
        <f t="shared" si="252"/>
        <v>46.176470588235297</v>
      </c>
      <c r="P2703" s="7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105" x14ac:dyDescent="0.2">
      <c r="A2704" s="7">
        <v>2702</v>
      </c>
      <c r="B2704" s="1" t="s">
        <v>2702</v>
      </c>
      <c r="C2704" s="1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11">
        <f t="shared" si="252"/>
        <v>34.410000000000004</v>
      </c>
      <c r="P2704" s="7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75" x14ac:dyDescent="0.2">
      <c r="A2705" s="7">
        <v>2703</v>
      </c>
      <c r="B2705" s="1" t="s">
        <v>2703</v>
      </c>
      <c r="C2705" s="1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11">
        <f t="shared" si="252"/>
        <v>103.75000000000001</v>
      </c>
      <c r="P2705" s="7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105" x14ac:dyDescent="0.2">
      <c r="A2706" s="7">
        <v>2704</v>
      </c>
      <c r="B2706" s="1" t="s">
        <v>2704</v>
      </c>
      <c r="C2706" s="1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11">
        <f t="shared" si="252"/>
        <v>6.0263157894736841</v>
      </c>
      <c r="P2706" s="7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45" x14ac:dyDescent="0.2">
      <c r="A2707" s="7">
        <v>2705</v>
      </c>
      <c r="B2707" s="1" t="s">
        <v>2705</v>
      </c>
      <c r="C2707" s="1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11">
        <f t="shared" si="252"/>
        <v>10.539393939393939</v>
      </c>
      <c r="P2707" s="7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105" x14ac:dyDescent="0.2">
      <c r="A2708" s="7">
        <v>2706</v>
      </c>
      <c r="B2708" s="1" t="s">
        <v>2706</v>
      </c>
      <c r="C2708" s="1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11">
        <f t="shared" si="252"/>
        <v>112.29714285714284</v>
      </c>
      <c r="P2708" s="7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90" x14ac:dyDescent="0.2">
      <c r="A2709" s="7">
        <v>2707</v>
      </c>
      <c r="B2709" s="1" t="s">
        <v>2707</v>
      </c>
      <c r="C2709" s="1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11">
        <f t="shared" si="252"/>
        <v>350.84462500000001</v>
      </c>
      <c r="P2709" s="7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90" x14ac:dyDescent="0.2">
      <c r="A2710" s="7">
        <v>2708</v>
      </c>
      <c r="B2710" s="1" t="s">
        <v>2708</v>
      </c>
      <c r="C2710" s="1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11">
        <f t="shared" si="252"/>
        <v>233.21535</v>
      </c>
      <c r="P2710" s="7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90" x14ac:dyDescent="0.2">
      <c r="A2711" s="7">
        <v>2709</v>
      </c>
      <c r="B2711" s="1" t="s">
        <v>2709</v>
      </c>
      <c r="C2711" s="1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11">
        <f t="shared" si="252"/>
        <v>101.60599999999999</v>
      </c>
      <c r="P2711" s="7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60" x14ac:dyDescent="0.2">
      <c r="A2712" s="7">
        <v>2710</v>
      </c>
      <c r="B2712" s="1" t="s">
        <v>2710</v>
      </c>
      <c r="C2712" s="1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11">
        <f t="shared" si="252"/>
        <v>153.90035000000003</v>
      </c>
      <c r="P2712" s="7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90" x14ac:dyDescent="0.2">
      <c r="A2713" s="7">
        <v>2711</v>
      </c>
      <c r="B2713" s="1" t="s">
        <v>2711</v>
      </c>
      <c r="C2713" s="1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11">
        <f t="shared" si="252"/>
        <v>100.7161125319693</v>
      </c>
      <c r="P2713" s="7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105" x14ac:dyDescent="0.2">
      <c r="A2714" s="7">
        <v>2712</v>
      </c>
      <c r="B2714" s="1" t="s">
        <v>2712</v>
      </c>
      <c r="C2714" s="1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11">
        <f t="shared" si="252"/>
        <v>131.38181818181818</v>
      </c>
      <c r="P2714" s="7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105" x14ac:dyDescent="0.2">
      <c r="A2715" s="7">
        <v>2713</v>
      </c>
      <c r="B2715" s="1" t="s">
        <v>2713</v>
      </c>
      <c r="C2715" s="1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11">
        <f t="shared" si="252"/>
        <v>102.24133333333334</v>
      </c>
      <c r="P2715" s="7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60" x14ac:dyDescent="0.2">
      <c r="A2716" s="7">
        <v>2714</v>
      </c>
      <c r="B2716" s="1" t="s">
        <v>2714</v>
      </c>
      <c r="C2716" s="1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11">
        <f t="shared" si="252"/>
        <v>116.35599999999999</v>
      </c>
      <c r="P2716" s="7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105" x14ac:dyDescent="0.2">
      <c r="A2717" s="7">
        <v>2715</v>
      </c>
      <c r="B2717" s="1" t="s">
        <v>2715</v>
      </c>
      <c r="C2717" s="1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11">
        <f t="shared" si="252"/>
        <v>264.62241666666665</v>
      </c>
      <c r="P2717" s="7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135" x14ac:dyDescent="0.2">
      <c r="A2718" s="7">
        <v>2716</v>
      </c>
      <c r="B2718" s="1" t="s">
        <v>2716</v>
      </c>
      <c r="C2718" s="1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11">
        <f t="shared" si="252"/>
        <v>119.98010000000001</v>
      </c>
      <c r="P2718" s="7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90" x14ac:dyDescent="0.2">
      <c r="A2719" s="7">
        <v>2717</v>
      </c>
      <c r="B2719" s="1" t="s">
        <v>2717</v>
      </c>
      <c r="C2719" s="1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11">
        <f t="shared" si="252"/>
        <v>120.10400000000001</v>
      </c>
      <c r="P2719" s="7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105" x14ac:dyDescent="0.2">
      <c r="A2720" s="7">
        <v>2718</v>
      </c>
      <c r="B2720" s="1" t="s">
        <v>2718</v>
      </c>
      <c r="C2720" s="1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11">
        <f t="shared" si="252"/>
        <v>103.58333333333334</v>
      </c>
      <c r="P2720" s="7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105" x14ac:dyDescent="0.2">
      <c r="A2721" s="7">
        <v>2719</v>
      </c>
      <c r="B2721" s="1" t="s">
        <v>2719</v>
      </c>
      <c r="C2721" s="1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11">
        <f t="shared" si="252"/>
        <v>108.83333333333334</v>
      </c>
      <c r="P2721" s="7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75" x14ac:dyDescent="0.2">
      <c r="A2722" s="7">
        <v>2720</v>
      </c>
      <c r="B2722" s="1" t="s">
        <v>2720</v>
      </c>
      <c r="C2722" s="1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11">
        <f t="shared" si="252"/>
        <v>118.12400000000001</v>
      </c>
      <c r="P2722" s="7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105" x14ac:dyDescent="0.2">
      <c r="A2723" s="7">
        <v>2721</v>
      </c>
      <c r="B2723" s="1" t="s">
        <v>2721</v>
      </c>
      <c r="C2723" s="1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11">
        <f t="shared" si="252"/>
        <v>1462</v>
      </c>
      <c r="P2723" s="7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105" x14ac:dyDescent="0.2">
      <c r="A2724" s="7">
        <v>2722</v>
      </c>
      <c r="B2724" s="1" t="s">
        <v>2722</v>
      </c>
      <c r="C2724" s="1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11">
        <f t="shared" si="252"/>
        <v>252.54</v>
      </c>
      <c r="P2724" s="7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105" x14ac:dyDescent="0.2">
      <c r="A2725" s="7">
        <v>2723</v>
      </c>
      <c r="B2725" s="1" t="s">
        <v>2723</v>
      </c>
      <c r="C2725" s="1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11">
        <f t="shared" si="252"/>
        <v>140.05000000000001</v>
      </c>
      <c r="P2725" s="7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105" x14ac:dyDescent="0.2">
      <c r="A2726" s="7">
        <v>2724</v>
      </c>
      <c r="B2726" s="1" t="s">
        <v>2724</v>
      </c>
      <c r="C2726" s="1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11">
        <f t="shared" si="252"/>
        <v>296.87520259319291</v>
      </c>
      <c r="P2726" s="7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75" x14ac:dyDescent="0.2">
      <c r="A2727" s="7">
        <v>2725</v>
      </c>
      <c r="B2727" s="1" t="s">
        <v>2725</v>
      </c>
      <c r="C2727" s="1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11">
        <f t="shared" si="252"/>
        <v>144.54249999999999</v>
      </c>
      <c r="P2727" s="7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30" x14ac:dyDescent="0.2">
      <c r="A2728" s="7">
        <v>2726</v>
      </c>
      <c r="B2728" s="1" t="s">
        <v>2726</v>
      </c>
      <c r="C2728" s="1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11">
        <f t="shared" si="252"/>
        <v>105.745</v>
      </c>
      <c r="P2728" s="7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90" x14ac:dyDescent="0.2">
      <c r="A2729" s="7">
        <v>2727</v>
      </c>
      <c r="B2729" s="1" t="s">
        <v>2727</v>
      </c>
      <c r="C2729" s="1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11">
        <f t="shared" si="252"/>
        <v>493.21000000000004</v>
      </c>
      <c r="P2729" s="7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60" x14ac:dyDescent="0.2">
      <c r="A2730" s="7">
        <v>2728</v>
      </c>
      <c r="B2730" s="1" t="s">
        <v>2728</v>
      </c>
      <c r="C2730" s="1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11">
        <f t="shared" si="252"/>
        <v>201.82666666666668</v>
      </c>
      <c r="P2730" s="7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45" x14ac:dyDescent="0.2">
      <c r="A2731" s="7">
        <v>2729</v>
      </c>
      <c r="B2731" s="1" t="s">
        <v>2729</v>
      </c>
      <c r="C2731" s="1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11">
        <f t="shared" si="252"/>
        <v>104.44</v>
      </c>
      <c r="P2731" s="7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75" x14ac:dyDescent="0.2">
      <c r="A2732" s="7">
        <v>2730</v>
      </c>
      <c r="B2732" s="1" t="s">
        <v>2730</v>
      </c>
      <c r="C2732" s="1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11">
        <f t="shared" si="252"/>
        <v>170.29262962962963</v>
      </c>
      <c r="P2732" s="7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105" x14ac:dyDescent="0.2">
      <c r="A2733" s="7">
        <v>2731</v>
      </c>
      <c r="B2733" s="1" t="s">
        <v>2731</v>
      </c>
      <c r="C2733" s="1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11">
        <f t="shared" si="252"/>
        <v>104.30333333333333</v>
      </c>
      <c r="P2733" s="7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90" x14ac:dyDescent="0.2">
      <c r="A2734" s="7">
        <v>2732</v>
      </c>
      <c r="B2734" s="1" t="s">
        <v>2732</v>
      </c>
      <c r="C2734" s="1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11">
        <f t="shared" si="252"/>
        <v>118.25000000000001</v>
      </c>
      <c r="P2734" s="7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105" x14ac:dyDescent="0.2">
      <c r="A2735" s="7">
        <v>2733</v>
      </c>
      <c r="B2735" s="1" t="s">
        <v>2733</v>
      </c>
      <c r="C2735" s="1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11">
        <f t="shared" si="252"/>
        <v>107.538</v>
      </c>
      <c r="P2735" s="7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105" x14ac:dyDescent="0.2">
      <c r="A2736" s="7">
        <v>2734</v>
      </c>
      <c r="B2736" s="1" t="s">
        <v>2734</v>
      </c>
      <c r="C2736" s="1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11">
        <f t="shared" si="252"/>
        <v>2260300</v>
      </c>
      <c r="P2736" s="7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105" x14ac:dyDescent="0.2">
      <c r="A2737" s="7">
        <v>2735</v>
      </c>
      <c r="B2737" s="1" t="s">
        <v>2735</v>
      </c>
      <c r="C2737" s="1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11">
        <f t="shared" si="252"/>
        <v>978.13466666666682</v>
      </c>
      <c r="P2737" s="7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120" x14ac:dyDescent="0.2">
      <c r="A2738" s="7">
        <v>2736</v>
      </c>
      <c r="B2738" s="1" t="s">
        <v>2736</v>
      </c>
      <c r="C2738" s="1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11">
        <f t="shared" si="252"/>
        <v>122.9</v>
      </c>
      <c r="P2738" s="7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105" x14ac:dyDescent="0.2">
      <c r="A2739" s="7">
        <v>2737</v>
      </c>
      <c r="B2739" s="1" t="s">
        <v>2737</v>
      </c>
      <c r="C2739" s="1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11">
        <f t="shared" si="252"/>
        <v>246.0608</v>
      </c>
      <c r="P2739" s="7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90" x14ac:dyDescent="0.2">
      <c r="A2740" s="7">
        <v>2738</v>
      </c>
      <c r="B2740" s="1" t="s">
        <v>2738</v>
      </c>
      <c r="C2740" s="1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11">
        <f t="shared" si="252"/>
        <v>147.94</v>
      </c>
      <c r="P2740" s="7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120" x14ac:dyDescent="0.2">
      <c r="A2741" s="7">
        <v>2739</v>
      </c>
      <c r="B2741" s="1" t="s">
        <v>2739</v>
      </c>
      <c r="C2741" s="1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11">
        <f t="shared" si="252"/>
        <v>384.09090909090907</v>
      </c>
      <c r="P2741" s="7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75" x14ac:dyDescent="0.2">
      <c r="A2742" s="7">
        <v>2740</v>
      </c>
      <c r="B2742" s="1" t="s">
        <v>2740</v>
      </c>
      <c r="C2742" s="1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11">
        <f t="shared" si="252"/>
        <v>103.33333333333334</v>
      </c>
      <c r="P2742" s="7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45" x14ac:dyDescent="0.2">
      <c r="A2743" s="7">
        <v>2741</v>
      </c>
      <c r="B2743" s="1" t="s">
        <v>2741</v>
      </c>
      <c r="C2743" s="1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11">
        <f t="shared" si="252"/>
        <v>0.43750000000000006</v>
      </c>
      <c r="P2743" s="7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90" x14ac:dyDescent="0.2">
      <c r="A2744" s="7">
        <v>2742</v>
      </c>
      <c r="B2744" s="1" t="s">
        <v>2742</v>
      </c>
      <c r="C2744" s="1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11">
        <f t="shared" si="252"/>
        <v>29.24</v>
      </c>
      <c r="P2744" s="7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90" x14ac:dyDescent="0.2">
      <c r="A2745" s="7">
        <v>2743</v>
      </c>
      <c r="B2745" s="1" t="s">
        <v>2743</v>
      </c>
      <c r="C2745" s="1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11">
        <f t="shared" si="252"/>
        <v>0</v>
      </c>
      <c r="P2745" s="7" t="e">
        <f t="shared" si="253"/>
        <v>#DIV/0!</v>
      </c>
      <c r="Q2745" s="7" t="str">
        <f t="shared" si="254"/>
        <v>publishing</v>
      </c>
      <c r="R2745" s="7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105" x14ac:dyDescent="0.2">
      <c r="A2746" s="7">
        <v>2744</v>
      </c>
      <c r="B2746" s="1" t="s">
        <v>2744</v>
      </c>
      <c r="C2746" s="1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11">
        <f t="shared" si="252"/>
        <v>5.21875</v>
      </c>
      <c r="P2746" s="7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105" x14ac:dyDescent="0.2">
      <c r="A2747" s="7">
        <v>2745</v>
      </c>
      <c r="B2747" s="1" t="s">
        <v>2745</v>
      </c>
      <c r="C2747" s="1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11">
        <f t="shared" si="252"/>
        <v>21.887499999999999</v>
      </c>
      <c r="P2747" s="7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90" x14ac:dyDescent="0.2">
      <c r="A2748" s="7">
        <v>2746</v>
      </c>
      <c r="B2748" s="1" t="s">
        <v>2746</v>
      </c>
      <c r="C2748" s="1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11">
        <f t="shared" si="252"/>
        <v>26.700000000000003</v>
      </c>
      <c r="P2748" s="7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105" x14ac:dyDescent="0.2">
      <c r="A2749" s="7">
        <v>2747</v>
      </c>
      <c r="B2749" s="1" t="s">
        <v>2747</v>
      </c>
      <c r="C2749" s="1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11">
        <f t="shared" si="252"/>
        <v>28.000000000000004</v>
      </c>
      <c r="P2749" s="7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75" x14ac:dyDescent="0.2">
      <c r="A2750" s="7">
        <v>2748</v>
      </c>
      <c r="B2750" s="1" t="s">
        <v>2748</v>
      </c>
      <c r="C2750" s="1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11">
        <f t="shared" si="252"/>
        <v>1.06</v>
      </c>
      <c r="P2750" s="7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45" x14ac:dyDescent="0.2">
      <c r="A2751" s="7">
        <v>2749</v>
      </c>
      <c r="B2751" s="1" t="s">
        <v>2749</v>
      </c>
      <c r="C2751" s="1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11">
        <f t="shared" si="252"/>
        <v>1.0999999999999999</v>
      </c>
      <c r="P2751" s="7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90" x14ac:dyDescent="0.2">
      <c r="A2752" s="7">
        <v>2750</v>
      </c>
      <c r="B2752" s="1" t="s">
        <v>2750</v>
      </c>
      <c r="C2752" s="1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11">
        <f t="shared" si="252"/>
        <v>0</v>
      </c>
      <c r="P2752" s="7" t="e">
        <f t="shared" si="253"/>
        <v>#DIV/0!</v>
      </c>
      <c r="Q2752" s="7" t="str">
        <f t="shared" si="254"/>
        <v>publishing</v>
      </c>
      <c r="R2752" s="7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105" x14ac:dyDescent="0.2">
      <c r="A2753" s="7">
        <v>2751</v>
      </c>
      <c r="B2753" s="1" t="s">
        <v>2751</v>
      </c>
      <c r="C2753" s="1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11">
        <f t="shared" si="252"/>
        <v>0</v>
      </c>
      <c r="P2753" s="7" t="e">
        <f t="shared" si="253"/>
        <v>#DIV/0!</v>
      </c>
      <c r="Q2753" s="7" t="str">
        <f t="shared" si="254"/>
        <v>publishing</v>
      </c>
      <c r="R2753" s="7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105" x14ac:dyDescent="0.2">
      <c r="A2754" s="7">
        <v>2752</v>
      </c>
      <c r="B2754" s="1" t="s">
        <v>2752</v>
      </c>
      <c r="C2754" s="1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11">
        <f t="shared" si="252"/>
        <v>11.458333333333332</v>
      </c>
      <c r="P2754" s="7">
        <f t="shared" si="253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90" x14ac:dyDescent="0.2">
      <c r="A2755" s="7">
        <v>2753</v>
      </c>
      <c r="B2755" s="1" t="s">
        <v>2753</v>
      </c>
      <c r="C2755" s="1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11">
        <f t="shared" ref="O2755:O2818" si="258">E2755/D2755*100</f>
        <v>19</v>
      </c>
      <c r="P2755" s="7">
        <f t="shared" ref="P2755:P2818" si="259">E2755/L2755</f>
        <v>47.5</v>
      </c>
      <c r="Q2755" s="7" t="str">
        <f t="shared" ref="Q2755:Q2818" si="260">LEFT(N2755,FIND("/",N2755)-1)</f>
        <v>publishing</v>
      </c>
      <c r="R2755" s="7" t="str">
        <f t="shared" ref="R2755:R2818" si="261">RIGHT(N2755,LEN(N2755)-FIND("/",N2755))</f>
        <v>children's books</v>
      </c>
      <c r="S2755" s="9">
        <f t="shared" ref="S2755:S2818" si="262">(J2755/86400)+25569</f>
        <v>41117.900729166664</v>
      </c>
      <c r="T2755" s="9">
        <f t="shared" ref="T2755:T2818" si="263">(I2755/86400)+25569</f>
        <v>41147.900729166664</v>
      </c>
    </row>
    <row r="2756" spans="1:20" ht="90" x14ac:dyDescent="0.2">
      <c r="A2756" s="7">
        <v>2754</v>
      </c>
      <c r="B2756" s="1" t="s">
        <v>2754</v>
      </c>
      <c r="C2756" s="1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11">
        <f t="shared" si="258"/>
        <v>0</v>
      </c>
      <c r="P2756" s="7" t="e">
        <f t="shared" si="259"/>
        <v>#DIV/0!</v>
      </c>
      <c r="Q2756" s="7" t="str">
        <f t="shared" si="260"/>
        <v>publishing</v>
      </c>
      <c r="R2756" s="7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75" x14ac:dyDescent="0.2">
      <c r="A2757" s="7">
        <v>2755</v>
      </c>
      <c r="B2757" s="1" t="s">
        <v>2755</v>
      </c>
      <c r="C2757" s="1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11">
        <f t="shared" si="258"/>
        <v>52</v>
      </c>
      <c r="P2757" s="7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90" x14ac:dyDescent="0.2">
      <c r="A2758" s="7">
        <v>2756</v>
      </c>
      <c r="B2758" s="1" t="s">
        <v>2756</v>
      </c>
      <c r="C2758" s="1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11">
        <f t="shared" si="258"/>
        <v>10.48</v>
      </c>
      <c r="P2758" s="7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45" x14ac:dyDescent="0.2">
      <c r="A2759" s="7">
        <v>2757</v>
      </c>
      <c r="B2759" s="1" t="s">
        <v>2757</v>
      </c>
      <c r="C2759" s="1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11">
        <f t="shared" si="258"/>
        <v>0.66666666666666674</v>
      </c>
      <c r="P2759" s="7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105" x14ac:dyDescent="0.2">
      <c r="A2760" s="7">
        <v>2758</v>
      </c>
      <c r="B2760" s="1" t="s">
        <v>2758</v>
      </c>
      <c r="C2760" s="1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11">
        <f t="shared" si="258"/>
        <v>11.700000000000001</v>
      </c>
      <c r="P2760" s="7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90" x14ac:dyDescent="0.2">
      <c r="A2761" s="7">
        <v>2759</v>
      </c>
      <c r="B2761" s="1" t="s">
        <v>2759</v>
      </c>
      <c r="C2761" s="1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11">
        <f t="shared" si="258"/>
        <v>10.5</v>
      </c>
      <c r="P2761" s="7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105" x14ac:dyDescent="0.2">
      <c r="A2762" s="7">
        <v>2760</v>
      </c>
      <c r="B2762" s="1" t="s">
        <v>2760</v>
      </c>
      <c r="C2762" s="1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11">
        <f t="shared" si="258"/>
        <v>0</v>
      </c>
      <c r="P2762" s="7" t="e">
        <f t="shared" si="259"/>
        <v>#DIV/0!</v>
      </c>
      <c r="Q2762" s="7" t="str">
        <f t="shared" si="260"/>
        <v>publishing</v>
      </c>
      <c r="R2762" s="7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60" x14ac:dyDescent="0.2">
      <c r="A2763" s="7">
        <v>2761</v>
      </c>
      <c r="B2763" s="1" t="s">
        <v>2761</v>
      </c>
      <c r="C2763" s="1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11">
        <f t="shared" si="258"/>
        <v>0.72</v>
      </c>
      <c r="P2763" s="7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75" x14ac:dyDescent="0.2">
      <c r="A2764" s="7">
        <v>2762</v>
      </c>
      <c r="B2764" s="1" t="s">
        <v>2762</v>
      </c>
      <c r="C2764" s="1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11">
        <f t="shared" si="258"/>
        <v>0.76923076923076927</v>
      </c>
      <c r="P2764" s="7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60" x14ac:dyDescent="0.2">
      <c r="A2765" s="7">
        <v>2763</v>
      </c>
      <c r="B2765" s="1" t="s">
        <v>2763</v>
      </c>
      <c r="C2765" s="1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11">
        <f t="shared" si="258"/>
        <v>0.22842639593908631</v>
      </c>
      <c r="P2765" s="7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105" x14ac:dyDescent="0.2">
      <c r="A2766" s="7">
        <v>2764</v>
      </c>
      <c r="B2766" s="1" t="s">
        <v>2764</v>
      </c>
      <c r="C2766" s="1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11">
        <f t="shared" si="258"/>
        <v>1.125</v>
      </c>
      <c r="P2766" s="7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90" x14ac:dyDescent="0.2">
      <c r="A2767" s="7">
        <v>2765</v>
      </c>
      <c r="B2767" s="1" t="s">
        <v>2765</v>
      </c>
      <c r="C2767" s="1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11">
        <f t="shared" si="258"/>
        <v>0</v>
      </c>
      <c r="P2767" s="7" t="e">
        <f t="shared" si="259"/>
        <v>#DIV/0!</v>
      </c>
      <c r="Q2767" s="7" t="str">
        <f t="shared" si="260"/>
        <v>publishing</v>
      </c>
      <c r="R2767" s="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90" x14ac:dyDescent="0.2">
      <c r="A2768" s="7">
        <v>2766</v>
      </c>
      <c r="B2768" s="1" t="s">
        <v>2766</v>
      </c>
      <c r="C2768" s="1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11">
        <f t="shared" si="258"/>
        <v>2</v>
      </c>
      <c r="P2768" s="7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90" x14ac:dyDescent="0.2">
      <c r="A2769" s="7">
        <v>2767</v>
      </c>
      <c r="B2769" s="1" t="s">
        <v>2767</v>
      </c>
      <c r="C2769" s="1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11">
        <f t="shared" si="258"/>
        <v>0.85000000000000009</v>
      </c>
      <c r="P2769" s="7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105" x14ac:dyDescent="0.2">
      <c r="A2770" s="7">
        <v>2768</v>
      </c>
      <c r="B2770" s="1" t="s">
        <v>2768</v>
      </c>
      <c r="C2770" s="1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11">
        <f t="shared" si="258"/>
        <v>14.314285714285715</v>
      </c>
      <c r="P2770" s="7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75" x14ac:dyDescent="0.2">
      <c r="A2771" s="7">
        <v>2769</v>
      </c>
      <c r="B2771" s="1" t="s">
        <v>2769</v>
      </c>
      <c r="C2771" s="1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11">
        <f t="shared" si="258"/>
        <v>0.25</v>
      </c>
      <c r="P2771" s="7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105" x14ac:dyDescent="0.2">
      <c r="A2772" s="7">
        <v>2770</v>
      </c>
      <c r="B2772" s="1" t="s">
        <v>2770</v>
      </c>
      <c r="C2772" s="1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11">
        <f t="shared" si="258"/>
        <v>10.411249999999999</v>
      </c>
      <c r="P2772" s="7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105" x14ac:dyDescent="0.2">
      <c r="A2773" s="7">
        <v>2771</v>
      </c>
      <c r="B2773" s="1" t="s">
        <v>2771</v>
      </c>
      <c r="C2773" s="1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11">
        <f t="shared" si="258"/>
        <v>0</v>
      </c>
      <c r="P2773" s="7" t="e">
        <f t="shared" si="259"/>
        <v>#DIV/0!</v>
      </c>
      <c r="Q2773" s="7" t="str">
        <f t="shared" si="260"/>
        <v>publishing</v>
      </c>
      <c r="R2773" s="7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75" x14ac:dyDescent="0.2">
      <c r="A2774" s="7">
        <v>2772</v>
      </c>
      <c r="B2774" s="1" t="s">
        <v>2772</v>
      </c>
      <c r="C2774" s="1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11">
        <f t="shared" si="258"/>
        <v>0</v>
      </c>
      <c r="P2774" s="7" t="e">
        <f t="shared" si="259"/>
        <v>#DIV/0!</v>
      </c>
      <c r="Q2774" s="7" t="str">
        <f t="shared" si="260"/>
        <v>publishing</v>
      </c>
      <c r="R2774" s="7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75" x14ac:dyDescent="0.2">
      <c r="A2775" s="7">
        <v>2773</v>
      </c>
      <c r="B2775" s="1" t="s">
        <v>2773</v>
      </c>
      <c r="C2775" s="1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11">
        <f t="shared" si="258"/>
        <v>0.18867924528301888</v>
      </c>
      <c r="P2775" s="7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105" x14ac:dyDescent="0.2">
      <c r="A2776" s="7">
        <v>2774</v>
      </c>
      <c r="B2776" s="1" t="s">
        <v>2774</v>
      </c>
      <c r="C2776" s="1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11">
        <f t="shared" si="258"/>
        <v>14.249999999999998</v>
      </c>
      <c r="P2776" s="7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90" x14ac:dyDescent="0.2">
      <c r="A2777" s="7">
        <v>2775</v>
      </c>
      <c r="B2777" s="1" t="s">
        <v>2775</v>
      </c>
      <c r="C2777" s="1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11">
        <f t="shared" si="258"/>
        <v>3</v>
      </c>
      <c r="P2777" s="7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105" x14ac:dyDescent="0.2">
      <c r="A2778" s="7">
        <v>2776</v>
      </c>
      <c r="B2778" s="1" t="s">
        <v>2776</v>
      </c>
      <c r="C2778" s="1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11">
        <f t="shared" si="258"/>
        <v>7.8809523809523814</v>
      </c>
      <c r="P2778" s="7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90" x14ac:dyDescent="0.2">
      <c r="A2779" s="7">
        <v>2777</v>
      </c>
      <c r="B2779" s="1" t="s">
        <v>2777</v>
      </c>
      <c r="C2779" s="1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11">
        <f t="shared" si="258"/>
        <v>0.33333333333333337</v>
      </c>
      <c r="P2779" s="7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105" x14ac:dyDescent="0.2">
      <c r="A2780" s="7">
        <v>2778</v>
      </c>
      <c r="B2780" s="1" t="s">
        <v>2778</v>
      </c>
      <c r="C2780" s="1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11">
        <f t="shared" si="258"/>
        <v>25.545454545454543</v>
      </c>
      <c r="P2780" s="7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90" x14ac:dyDescent="0.2">
      <c r="A2781" s="7">
        <v>2779</v>
      </c>
      <c r="B2781" s="1" t="s">
        <v>2779</v>
      </c>
      <c r="C2781" s="1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11">
        <f t="shared" si="258"/>
        <v>2.12</v>
      </c>
      <c r="P2781" s="7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60" x14ac:dyDescent="0.2">
      <c r="A2782" s="7">
        <v>2780</v>
      </c>
      <c r="B2782" s="1" t="s">
        <v>2780</v>
      </c>
      <c r="C2782" s="1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11">
        <f t="shared" si="258"/>
        <v>0</v>
      </c>
      <c r="P2782" s="7" t="e">
        <f t="shared" si="259"/>
        <v>#DIV/0!</v>
      </c>
      <c r="Q2782" s="7" t="str">
        <f t="shared" si="260"/>
        <v>publishing</v>
      </c>
      <c r="R2782" s="7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75" x14ac:dyDescent="0.2">
      <c r="A2783" s="7">
        <v>2781</v>
      </c>
      <c r="B2783" s="1" t="s">
        <v>2781</v>
      </c>
      <c r="C2783" s="1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11">
        <f t="shared" si="258"/>
        <v>105.28</v>
      </c>
      <c r="P2783" s="7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75" x14ac:dyDescent="0.2">
      <c r="A2784" s="7">
        <v>2782</v>
      </c>
      <c r="B2784" s="1" t="s">
        <v>2782</v>
      </c>
      <c r="C2784" s="1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11">
        <f t="shared" si="258"/>
        <v>120</v>
      </c>
      <c r="P2784" s="7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105" x14ac:dyDescent="0.2">
      <c r="A2785" s="7">
        <v>2783</v>
      </c>
      <c r="B2785" s="1" t="s">
        <v>2783</v>
      </c>
      <c r="C2785" s="1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11">
        <f t="shared" si="258"/>
        <v>114.5</v>
      </c>
      <c r="P2785" s="7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75" x14ac:dyDescent="0.2">
      <c r="A2786" s="7">
        <v>2784</v>
      </c>
      <c r="B2786" s="1" t="s">
        <v>2784</v>
      </c>
      <c r="C2786" s="1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11">
        <f t="shared" si="258"/>
        <v>119</v>
      </c>
      <c r="P2786" s="7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75" x14ac:dyDescent="0.2">
      <c r="A2787" s="7">
        <v>2785</v>
      </c>
      <c r="B2787" s="1" t="s">
        <v>2785</v>
      </c>
      <c r="C2787" s="1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11">
        <f t="shared" si="258"/>
        <v>104.67999999999999</v>
      </c>
      <c r="P2787" s="7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60" x14ac:dyDescent="0.2">
      <c r="A2788" s="7">
        <v>2786</v>
      </c>
      <c r="B2788" s="1" t="s">
        <v>2786</v>
      </c>
      <c r="C2788" s="1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11">
        <f t="shared" si="258"/>
        <v>117.83999999999999</v>
      </c>
      <c r="P2788" s="7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90" x14ac:dyDescent="0.2">
      <c r="A2789" s="7">
        <v>2787</v>
      </c>
      <c r="B2789" s="1" t="s">
        <v>2787</v>
      </c>
      <c r="C2789" s="1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11">
        <f t="shared" si="258"/>
        <v>119.7</v>
      </c>
      <c r="P2789" s="7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75" x14ac:dyDescent="0.2">
      <c r="A2790" s="7">
        <v>2788</v>
      </c>
      <c r="B2790" s="1" t="s">
        <v>2788</v>
      </c>
      <c r="C2790" s="1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11">
        <f t="shared" si="258"/>
        <v>102.49999999999999</v>
      </c>
      <c r="P2790" s="7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60" x14ac:dyDescent="0.2">
      <c r="A2791" s="7">
        <v>2789</v>
      </c>
      <c r="B2791" s="1" t="s">
        <v>2789</v>
      </c>
      <c r="C2791" s="1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11">
        <f t="shared" si="258"/>
        <v>101.16666666666667</v>
      </c>
      <c r="P2791" s="7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90" x14ac:dyDescent="0.2">
      <c r="A2792" s="7">
        <v>2790</v>
      </c>
      <c r="B2792" s="1" t="s">
        <v>2790</v>
      </c>
      <c r="C2792" s="1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11">
        <f t="shared" si="258"/>
        <v>105.33333333333333</v>
      </c>
      <c r="P2792" s="7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105" x14ac:dyDescent="0.2">
      <c r="A2793" s="7">
        <v>2791</v>
      </c>
      <c r="B2793" s="1" t="s">
        <v>2791</v>
      </c>
      <c r="C2793" s="1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11">
        <f t="shared" si="258"/>
        <v>102.49999999999999</v>
      </c>
      <c r="P2793" s="7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105" x14ac:dyDescent="0.2">
      <c r="A2794" s="7">
        <v>2792</v>
      </c>
      <c r="B2794" s="1" t="s">
        <v>2792</v>
      </c>
      <c r="C2794" s="1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11">
        <f t="shared" si="258"/>
        <v>107.60000000000001</v>
      </c>
      <c r="P2794" s="7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120" x14ac:dyDescent="0.2">
      <c r="A2795" s="7">
        <v>2793</v>
      </c>
      <c r="B2795" s="1" t="s">
        <v>2793</v>
      </c>
      <c r="C2795" s="1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11">
        <f t="shared" si="258"/>
        <v>110.5675</v>
      </c>
      <c r="P2795" s="7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105" x14ac:dyDescent="0.2">
      <c r="A2796" s="7">
        <v>2794</v>
      </c>
      <c r="B2796" s="1" t="s">
        <v>2794</v>
      </c>
      <c r="C2796" s="1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11">
        <f t="shared" si="258"/>
        <v>150</v>
      </c>
      <c r="P2796" s="7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90" x14ac:dyDescent="0.2">
      <c r="A2797" s="7">
        <v>2795</v>
      </c>
      <c r="B2797" s="1" t="s">
        <v>2795</v>
      </c>
      <c r="C2797" s="1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11">
        <f t="shared" si="258"/>
        <v>104.28571428571429</v>
      </c>
      <c r="P2797" s="7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90" x14ac:dyDescent="0.2">
      <c r="A2798" s="7">
        <v>2796</v>
      </c>
      <c r="B2798" s="1" t="s">
        <v>2796</v>
      </c>
      <c r="C2798" s="1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11">
        <f t="shared" si="258"/>
        <v>115.5</v>
      </c>
      <c r="P2798" s="7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90" x14ac:dyDescent="0.2">
      <c r="A2799" s="7">
        <v>2797</v>
      </c>
      <c r="B2799" s="1" t="s">
        <v>2797</v>
      </c>
      <c r="C2799" s="1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11">
        <f t="shared" si="258"/>
        <v>102.64512500000001</v>
      </c>
      <c r="P2799" s="7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105" x14ac:dyDescent="0.2">
      <c r="A2800" s="7">
        <v>2798</v>
      </c>
      <c r="B2800" s="1" t="s">
        <v>2798</v>
      </c>
      <c r="C2800" s="1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11">
        <f t="shared" si="258"/>
        <v>101.4</v>
      </c>
      <c r="P2800" s="7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105" x14ac:dyDescent="0.2">
      <c r="A2801" s="7">
        <v>2799</v>
      </c>
      <c r="B2801" s="1" t="s">
        <v>2799</v>
      </c>
      <c r="C2801" s="1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11">
        <f t="shared" si="258"/>
        <v>116.6348</v>
      </c>
      <c r="P2801" s="7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90" x14ac:dyDescent="0.2">
      <c r="A2802" s="7">
        <v>2800</v>
      </c>
      <c r="B2802" s="1" t="s">
        <v>2800</v>
      </c>
      <c r="C2802" s="1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11">
        <f t="shared" si="258"/>
        <v>133</v>
      </c>
      <c r="P2802" s="7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90" x14ac:dyDescent="0.2">
      <c r="A2803" s="7">
        <v>2801</v>
      </c>
      <c r="B2803" s="1" t="s">
        <v>2801</v>
      </c>
      <c r="C2803" s="1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11">
        <f t="shared" si="258"/>
        <v>133.20000000000002</v>
      </c>
      <c r="P2803" s="7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105" x14ac:dyDescent="0.2">
      <c r="A2804" s="7">
        <v>2802</v>
      </c>
      <c r="B2804" s="1" t="s">
        <v>2802</v>
      </c>
      <c r="C2804" s="1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11">
        <f t="shared" si="258"/>
        <v>101.83333333333333</v>
      </c>
      <c r="P2804" s="7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105" x14ac:dyDescent="0.2">
      <c r="A2805" s="7">
        <v>2803</v>
      </c>
      <c r="B2805" s="1" t="s">
        <v>2803</v>
      </c>
      <c r="C2805" s="1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11">
        <f t="shared" si="258"/>
        <v>127.95</v>
      </c>
      <c r="P2805" s="7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105" x14ac:dyDescent="0.2">
      <c r="A2806" s="7">
        <v>2804</v>
      </c>
      <c r="B2806" s="1" t="s">
        <v>2804</v>
      </c>
      <c r="C2806" s="1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11">
        <f t="shared" si="258"/>
        <v>114.99999999999999</v>
      </c>
      <c r="P2806" s="7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105" x14ac:dyDescent="0.2">
      <c r="A2807" s="7">
        <v>2805</v>
      </c>
      <c r="B2807" s="1" t="s">
        <v>2805</v>
      </c>
      <c r="C2807" s="1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11">
        <f t="shared" si="258"/>
        <v>110.00000000000001</v>
      </c>
      <c r="P2807" s="7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90" x14ac:dyDescent="0.2">
      <c r="A2808" s="7">
        <v>2806</v>
      </c>
      <c r="B2808" s="1" t="s">
        <v>2806</v>
      </c>
      <c r="C2808" s="1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11">
        <f t="shared" si="258"/>
        <v>112.1</v>
      </c>
      <c r="P2808" s="7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">
      <c r="A2809" s="7">
        <v>2807</v>
      </c>
      <c r="B2809" s="1" t="s">
        <v>2807</v>
      </c>
      <c r="C2809" s="1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11">
        <f t="shared" si="258"/>
        <v>126</v>
      </c>
      <c r="P2809" s="7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105" x14ac:dyDescent="0.2">
      <c r="A2810" s="7">
        <v>2808</v>
      </c>
      <c r="B2810" s="1" t="s">
        <v>2808</v>
      </c>
      <c r="C2810" s="1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11">
        <f t="shared" si="258"/>
        <v>100.24444444444444</v>
      </c>
      <c r="P2810" s="7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105" x14ac:dyDescent="0.2">
      <c r="A2811" s="7">
        <v>2809</v>
      </c>
      <c r="B2811" s="1" t="s">
        <v>2809</v>
      </c>
      <c r="C2811" s="1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11">
        <f t="shared" si="258"/>
        <v>102.4</v>
      </c>
      <c r="P2811" s="7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90" x14ac:dyDescent="0.2">
      <c r="A2812" s="7">
        <v>2810</v>
      </c>
      <c r="B2812" s="1" t="s">
        <v>2810</v>
      </c>
      <c r="C2812" s="1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11">
        <f t="shared" si="258"/>
        <v>108.2</v>
      </c>
      <c r="P2812" s="7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90" x14ac:dyDescent="0.2">
      <c r="A2813" s="7">
        <v>2811</v>
      </c>
      <c r="B2813" s="1" t="s">
        <v>2811</v>
      </c>
      <c r="C2813" s="1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11">
        <f t="shared" si="258"/>
        <v>100.27</v>
      </c>
      <c r="P2813" s="7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90" x14ac:dyDescent="0.2">
      <c r="A2814" s="7">
        <v>2812</v>
      </c>
      <c r="B2814" s="1" t="s">
        <v>2812</v>
      </c>
      <c r="C2814" s="1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11">
        <f t="shared" si="258"/>
        <v>113.3</v>
      </c>
      <c r="P2814" s="7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90" x14ac:dyDescent="0.2">
      <c r="A2815" s="7">
        <v>2813</v>
      </c>
      <c r="B2815" s="1" t="s">
        <v>2813</v>
      </c>
      <c r="C2815" s="1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11">
        <f t="shared" si="258"/>
        <v>127.57571428571428</v>
      </c>
      <c r="P2815" s="7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90" x14ac:dyDescent="0.2">
      <c r="A2816" s="7">
        <v>2814</v>
      </c>
      <c r="B2816" s="1" t="s">
        <v>2814</v>
      </c>
      <c r="C2816" s="1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11">
        <f t="shared" si="258"/>
        <v>107.73333333333332</v>
      </c>
      <c r="P2816" s="7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90" x14ac:dyDescent="0.2">
      <c r="A2817" s="7">
        <v>2815</v>
      </c>
      <c r="B2817" s="1" t="s">
        <v>2815</v>
      </c>
      <c r="C2817" s="1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11">
        <f t="shared" si="258"/>
        <v>242</v>
      </c>
      <c r="P2817" s="7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105" x14ac:dyDescent="0.2">
      <c r="A2818" s="7">
        <v>2816</v>
      </c>
      <c r="B2818" s="1" t="s">
        <v>2816</v>
      </c>
      <c r="C2818" s="1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11">
        <f t="shared" si="258"/>
        <v>141.56666666666666</v>
      </c>
      <c r="P2818" s="7">
        <f t="shared" si="259"/>
        <v>25.130177514792898</v>
      </c>
      <c r="Q2818" s="7" t="str">
        <f t="shared" si="260"/>
        <v>theater</v>
      </c>
      <c r="R2818" s="7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105" x14ac:dyDescent="0.2">
      <c r="A2819" s="7">
        <v>2817</v>
      </c>
      <c r="B2819" s="1" t="s">
        <v>2817</v>
      </c>
      <c r="C2819" s="1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11">
        <f t="shared" ref="O2819:O2882" si="264">E2819/D2819*100</f>
        <v>130</v>
      </c>
      <c r="P2819" s="7">
        <f t="shared" ref="P2819:P2882" si="265">E2819/L2819</f>
        <v>23.636363636363637</v>
      </c>
      <c r="Q2819" s="7" t="str">
        <f t="shared" ref="Q2819:Q2882" si="266">LEFT(N2819,FIND("/",N2819)-1)</f>
        <v>theater</v>
      </c>
      <c r="R2819" s="7" t="str">
        <f t="shared" ref="R2819:R2882" si="267">RIGHT(N2819,LEN(N2819)-FIND("/",N2819))</f>
        <v>plays</v>
      </c>
      <c r="S2819" s="9">
        <f t="shared" ref="S2819:S2882" si="268">(J2819/86400)+25569</f>
        <v>42023.634976851856</v>
      </c>
      <c r="T2819" s="9">
        <f t="shared" ref="T2819:T2882" si="269">(I2819/86400)+25569</f>
        <v>42063.634976851856</v>
      </c>
    </row>
    <row r="2820" spans="1:20" ht="90" x14ac:dyDescent="0.2">
      <c r="A2820" s="7">
        <v>2818</v>
      </c>
      <c r="B2820" s="1" t="s">
        <v>2818</v>
      </c>
      <c r="C2820" s="1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11">
        <f t="shared" si="264"/>
        <v>106.03</v>
      </c>
      <c r="P2820" s="7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90" x14ac:dyDescent="0.2">
      <c r="A2821" s="7">
        <v>2819</v>
      </c>
      <c r="B2821" s="1" t="s">
        <v>2819</v>
      </c>
      <c r="C2821" s="1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11">
        <f t="shared" si="264"/>
        <v>104.80000000000001</v>
      </c>
      <c r="P2821" s="7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90" x14ac:dyDescent="0.2">
      <c r="A2822" s="7">
        <v>2820</v>
      </c>
      <c r="B2822" s="1" t="s">
        <v>2820</v>
      </c>
      <c r="C2822" s="1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11">
        <f t="shared" si="264"/>
        <v>136</v>
      </c>
      <c r="P2822" s="7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105" x14ac:dyDescent="0.2">
      <c r="A2823" s="7">
        <v>2821</v>
      </c>
      <c r="B2823" s="1" t="s">
        <v>2821</v>
      </c>
      <c r="C2823" s="1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11">
        <f t="shared" si="264"/>
        <v>100</v>
      </c>
      <c r="P2823" s="7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105" x14ac:dyDescent="0.2">
      <c r="A2824" s="7">
        <v>2822</v>
      </c>
      <c r="B2824" s="1" t="s">
        <v>2822</v>
      </c>
      <c r="C2824" s="1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11">
        <f t="shared" si="264"/>
        <v>100</v>
      </c>
      <c r="P2824" s="7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105" x14ac:dyDescent="0.2">
      <c r="A2825" s="7">
        <v>2823</v>
      </c>
      <c r="B2825" s="1" t="s">
        <v>2823</v>
      </c>
      <c r="C2825" s="1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11">
        <f t="shared" si="264"/>
        <v>124</v>
      </c>
      <c r="P2825" s="7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75" x14ac:dyDescent="0.2">
      <c r="A2826" s="7">
        <v>2824</v>
      </c>
      <c r="B2826" s="1" t="s">
        <v>2824</v>
      </c>
      <c r="C2826" s="1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11">
        <f t="shared" si="264"/>
        <v>116.92307692307693</v>
      </c>
      <c r="P2826" s="7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105" x14ac:dyDescent="0.2">
      <c r="A2827" s="7">
        <v>2825</v>
      </c>
      <c r="B2827" s="1" t="s">
        <v>2825</v>
      </c>
      <c r="C2827" s="1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11">
        <f t="shared" si="264"/>
        <v>103.33333333333334</v>
      </c>
      <c r="P2827" s="7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105" x14ac:dyDescent="0.2">
      <c r="A2828" s="7">
        <v>2826</v>
      </c>
      <c r="B2828" s="1" t="s">
        <v>2826</v>
      </c>
      <c r="C2828" s="1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11">
        <f t="shared" si="264"/>
        <v>107.74999999999999</v>
      </c>
      <c r="P2828" s="7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105" x14ac:dyDescent="0.2">
      <c r="A2829" s="7">
        <v>2827</v>
      </c>
      <c r="B2829" s="1" t="s">
        <v>2827</v>
      </c>
      <c r="C2829" s="1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11">
        <f t="shared" si="264"/>
        <v>120.24999999999999</v>
      </c>
      <c r="P2829" s="7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105" x14ac:dyDescent="0.2">
      <c r="A2830" s="7">
        <v>2828</v>
      </c>
      <c r="B2830" s="1" t="s">
        <v>2828</v>
      </c>
      <c r="C2830" s="1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11">
        <f t="shared" si="264"/>
        <v>100.37894736842105</v>
      </c>
      <c r="P2830" s="7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90" x14ac:dyDescent="0.2">
      <c r="A2831" s="7">
        <v>2829</v>
      </c>
      <c r="B2831" s="1" t="s">
        <v>2829</v>
      </c>
      <c r="C2831" s="1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11">
        <f t="shared" si="264"/>
        <v>106.52</v>
      </c>
      <c r="P2831" s="7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75" x14ac:dyDescent="0.2">
      <c r="A2832" s="7">
        <v>2830</v>
      </c>
      <c r="B2832" s="1" t="s">
        <v>2830</v>
      </c>
      <c r="C2832" s="1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11">
        <f t="shared" si="264"/>
        <v>100</v>
      </c>
      <c r="P2832" s="7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75" x14ac:dyDescent="0.2">
      <c r="A2833" s="7">
        <v>2831</v>
      </c>
      <c r="B2833" s="1" t="s">
        <v>2831</v>
      </c>
      <c r="C2833" s="1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11">
        <f t="shared" si="264"/>
        <v>110.66666666666667</v>
      </c>
      <c r="P2833" s="7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105" x14ac:dyDescent="0.2">
      <c r="A2834" s="7">
        <v>2832</v>
      </c>
      <c r="B2834" s="1" t="s">
        <v>2832</v>
      </c>
      <c r="C2834" s="1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11">
        <f t="shared" si="264"/>
        <v>114.71959999999999</v>
      </c>
      <c r="P2834" s="7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30" x14ac:dyDescent="0.2">
      <c r="A2835" s="7">
        <v>2833</v>
      </c>
      <c r="B2835" s="1" t="s">
        <v>2833</v>
      </c>
      <c r="C2835" s="1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11">
        <f t="shared" si="264"/>
        <v>108.25925925925925</v>
      </c>
      <c r="P2835" s="7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105" x14ac:dyDescent="0.2">
      <c r="A2836" s="7">
        <v>2834</v>
      </c>
      <c r="B2836" s="1" t="s">
        <v>2834</v>
      </c>
      <c r="C2836" s="1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11">
        <f t="shared" si="264"/>
        <v>170</v>
      </c>
      <c r="P2836" s="7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105" x14ac:dyDescent="0.2">
      <c r="A2837" s="7">
        <v>2835</v>
      </c>
      <c r="B2837" s="1" t="s">
        <v>2835</v>
      </c>
      <c r="C2837" s="1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11">
        <f t="shared" si="264"/>
        <v>187.09899999999999</v>
      </c>
      <c r="P2837" s="7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105" x14ac:dyDescent="0.2">
      <c r="A2838" s="7">
        <v>2836</v>
      </c>
      <c r="B2838" s="1" t="s">
        <v>2836</v>
      </c>
      <c r="C2838" s="1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11">
        <f t="shared" si="264"/>
        <v>107.77777777777777</v>
      </c>
      <c r="P2838" s="7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105" x14ac:dyDescent="0.2">
      <c r="A2839" s="7">
        <v>2837</v>
      </c>
      <c r="B2839" s="1" t="s">
        <v>2837</v>
      </c>
      <c r="C2839" s="1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11">
        <f t="shared" si="264"/>
        <v>100</v>
      </c>
      <c r="P2839" s="7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90" x14ac:dyDescent="0.2">
      <c r="A2840" s="7">
        <v>2838</v>
      </c>
      <c r="B2840" s="1" t="s">
        <v>2838</v>
      </c>
      <c r="C2840" s="1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11">
        <f t="shared" si="264"/>
        <v>120.24999999999999</v>
      </c>
      <c r="P2840" s="7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105" x14ac:dyDescent="0.2">
      <c r="A2841" s="7">
        <v>2839</v>
      </c>
      <c r="B2841" s="1" t="s">
        <v>2839</v>
      </c>
      <c r="C2841" s="1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11">
        <f t="shared" si="264"/>
        <v>111.42857142857143</v>
      </c>
      <c r="P2841" s="7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120" x14ac:dyDescent="0.2">
      <c r="A2842" s="7">
        <v>2840</v>
      </c>
      <c r="B2842" s="1" t="s">
        <v>2840</v>
      </c>
      <c r="C2842" s="1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11">
        <f t="shared" si="264"/>
        <v>104</v>
      </c>
      <c r="P2842" s="7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105" x14ac:dyDescent="0.2">
      <c r="A2843" s="7">
        <v>2841</v>
      </c>
      <c r="B2843" s="1" t="s">
        <v>2841</v>
      </c>
      <c r="C2843" s="1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11">
        <f t="shared" si="264"/>
        <v>1</v>
      </c>
      <c r="P2843" s="7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105" x14ac:dyDescent="0.2">
      <c r="A2844" s="7">
        <v>2842</v>
      </c>
      <c r="B2844" s="1" t="s">
        <v>2842</v>
      </c>
      <c r="C2844" s="1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11">
        <f t="shared" si="264"/>
        <v>0</v>
      </c>
      <c r="P2844" s="7" t="e">
        <f t="shared" si="265"/>
        <v>#DIV/0!</v>
      </c>
      <c r="Q2844" s="7" t="str">
        <f t="shared" si="266"/>
        <v>theater</v>
      </c>
      <c r="R2844" s="7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105" x14ac:dyDescent="0.2">
      <c r="A2845" s="7">
        <v>2843</v>
      </c>
      <c r="B2845" s="1" t="s">
        <v>2843</v>
      </c>
      <c r="C2845" s="1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11">
        <f t="shared" si="264"/>
        <v>0</v>
      </c>
      <c r="P2845" s="7" t="e">
        <f t="shared" si="265"/>
        <v>#DIV/0!</v>
      </c>
      <c r="Q2845" s="7" t="str">
        <f t="shared" si="266"/>
        <v>theater</v>
      </c>
      <c r="R2845" s="7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105" x14ac:dyDescent="0.2">
      <c r="A2846" s="7">
        <v>2844</v>
      </c>
      <c r="B2846" s="1" t="s">
        <v>2844</v>
      </c>
      <c r="C2846" s="1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11">
        <f t="shared" si="264"/>
        <v>5.4545454545454541</v>
      </c>
      <c r="P2846" s="7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90" x14ac:dyDescent="0.2">
      <c r="A2847" s="7">
        <v>2845</v>
      </c>
      <c r="B2847" s="1" t="s">
        <v>2845</v>
      </c>
      <c r="C2847" s="1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11">
        <f t="shared" si="264"/>
        <v>31.546666666666667</v>
      </c>
      <c r="P2847" s="7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120" x14ac:dyDescent="0.2">
      <c r="A2848" s="7">
        <v>2846</v>
      </c>
      <c r="B2848" s="1" t="s">
        <v>2846</v>
      </c>
      <c r="C2848" s="1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11">
        <f t="shared" si="264"/>
        <v>0</v>
      </c>
      <c r="P2848" s="7" t="e">
        <f t="shared" si="265"/>
        <v>#DIV/0!</v>
      </c>
      <c r="Q2848" s="7" t="str">
        <f t="shared" si="266"/>
        <v>theater</v>
      </c>
      <c r="R2848" s="7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105" x14ac:dyDescent="0.2">
      <c r="A2849" s="7">
        <v>2847</v>
      </c>
      <c r="B2849" s="1" t="s">
        <v>2847</v>
      </c>
      <c r="C2849" s="1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11">
        <f t="shared" si="264"/>
        <v>0</v>
      </c>
      <c r="P2849" s="7" t="e">
        <f t="shared" si="265"/>
        <v>#DIV/0!</v>
      </c>
      <c r="Q2849" s="7" t="str">
        <f t="shared" si="266"/>
        <v>theater</v>
      </c>
      <c r="R2849" s="7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105" x14ac:dyDescent="0.2">
      <c r="A2850" s="7">
        <v>2848</v>
      </c>
      <c r="B2850" s="1" t="s">
        <v>2848</v>
      </c>
      <c r="C2850" s="1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11">
        <f t="shared" si="264"/>
        <v>0.2</v>
      </c>
      <c r="P2850" s="7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90" x14ac:dyDescent="0.2">
      <c r="A2851" s="7">
        <v>2849</v>
      </c>
      <c r="B2851" s="1" t="s">
        <v>2849</v>
      </c>
      <c r="C2851" s="1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11">
        <f t="shared" si="264"/>
        <v>1</v>
      </c>
      <c r="P2851" s="7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105" x14ac:dyDescent="0.2">
      <c r="A2852" s="7">
        <v>2850</v>
      </c>
      <c r="B2852" s="1" t="s">
        <v>2850</v>
      </c>
      <c r="C2852" s="1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11">
        <f t="shared" si="264"/>
        <v>3.8875000000000002</v>
      </c>
      <c r="P2852" s="7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105" x14ac:dyDescent="0.2">
      <c r="A2853" s="7">
        <v>2851</v>
      </c>
      <c r="B2853" s="1" t="s">
        <v>2851</v>
      </c>
      <c r="C2853" s="1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11">
        <f t="shared" si="264"/>
        <v>0</v>
      </c>
      <c r="P2853" s="7" t="e">
        <f t="shared" si="265"/>
        <v>#DIV/0!</v>
      </c>
      <c r="Q2853" s="7" t="str">
        <f t="shared" si="266"/>
        <v>theater</v>
      </c>
      <c r="R2853" s="7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90" x14ac:dyDescent="0.2">
      <c r="A2854" s="7">
        <v>2852</v>
      </c>
      <c r="B2854" s="1" t="s">
        <v>2852</v>
      </c>
      <c r="C2854" s="1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11">
        <f t="shared" si="264"/>
        <v>1.9</v>
      </c>
      <c r="P2854" s="7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90" x14ac:dyDescent="0.2">
      <c r="A2855" s="7">
        <v>2853</v>
      </c>
      <c r="B2855" s="1" t="s">
        <v>2853</v>
      </c>
      <c r="C2855" s="1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11">
        <f t="shared" si="264"/>
        <v>0</v>
      </c>
      <c r="P2855" s="7" t="e">
        <f t="shared" si="265"/>
        <v>#DIV/0!</v>
      </c>
      <c r="Q2855" s="7" t="str">
        <f t="shared" si="266"/>
        <v>theater</v>
      </c>
      <c r="R2855" s="7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90" x14ac:dyDescent="0.2">
      <c r="A2856" s="7">
        <v>2854</v>
      </c>
      <c r="B2856" s="1" t="s">
        <v>2854</v>
      </c>
      <c r="C2856" s="1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11">
        <f t="shared" si="264"/>
        <v>41.699999999999996</v>
      </c>
      <c r="P2856" s="7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105" x14ac:dyDescent="0.2">
      <c r="A2857" s="7">
        <v>2855</v>
      </c>
      <c r="B2857" s="1" t="s">
        <v>2855</v>
      </c>
      <c r="C2857" s="1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11">
        <f t="shared" si="264"/>
        <v>50</v>
      </c>
      <c r="P2857" s="7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105" x14ac:dyDescent="0.2">
      <c r="A2858" s="7">
        <v>2856</v>
      </c>
      <c r="B2858" s="1" t="s">
        <v>2856</v>
      </c>
      <c r="C2858" s="1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11">
        <f t="shared" si="264"/>
        <v>4.8666666666666663</v>
      </c>
      <c r="P2858" s="7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105" x14ac:dyDescent="0.2">
      <c r="A2859" s="7">
        <v>2857</v>
      </c>
      <c r="B2859" s="1" t="s">
        <v>2857</v>
      </c>
      <c r="C2859" s="1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11">
        <f t="shared" si="264"/>
        <v>19.736842105263158</v>
      </c>
      <c r="P2859" s="7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90" x14ac:dyDescent="0.2">
      <c r="A2860" s="7">
        <v>2858</v>
      </c>
      <c r="B2860" s="1" t="s">
        <v>2858</v>
      </c>
      <c r="C2860" s="1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11">
        <f t="shared" si="264"/>
        <v>0</v>
      </c>
      <c r="P2860" s="7" t="e">
        <f t="shared" si="265"/>
        <v>#DIV/0!</v>
      </c>
      <c r="Q2860" s="7" t="str">
        <f t="shared" si="266"/>
        <v>theater</v>
      </c>
      <c r="R2860" s="7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75" x14ac:dyDescent="0.2">
      <c r="A2861" s="7">
        <v>2859</v>
      </c>
      <c r="B2861" s="1" t="s">
        <v>2859</v>
      </c>
      <c r="C2861" s="1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11">
        <f t="shared" si="264"/>
        <v>1.7500000000000002</v>
      </c>
      <c r="P2861" s="7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105" x14ac:dyDescent="0.2">
      <c r="A2862" s="7">
        <v>2860</v>
      </c>
      <c r="B2862" s="1" t="s">
        <v>2860</v>
      </c>
      <c r="C2862" s="1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11">
        <f t="shared" si="264"/>
        <v>6.65</v>
      </c>
      <c r="P2862" s="7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105" x14ac:dyDescent="0.2">
      <c r="A2863" s="7">
        <v>2861</v>
      </c>
      <c r="B2863" s="1" t="s">
        <v>2861</v>
      </c>
      <c r="C2863" s="1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11">
        <f t="shared" si="264"/>
        <v>32</v>
      </c>
      <c r="P2863" s="7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90" x14ac:dyDescent="0.2">
      <c r="A2864" s="7">
        <v>2862</v>
      </c>
      <c r="B2864" s="1" t="s">
        <v>2862</v>
      </c>
      <c r="C2864" s="1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11">
        <f t="shared" si="264"/>
        <v>0.43307086614173229</v>
      </c>
      <c r="P2864" s="7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105" x14ac:dyDescent="0.2">
      <c r="A2865" s="7">
        <v>2863</v>
      </c>
      <c r="B2865" s="1" t="s">
        <v>2863</v>
      </c>
      <c r="C2865" s="1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11">
        <f t="shared" si="264"/>
        <v>0.04</v>
      </c>
      <c r="P2865" s="7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30" x14ac:dyDescent="0.2">
      <c r="A2866" s="7">
        <v>2864</v>
      </c>
      <c r="B2866" s="1" t="s">
        <v>2864</v>
      </c>
      <c r="C2866" s="1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11">
        <f t="shared" si="264"/>
        <v>1.6</v>
      </c>
      <c r="P2866" s="7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105" x14ac:dyDescent="0.2">
      <c r="A2867" s="7">
        <v>2865</v>
      </c>
      <c r="B2867" s="1" t="s">
        <v>2865</v>
      </c>
      <c r="C2867" s="1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11">
        <f t="shared" si="264"/>
        <v>0</v>
      </c>
      <c r="P2867" s="7" t="e">
        <f t="shared" si="265"/>
        <v>#DIV/0!</v>
      </c>
      <c r="Q2867" s="7" t="str">
        <f t="shared" si="266"/>
        <v>theater</v>
      </c>
      <c r="R2867" s="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90" x14ac:dyDescent="0.2">
      <c r="A2868" s="7">
        <v>2866</v>
      </c>
      <c r="B2868" s="1" t="s">
        <v>2866</v>
      </c>
      <c r="C2868" s="1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11">
        <f t="shared" si="264"/>
        <v>0.89999999999999991</v>
      </c>
      <c r="P2868" s="7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105" x14ac:dyDescent="0.2">
      <c r="A2869" s="7">
        <v>2867</v>
      </c>
      <c r="B2869" s="1" t="s">
        <v>2867</v>
      </c>
      <c r="C2869" s="1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11">
        <f t="shared" si="264"/>
        <v>20.16</v>
      </c>
      <c r="P2869" s="7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105" x14ac:dyDescent="0.2">
      <c r="A2870" s="7">
        <v>2868</v>
      </c>
      <c r="B2870" s="1" t="s">
        <v>2868</v>
      </c>
      <c r="C2870" s="1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11">
        <f t="shared" si="264"/>
        <v>42.011733333333332</v>
      </c>
      <c r="P2870" s="7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105" x14ac:dyDescent="0.2">
      <c r="A2871" s="7">
        <v>2869</v>
      </c>
      <c r="B2871" s="1" t="s">
        <v>2869</v>
      </c>
      <c r="C2871" s="1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11">
        <f t="shared" si="264"/>
        <v>0.88500000000000001</v>
      </c>
      <c r="P2871" s="7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105" x14ac:dyDescent="0.2">
      <c r="A2872" s="7">
        <v>2870</v>
      </c>
      <c r="B2872" s="1" t="s">
        <v>2870</v>
      </c>
      <c r="C2872" s="1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11">
        <f t="shared" si="264"/>
        <v>15</v>
      </c>
      <c r="P2872" s="7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90" x14ac:dyDescent="0.2">
      <c r="A2873" s="7">
        <v>2871</v>
      </c>
      <c r="B2873" s="1" t="s">
        <v>2871</v>
      </c>
      <c r="C2873" s="1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11">
        <f t="shared" si="264"/>
        <v>4.67</v>
      </c>
      <c r="P2873" s="7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75" x14ac:dyDescent="0.2">
      <c r="A2874" s="7">
        <v>2872</v>
      </c>
      <c r="B2874" s="1" t="s">
        <v>2872</v>
      </c>
      <c r="C2874" s="1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11">
        <f t="shared" si="264"/>
        <v>0</v>
      </c>
      <c r="P2874" s="7" t="e">
        <f t="shared" si="265"/>
        <v>#DIV/0!</v>
      </c>
      <c r="Q2874" s="7" t="str">
        <f t="shared" si="266"/>
        <v>theater</v>
      </c>
      <c r="R2874" s="7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105" x14ac:dyDescent="0.2">
      <c r="A2875" s="7">
        <v>2873</v>
      </c>
      <c r="B2875" s="1" t="s">
        <v>2873</v>
      </c>
      <c r="C2875" s="1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11">
        <f t="shared" si="264"/>
        <v>38.119999999999997</v>
      </c>
      <c r="P2875" s="7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105" x14ac:dyDescent="0.2">
      <c r="A2876" s="7">
        <v>2874</v>
      </c>
      <c r="B2876" s="1" t="s">
        <v>2874</v>
      </c>
      <c r="C2876" s="1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11">
        <f t="shared" si="264"/>
        <v>5.42</v>
      </c>
      <c r="P2876" s="7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105" x14ac:dyDescent="0.2">
      <c r="A2877" s="7">
        <v>2875</v>
      </c>
      <c r="B2877" s="1" t="s">
        <v>2875</v>
      </c>
      <c r="C2877" s="1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11">
        <f t="shared" si="264"/>
        <v>3.4999999999999996E-2</v>
      </c>
      <c r="P2877" s="7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105" x14ac:dyDescent="0.2">
      <c r="A2878" s="7">
        <v>2876</v>
      </c>
      <c r="B2878" s="1" t="s">
        <v>2876</v>
      </c>
      <c r="C2878" s="1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11">
        <f t="shared" si="264"/>
        <v>0</v>
      </c>
      <c r="P2878" s="7" t="e">
        <f t="shared" si="265"/>
        <v>#DIV/0!</v>
      </c>
      <c r="Q2878" s="7" t="str">
        <f t="shared" si="266"/>
        <v>theater</v>
      </c>
      <c r="R2878" s="7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105" x14ac:dyDescent="0.2">
      <c r="A2879" s="7">
        <v>2877</v>
      </c>
      <c r="B2879" s="1" t="s">
        <v>2877</v>
      </c>
      <c r="C2879" s="1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11">
        <f t="shared" si="264"/>
        <v>10.833333333333334</v>
      </c>
      <c r="P2879" s="7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90" x14ac:dyDescent="0.2">
      <c r="A2880" s="7">
        <v>2878</v>
      </c>
      <c r="B2880" s="1" t="s">
        <v>2878</v>
      </c>
      <c r="C2880" s="1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11">
        <f t="shared" si="264"/>
        <v>2.1</v>
      </c>
      <c r="P2880" s="7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75" x14ac:dyDescent="0.2">
      <c r="A2881" s="7">
        <v>2879</v>
      </c>
      <c r="B2881" s="1" t="s">
        <v>2879</v>
      </c>
      <c r="C2881" s="1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11">
        <f t="shared" si="264"/>
        <v>0.2589285714285714</v>
      </c>
      <c r="P2881" s="7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105" x14ac:dyDescent="0.2">
      <c r="A2882" s="7">
        <v>2880</v>
      </c>
      <c r="B2882" s="1" t="s">
        <v>2880</v>
      </c>
      <c r="C2882" s="1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11">
        <f t="shared" si="264"/>
        <v>23.333333333333332</v>
      </c>
      <c r="P2882" s="7">
        <f t="shared" si="265"/>
        <v>96.551724137931032</v>
      </c>
      <c r="Q2882" s="7" t="str">
        <f t="shared" si="266"/>
        <v>theater</v>
      </c>
      <c r="R2882" s="7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105" x14ac:dyDescent="0.2">
      <c r="A2883" s="7">
        <v>2881</v>
      </c>
      <c r="B2883" s="1" t="s">
        <v>2881</v>
      </c>
      <c r="C2883" s="1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11">
        <f t="shared" ref="O2883:O2946" si="270">E2883/D2883*100</f>
        <v>0</v>
      </c>
      <c r="P2883" s="7" t="e">
        <f t="shared" ref="P2883:P2946" si="271">E2883/L2883</f>
        <v>#DIV/0!</v>
      </c>
      <c r="Q2883" s="7" t="str">
        <f t="shared" ref="Q2883:Q2946" si="272">LEFT(N2883,FIND("/",N2883)-1)</f>
        <v>theater</v>
      </c>
      <c r="R2883" s="7" t="str">
        <f t="shared" ref="R2883:R2946" si="273">RIGHT(N2883,LEN(N2883)-FIND("/",N2883))</f>
        <v>plays</v>
      </c>
      <c r="S2883" s="9">
        <f t="shared" ref="S2883:S2946" si="274">(J2883/86400)+25569</f>
        <v>41916.597638888888</v>
      </c>
      <c r="T2883" s="9">
        <f t="shared" ref="T2883:T2946" si="275">(I2883/86400)+25569</f>
        <v>41976.639305555553</v>
      </c>
    </row>
    <row r="2884" spans="1:20" ht="105" x14ac:dyDescent="0.2">
      <c r="A2884" s="7">
        <v>2882</v>
      </c>
      <c r="B2884" s="1" t="s">
        <v>2882</v>
      </c>
      <c r="C2884" s="1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11">
        <f t="shared" si="270"/>
        <v>33.6</v>
      </c>
      <c r="P2884" s="7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120" x14ac:dyDescent="0.2">
      <c r="A2885" s="7">
        <v>2883</v>
      </c>
      <c r="B2885" s="1" t="s">
        <v>2883</v>
      </c>
      <c r="C2885" s="1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11">
        <f t="shared" si="270"/>
        <v>19.079999999999998</v>
      </c>
      <c r="P2885" s="7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60" x14ac:dyDescent="0.2">
      <c r="A2886" s="7">
        <v>2884</v>
      </c>
      <c r="B2886" s="1" t="s">
        <v>2884</v>
      </c>
      <c r="C2886" s="1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11">
        <f t="shared" si="270"/>
        <v>0.41111111111111115</v>
      </c>
      <c r="P2886" s="7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60" x14ac:dyDescent="0.2">
      <c r="A2887" s="7">
        <v>2885</v>
      </c>
      <c r="B2887" s="1" t="s">
        <v>2885</v>
      </c>
      <c r="C2887" s="1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11">
        <f t="shared" si="270"/>
        <v>32.5</v>
      </c>
      <c r="P2887" s="7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105" x14ac:dyDescent="0.2">
      <c r="A2888" s="7">
        <v>2886</v>
      </c>
      <c r="B2888" s="1" t="s">
        <v>2886</v>
      </c>
      <c r="C2888" s="1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11">
        <f t="shared" si="270"/>
        <v>5</v>
      </c>
      <c r="P2888" s="7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105" x14ac:dyDescent="0.2">
      <c r="A2889" s="7">
        <v>2887</v>
      </c>
      <c r="B2889" s="1" t="s">
        <v>2887</v>
      </c>
      <c r="C2889" s="1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11">
        <f t="shared" si="270"/>
        <v>0.16666666666666669</v>
      </c>
      <c r="P2889" s="7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105" x14ac:dyDescent="0.2">
      <c r="A2890" s="7">
        <v>2888</v>
      </c>
      <c r="B2890" s="1" t="s">
        <v>2888</v>
      </c>
      <c r="C2890" s="1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11">
        <f t="shared" si="270"/>
        <v>0</v>
      </c>
      <c r="P2890" s="7" t="e">
        <f t="shared" si="271"/>
        <v>#DIV/0!</v>
      </c>
      <c r="Q2890" s="7" t="str">
        <f t="shared" si="272"/>
        <v>theater</v>
      </c>
      <c r="R2890" s="7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105" x14ac:dyDescent="0.2">
      <c r="A2891" s="7">
        <v>2889</v>
      </c>
      <c r="B2891" s="1" t="s">
        <v>2889</v>
      </c>
      <c r="C2891" s="1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11">
        <f t="shared" si="270"/>
        <v>38.066666666666663</v>
      </c>
      <c r="P2891" s="7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105" x14ac:dyDescent="0.2">
      <c r="A2892" s="7">
        <v>2890</v>
      </c>
      <c r="B2892" s="1" t="s">
        <v>2890</v>
      </c>
      <c r="C2892" s="1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11">
        <f t="shared" si="270"/>
        <v>1.05</v>
      </c>
      <c r="P2892" s="7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105" x14ac:dyDescent="0.2">
      <c r="A2893" s="7">
        <v>2891</v>
      </c>
      <c r="B2893" s="1" t="s">
        <v>2891</v>
      </c>
      <c r="C2893" s="1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11">
        <f t="shared" si="270"/>
        <v>2.73</v>
      </c>
      <c r="P2893" s="7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90" x14ac:dyDescent="0.2">
      <c r="A2894" s="7">
        <v>2892</v>
      </c>
      <c r="B2894" s="1" t="s">
        <v>2892</v>
      </c>
      <c r="C2894" s="1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11">
        <f t="shared" si="270"/>
        <v>9.0909090909090917</v>
      </c>
      <c r="P2894" s="7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45" x14ac:dyDescent="0.2">
      <c r="A2895" s="7">
        <v>2893</v>
      </c>
      <c r="B2895" s="1" t="s">
        <v>2893</v>
      </c>
      <c r="C2895" s="1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11">
        <f t="shared" si="270"/>
        <v>0.5</v>
      </c>
      <c r="P2895" s="7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45" x14ac:dyDescent="0.2">
      <c r="A2896" s="7">
        <v>2894</v>
      </c>
      <c r="B2896" s="1" t="s">
        <v>2894</v>
      </c>
      <c r="C2896" s="1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11">
        <f t="shared" si="270"/>
        <v>0</v>
      </c>
      <c r="P2896" s="7" t="e">
        <f t="shared" si="271"/>
        <v>#DIV/0!</v>
      </c>
      <c r="Q2896" s="7" t="str">
        <f t="shared" si="272"/>
        <v>theater</v>
      </c>
      <c r="R2896" s="7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105" x14ac:dyDescent="0.2">
      <c r="A2897" s="7">
        <v>2895</v>
      </c>
      <c r="B2897" s="1" t="s">
        <v>2895</v>
      </c>
      <c r="C2897" s="1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11">
        <f t="shared" si="270"/>
        <v>4.5999999999999996</v>
      </c>
      <c r="P2897" s="7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60" x14ac:dyDescent="0.2">
      <c r="A2898" s="7">
        <v>2896</v>
      </c>
      <c r="B2898" s="1" t="s">
        <v>2896</v>
      </c>
      <c r="C2898" s="1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11">
        <f t="shared" si="270"/>
        <v>20.833333333333336</v>
      </c>
      <c r="P2898" s="7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105" x14ac:dyDescent="0.2">
      <c r="A2899" s="7">
        <v>2897</v>
      </c>
      <c r="B2899" s="1" t="s">
        <v>2897</v>
      </c>
      <c r="C2899" s="1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11">
        <f t="shared" si="270"/>
        <v>4.583333333333333</v>
      </c>
      <c r="P2899" s="7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105" x14ac:dyDescent="0.2">
      <c r="A2900" s="7">
        <v>2898</v>
      </c>
      <c r="B2900" s="1" t="s">
        <v>2898</v>
      </c>
      <c r="C2900" s="1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11">
        <f t="shared" si="270"/>
        <v>4.2133333333333338</v>
      </c>
      <c r="P2900" s="7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90" x14ac:dyDescent="0.2">
      <c r="A2901" s="7">
        <v>2899</v>
      </c>
      <c r="B2901" s="1" t="s">
        <v>2899</v>
      </c>
      <c r="C2901" s="1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11">
        <f t="shared" si="270"/>
        <v>0</v>
      </c>
      <c r="P2901" s="7" t="e">
        <f t="shared" si="271"/>
        <v>#DIV/0!</v>
      </c>
      <c r="Q2901" s="7" t="str">
        <f t="shared" si="272"/>
        <v>theater</v>
      </c>
      <c r="R2901" s="7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105" x14ac:dyDescent="0.2">
      <c r="A2902" s="7">
        <v>2900</v>
      </c>
      <c r="B2902" s="1" t="s">
        <v>2900</v>
      </c>
      <c r="C2902" s="1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11">
        <f t="shared" si="270"/>
        <v>61.909090909090914</v>
      </c>
      <c r="P2902" s="7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90" x14ac:dyDescent="0.2">
      <c r="A2903" s="7">
        <v>2901</v>
      </c>
      <c r="B2903" s="1" t="s">
        <v>2901</v>
      </c>
      <c r="C2903" s="1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11">
        <f t="shared" si="270"/>
        <v>0.8</v>
      </c>
      <c r="P2903" s="7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75" x14ac:dyDescent="0.2">
      <c r="A2904" s="7">
        <v>2902</v>
      </c>
      <c r="B2904" s="1" t="s">
        <v>2902</v>
      </c>
      <c r="C2904" s="1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11">
        <f t="shared" si="270"/>
        <v>1.6666666666666666E-2</v>
      </c>
      <c r="P2904" s="7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105" x14ac:dyDescent="0.2">
      <c r="A2905" s="7">
        <v>2903</v>
      </c>
      <c r="B2905" s="1" t="s">
        <v>2903</v>
      </c>
      <c r="C2905" s="1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11">
        <f t="shared" si="270"/>
        <v>0.77999999999999992</v>
      </c>
      <c r="P2905" s="7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105" x14ac:dyDescent="0.2">
      <c r="A2906" s="7">
        <v>2904</v>
      </c>
      <c r="B2906" s="1" t="s">
        <v>2904</v>
      </c>
      <c r="C2906" s="1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11">
        <f t="shared" si="270"/>
        <v>5</v>
      </c>
      <c r="P2906" s="7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90" x14ac:dyDescent="0.2">
      <c r="A2907" s="7">
        <v>2905</v>
      </c>
      <c r="B2907" s="1" t="s">
        <v>2905</v>
      </c>
      <c r="C2907" s="1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11">
        <f t="shared" si="270"/>
        <v>17.771428571428572</v>
      </c>
      <c r="P2907" s="7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105" x14ac:dyDescent="0.2">
      <c r="A2908" s="7">
        <v>2906</v>
      </c>
      <c r="B2908" s="1" t="s">
        <v>2906</v>
      </c>
      <c r="C2908" s="1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11">
        <f t="shared" si="270"/>
        <v>9.4166666666666661</v>
      </c>
      <c r="P2908" s="7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105" x14ac:dyDescent="0.2">
      <c r="A2909" s="7">
        <v>2907</v>
      </c>
      <c r="B2909" s="1" t="s">
        <v>2907</v>
      </c>
      <c r="C2909" s="1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11">
        <f t="shared" si="270"/>
        <v>0.08</v>
      </c>
      <c r="P2909" s="7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90" x14ac:dyDescent="0.2">
      <c r="A2910" s="7">
        <v>2908</v>
      </c>
      <c r="B2910" s="1" t="s">
        <v>2908</v>
      </c>
      <c r="C2910" s="1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11">
        <f t="shared" si="270"/>
        <v>2.75</v>
      </c>
      <c r="P2910" s="7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105" x14ac:dyDescent="0.2">
      <c r="A2911" s="7">
        <v>2909</v>
      </c>
      <c r="B2911" s="1" t="s">
        <v>2909</v>
      </c>
      <c r="C2911" s="1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11">
        <f t="shared" si="270"/>
        <v>1.1111111111111112E-2</v>
      </c>
      <c r="P2911" s="7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90" x14ac:dyDescent="0.2">
      <c r="A2912" s="7">
        <v>2910</v>
      </c>
      <c r="B2912" s="1" t="s">
        <v>2910</v>
      </c>
      <c r="C2912" s="1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11">
        <f t="shared" si="270"/>
        <v>3.3333333333333335E-3</v>
      </c>
      <c r="P2912" s="7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105" x14ac:dyDescent="0.2">
      <c r="A2913" s="7">
        <v>2911</v>
      </c>
      <c r="B2913" s="1" t="s">
        <v>2911</v>
      </c>
      <c r="C2913" s="1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11">
        <f t="shared" si="270"/>
        <v>36.5</v>
      </c>
      <c r="P2913" s="7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90" x14ac:dyDescent="0.2">
      <c r="A2914" s="7">
        <v>2912</v>
      </c>
      <c r="B2914" s="1" t="s">
        <v>2912</v>
      </c>
      <c r="C2914" s="1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11">
        <f t="shared" si="270"/>
        <v>14.058171745152354</v>
      </c>
      <c r="P2914" s="7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90" x14ac:dyDescent="0.2">
      <c r="A2915" s="7">
        <v>2913</v>
      </c>
      <c r="B2915" s="1" t="s">
        <v>2913</v>
      </c>
      <c r="C2915" s="1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11">
        <f t="shared" si="270"/>
        <v>0.02</v>
      </c>
      <c r="P2915" s="7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75" x14ac:dyDescent="0.2">
      <c r="A2916" s="7">
        <v>2914</v>
      </c>
      <c r="B2916" s="1" t="s">
        <v>2914</v>
      </c>
      <c r="C2916" s="1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11">
        <f t="shared" si="270"/>
        <v>4.0000000000000001E-3</v>
      </c>
      <c r="P2916" s="7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90" x14ac:dyDescent="0.2">
      <c r="A2917" s="7">
        <v>2915</v>
      </c>
      <c r="B2917" s="1" t="s">
        <v>2915</v>
      </c>
      <c r="C2917" s="1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11">
        <f t="shared" si="270"/>
        <v>61.1</v>
      </c>
      <c r="P2917" s="7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75" x14ac:dyDescent="0.2">
      <c r="A2918" s="7">
        <v>2916</v>
      </c>
      <c r="B2918" s="1" t="s">
        <v>2916</v>
      </c>
      <c r="C2918" s="1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11">
        <f t="shared" si="270"/>
        <v>7.8378378378378386</v>
      </c>
      <c r="P2918" s="7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105" x14ac:dyDescent="0.2">
      <c r="A2919" s="7">
        <v>2917</v>
      </c>
      <c r="B2919" s="1" t="s">
        <v>2917</v>
      </c>
      <c r="C2919" s="1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11">
        <f t="shared" si="270"/>
        <v>21.85</v>
      </c>
      <c r="P2919" s="7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90" x14ac:dyDescent="0.2">
      <c r="A2920" s="7">
        <v>2918</v>
      </c>
      <c r="B2920" s="1" t="s">
        <v>2918</v>
      </c>
      <c r="C2920" s="1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11">
        <f t="shared" si="270"/>
        <v>27.24</v>
      </c>
      <c r="P2920" s="7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75" x14ac:dyDescent="0.2">
      <c r="A2921" s="7">
        <v>2919</v>
      </c>
      <c r="B2921" s="1" t="s">
        <v>2919</v>
      </c>
      <c r="C2921" s="1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11">
        <f t="shared" si="270"/>
        <v>8.5</v>
      </c>
      <c r="P2921" s="7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105" x14ac:dyDescent="0.2">
      <c r="A2922" s="7">
        <v>2920</v>
      </c>
      <c r="B2922" s="1" t="s">
        <v>2920</v>
      </c>
      <c r="C2922" s="1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11">
        <f t="shared" si="270"/>
        <v>26.840000000000003</v>
      </c>
      <c r="P2922" s="7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75" x14ac:dyDescent="0.2">
      <c r="A2923" s="7">
        <v>2921</v>
      </c>
      <c r="B2923" s="1" t="s">
        <v>2921</v>
      </c>
      <c r="C2923" s="1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11">
        <f t="shared" si="270"/>
        <v>129</v>
      </c>
      <c r="P2923" s="7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105" x14ac:dyDescent="0.2">
      <c r="A2924" s="7">
        <v>2922</v>
      </c>
      <c r="B2924" s="1" t="s">
        <v>2922</v>
      </c>
      <c r="C2924" s="1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11">
        <f t="shared" si="270"/>
        <v>100</v>
      </c>
      <c r="P2924" s="7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90" x14ac:dyDescent="0.2">
      <c r="A2925" s="7">
        <v>2923</v>
      </c>
      <c r="B2925" s="1" t="s">
        <v>2923</v>
      </c>
      <c r="C2925" s="1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11">
        <f t="shared" si="270"/>
        <v>100</v>
      </c>
      <c r="P2925" s="7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105" x14ac:dyDescent="0.2">
      <c r="A2926" s="7">
        <v>2924</v>
      </c>
      <c r="B2926" s="1" t="s">
        <v>2924</v>
      </c>
      <c r="C2926" s="1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11">
        <f t="shared" si="270"/>
        <v>103.2</v>
      </c>
      <c r="P2926" s="7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90" x14ac:dyDescent="0.2">
      <c r="A2927" s="7">
        <v>2925</v>
      </c>
      <c r="B2927" s="1" t="s">
        <v>2925</v>
      </c>
      <c r="C2927" s="1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11">
        <f t="shared" si="270"/>
        <v>102.44597777777777</v>
      </c>
      <c r="P2927" s="7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105" x14ac:dyDescent="0.2">
      <c r="A2928" s="7">
        <v>2926</v>
      </c>
      <c r="B2928" s="1" t="s">
        <v>2926</v>
      </c>
      <c r="C2928" s="1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11">
        <f t="shared" si="270"/>
        <v>125</v>
      </c>
      <c r="P2928" s="7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105" x14ac:dyDescent="0.2">
      <c r="A2929" s="7">
        <v>2927</v>
      </c>
      <c r="B2929" s="1" t="s">
        <v>2927</v>
      </c>
      <c r="C2929" s="1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11">
        <f t="shared" si="270"/>
        <v>130.83333333333334</v>
      </c>
      <c r="P2929" s="7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45" x14ac:dyDescent="0.2">
      <c r="A2930" s="7">
        <v>2928</v>
      </c>
      <c r="B2930" s="1" t="s">
        <v>2928</v>
      </c>
      <c r="C2930" s="1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11">
        <f t="shared" si="270"/>
        <v>100</v>
      </c>
      <c r="P2930" s="7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105" x14ac:dyDescent="0.2">
      <c r="A2931" s="7">
        <v>2929</v>
      </c>
      <c r="B2931" s="1" t="s">
        <v>2929</v>
      </c>
      <c r="C2931" s="1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11">
        <f t="shared" si="270"/>
        <v>102.06937499999999</v>
      </c>
      <c r="P2931" s="7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105" x14ac:dyDescent="0.2">
      <c r="A2932" s="7">
        <v>2930</v>
      </c>
      <c r="B2932" s="1" t="s">
        <v>2930</v>
      </c>
      <c r="C2932" s="1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11">
        <f t="shared" si="270"/>
        <v>100.92000000000002</v>
      </c>
      <c r="P2932" s="7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105" x14ac:dyDescent="0.2">
      <c r="A2933" s="7">
        <v>2931</v>
      </c>
      <c r="B2933" s="1" t="s">
        <v>2931</v>
      </c>
      <c r="C2933" s="1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11">
        <f t="shared" si="270"/>
        <v>106</v>
      </c>
      <c r="P2933" s="7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90" x14ac:dyDescent="0.2">
      <c r="A2934" s="7">
        <v>2932</v>
      </c>
      <c r="B2934" s="1" t="s">
        <v>2932</v>
      </c>
      <c r="C2934" s="1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11">
        <f t="shared" si="270"/>
        <v>105.0967741935484</v>
      </c>
      <c r="P2934" s="7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105" x14ac:dyDescent="0.2">
      <c r="A2935" s="7">
        <v>2933</v>
      </c>
      <c r="B2935" s="1" t="s">
        <v>2933</v>
      </c>
      <c r="C2935" s="1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11">
        <f t="shared" si="270"/>
        <v>102.76</v>
      </c>
      <c r="P2935" s="7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90" x14ac:dyDescent="0.2">
      <c r="A2936" s="7">
        <v>2934</v>
      </c>
      <c r="B2936" s="1" t="s">
        <v>2934</v>
      </c>
      <c r="C2936" s="1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11">
        <f t="shared" si="270"/>
        <v>108</v>
      </c>
      <c r="P2936" s="7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90" x14ac:dyDescent="0.2">
      <c r="A2937" s="7">
        <v>2935</v>
      </c>
      <c r="B2937" s="1" t="s">
        <v>2935</v>
      </c>
      <c r="C2937" s="1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11">
        <f t="shared" si="270"/>
        <v>100.88571428571429</v>
      </c>
      <c r="P2937" s="7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90" x14ac:dyDescent="0.2">
      <c r="A2938" s="7">
        <v>2936</v>
      </c>
      <c r="B2938" s="1" t="s">
        <v>2936</v>
      </c>
      <c r="C2938" s="1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11">
        <f t="shared" si="270"/>
        <v>128</v>
      </c>
      <c r="P2938" s="7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60" x14ac:dyDescent="0.2">
      <c r="A2939" s="7">
        <v>2937</v>
      </c>
      <c r="B2939" s="1" t="s">
        <v>2937</v>
      </c>
      <c r="C2939" s="1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11">
        <f t="shared" si="270"/>
        <v>133.33333333333331</v>
      </c>
      <c r="P2939" s="7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90" x14ac:dyDescent="0.2">
      <c r="A2940" s="7">
        <v>2938</v>
      </c>
      <c r="B2940" s="1" t="s">
        <v>2938</v>
      </c>
      <c r="C2940" s="1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11">
        <f t="shared" si="270"/>
        <v>101.375</v>
      </c>
      <c r="P2940" s="7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120" x14ac:dyDescent="0.2">
      <c r="A2941" s="7">
        <v>2939</v>
      </c>
      <c r="B2941" s="1" t="s">
        <v>2939</v>
      </c>
      <c r="C2941" s="1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11">
        <f t="shared" si="270"/>
        <v>102.875</v>
      </c>
      <c r="P2941" s="7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90" x14ac:dyDescent="0.2">
      <c r="A2942" s="7">
        <v>2940</v>
      </c>
      <c r="B2942" s="1" t="s">
        <v>2940</v>
      </c>
      <c r="C2942" s="1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11">
        <f t="shared" si="270"/>
        <v>107.24000000000001</v>
      </c>
      <c r="P2942" s="7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90" x14ac:dyDescent="0.2">
      <c r="A2943" s="7">
        <v>2941</v>
      </c>
      <c r="B2943" s="1" t="s">
        <v>2941</v>
      </c>
      <c r="C2943" s="1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11">
        <f t="shared" si="270"/>
        <v>4.0000000000000001E-3</v>
      </c>
      <c r="P2943" s="7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105" x14ac:dyDescent="0.2">
      <c r="A2944" s="7">
        <v>2942</v>
      </c>
      <c r="B2944" s="1" t="s">
        <v>2942</v>
      </c>
      <c r="C2944" s="1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11">
        <f t="shared" si="270"/>
        <v>20.424999999999997</v>
      </c>
      <c r="P2944" s="7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90" x14ac:dyDescent="0.2">
      <c r="A2945" s="7">
        <v>2943</v>
      </c>
      <c r="B2945" s="1" t="s">
        <v>2943</v>
      </c>
      <c r="C2945" s="1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11">
        <f t="shared" si="270"/>
        <v>0</v>
      </c>
      <c r="P2945" s="7" t="e">
        <f t="shared" si="271"/>
        <v>#DIV/0!</v>
      </c>
      <c r="Q2945" s="7" t="str">
        <f t="shared" si="272"/>
        <v>theater</v>
      </c>
      <c r="R2945" s="7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75" x14ac:dyDescent="0.2">
      <c r="A2946" s="7">
        <v>2944</v>
      </c>
      <c r="B2946" s="1" t="s">
        <v>2944</v>
      </c>
      <c r="C2946" s="1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11">
        <f t="shared" si="270"/>
        <v>1</v>
      </c>
      <c r="P2946" s="7">
        <f t="shared" si="271"/>
        <v>100</v>
      </c>
      <c r="Q2946" s="7" t="str">
        <f t="shared" si="272"/>
        <v>theater</v>
      </c>
      <c r="R2946" s="7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105" x14ac:dyDescent="0.2">
      <c r="A2947" s="7">
        <v>2945</v>
      </c>
      <c r="B2947" s="1" t="s">
        <v>2945</v>
      </c>
      <c r="C2947" s="1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11">
        <f t="shared" ref="O2947:O3010" si="276">E2947/D2947*100</f>
        <v>0</v>
      </c>
      <c r="P2947" s="7" t="e">
        <f t="shared" ref="P2947:P3010" si="277">E2947/L2947</f>
        <v>#DIV/0!</v>
      </c>
      <c r="Q2947" s="7" t="str">
        <f t="shared" ref="Q2947:Q3010" si="278">LEFT(N2947,FIND("/",N2947)-1)</f>
        <v>theater</v>
      </c>
      <c r="R2947" s="7" t="str">
        <f t="shared" ref="R2947:R3010" si="279">RIGHT(N2947,LEN(N2947)-FIND("/",N2947))</f>
        <v>spaces</v>
      </c>
      <c r="S2947" s="9">
        <f t="shared" ref="S2947:S3010" si="280">(J2947/86400)+25569</f>
        <v>42118.139583333337</v>
      </c>
      <c r="T2947" s="9">
        <f t="shared" ref="T2947:T3010" si="281">(I2947/86400)+25569</f>
        <v>42148.139583333337</v>
      </c>
    </row>
    <row r="2948" spans="1:20" ht="105" x14ac:dyDescent="0.2">
      <c r="A2948" s="7">
        <v>2946</v>
      </c>
      <c r="B2948" s="1" t="s">
        <v>2946</v>
      </c>
      <c r="C2948" s="1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11">
        <f t="shared" si="276"/>
        <v>0.1</v>
      </c>
      <c r="P2948" s="7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105" x14ac:dyDescent="0.2">
      <c r="A2949" s="7">
        <v>2947</v>
      </c>
      <c r="B2949" s="1" t="s">
        <v>2947</v>
      </c>
      <c r="C2949" s="1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11">
        <f t="shared" si="276"/>
        <v>4.2880000000000003</v>
      </c>
      <c r="P2949" s="7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105" x14ac:dyDescent="0.2">
      <c r="A2950" s="7">
        <v>2948</v>
      </c>
      <c r="B2950" s="1" t="s">
        <v>2948</v>
      </c>
      <c r="C2950" s="1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11">
        <f t="shared" si="276"/>
        <v>4.8000000000000004E-3</v>
      </c>
      <c r="P2950" s="7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105" x14ac:dyDescent="0.2">
      <c r="A2951" s="7">
        <v>2949</v>
      </c>
      <c r="B2951" s="1" t="s">
        <v>2949</v>
      </c>
      <c r="C2951" s="1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11">
        <f t="shared" si="276"/>
        <v>2.5</v>
      </c>
      <c r="P2951" s="7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120" x14ac:dyDescent="0.2">
      <c r="A2952" s="7">
        <v>2950</v>
      </c>
      <c r="B2952" s="1" t="s">
        <v>2950</v>
      </c>
      <c r="C2952" s="1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11">
        <f t="shared" si="276"/>
        <v>0</v>
      </c>
      <c r="P2952" s="7" t="e">
        <f t="shared" si="277"/>
        <v>#DIV/0!</v>
      </c>
      <c r="Q2952" s="7" t="str">
        <f t="shared" si="278"/>
        <v>theater</v>
      </c>
      <c r="R2952" s="7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105" x14ac:dyDescent="0.2">
      <c r="A2953" s="7">
        <v>2951</v>
      </c>
      <c r="B2953" s="1" t="s">
        <v>2951</v>
      </c>
      <c r="C2953" s="1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11">
        <f t="shared" si="276"/>
        <v>2.1919999999999997</v>
      </c>
      <c r="P2953" s="7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105" x14ac:dyDescent="0.2">
      <c r="A2954" s="7">
        <v>2952</v>
      </c>
      <c r="B2954" s="1" t="s">
        <v>2952</v>
      </c>
      <c r="C2954" s="1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11">
        <f t="shared" si="276"/>
        <v>8.0250000000000004</v>
      </c>
      <c r="P2954" s="7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90" x14ac:dyDescent="0.2">
      <c r="A2955" s="7">
        <v>2953</v>
      </c>
      <c r="B2955" s="1" t="s">
        <v>2953</v>
      </c>
      <c r="C2955" s="1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11">
        <f t="shared" si="276"/>
        <v>0.15125</v>
      </c>
      <c r="P2955" s="7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105" x14ac:dyDescent="0.2">
      <c r="A2956" s="7">
        <v>2954</v>
      </c>
      <c r="B2956" s="1" t="s">
        <v>2954</v>
      </c>
      <c r="C2956" s="1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11">
        <f t="shared" si="276"/>
        <v>0</v>
      </c>
      <c r="P2956" s="7" t="e">
        <f t="shared" si="277"/>
        <v>#DIV/0!</v>
      </c>
      <c r="Q2956" s="7" t="str">
        <f t="shared" si="278"/>
        <v>theater</v>
      </c>
      <c r="R2956" s="7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75" x14ac:dyDescent="0.2">
      <c r="A2957" s="7">
        <v>2955</v>
      </c>
      <c r="B2957" s="1" t="s">
        <v>2955</v>
      </c>
      <c r="C2957" s="1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11">
        <f t="shared" si="276"/>
        <v>59.583333333333336</v>
      </c>
      <c r="P2957" s="7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105" x14ac:dyDescent="0.2">
      <c r="A2958" s="7">
        <v>2956</v>
      </c>
      <c r="B2958" s="1" t="s">
        <v>2956</v>
      </c>
      <c r="C2958" s="1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11">
        <f t="shared" si="276"/>
        <v>16.734177215189874</v>
      </c>
      <c r="P2958" s="7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75" x14ac:dyDescent="0.2">
      <c r="A2959" s="7">
        <v>2957</v>
      </c>
      <c r="B2959" s="1" t="s">
        <v>2957</v>
      </c>
      <c r="C2959" s="1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11">
        <f t="shared" si="276"/>
        <v>1.8666666666666669</v>
      </c>
      <c r="P2959" s="7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90" x14ac:dyDescent="0.2">
      <c r="A2960" s="7">
        <v>2958</v>
      </c>
      <c r="B2960" s="1" t="s">
        <v>2958</v>
      </c>
      <c r="C2960" s="1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11">
        <f t="shared" si="276"/>
        <v>0</v>
      </c>
      <c r="P2960" s="7" t="e">
        <f t="shared" si="277"/>
        <v>#DIV/0!</v>
      </c>
      <c r="Q2960" s="7" t="str">
        <f t="shared" si="278"/>
        <v>theater</v>
      </c>
      <c r="R2960" s="7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105" x14ac:dyDescent="0.2">
      <c r="A2961" s="7">
        <v>2959</v>
      </c>
      <c r="B2961" s="1" t="s">
        <v>2959</v>
      </c>
      <c r="C2961" s="1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11">
        <f t="shared" si="276"/>
        <v>0</v>
      </c>
      <c r="P2961" s="7" t="e">
        <f t="shared" si="277"/>
        <v>#DIV/0!</v>
      </c>
      <c r="Q2961" s="7" t="str">
        <f t="shared" si="278"/>
        <v>theater</v>
      </c>
      <c r="R2961" s="7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90" x14ac:dyDescent="0.2">
      <c r="A2962" s="7">
        <v>2960</v>
      </c>
      <c r="B2962" s="1" t="s">
        <v>2960</v>
      </c>
      <c r="C2962" s="1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11">
        <f t="shared" si="276"/>
        <v>0</v>
      </c>
      <c r="P2962" s="7" t="e">
        <f t="shared" si="277"/>
        <v>#DIV/0!</v>
      </c>
      <c r="Q2962" s="7" t="str">
        <f t="shared" si="278"/>
        <v>theater</v>
      </c>
      <c r="R2962" s="7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105" x14ac:dyDescent="0.2">
      <c r="A2963" s="7">
        <v>2961</v>
      </c>
      <c r="B2963" s="1" t="s">
        <v>2961</v>
      </c>
      <c r="C2963" s="1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11">
        <f t="shared" si="276"/>
        <v>109.62</v>
      </c>
      <c r="P2963" s="7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105" x14ac:dyDescent="0.2">
      <c r="A2964" s="7">
        <v>2962</v>
      </c>
      <c r="B2964" s="1" t="s">
        <v>2962</v>
      </c>
      <c r="C2964" s="1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11">
        <f t="shared" si="276"/>
        <v>121.8</v>
      </c>
      <c r="P2964" s="7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105" x14ac:dyDescent="0.2">
      <c r="A2965" s="7">
        <v>2963</v>
      </c>
      <c r="B2965" s="1" t="s">
        <v>2963</v>
      </c>
      <c r="C2965" s="1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11">
        <f t="shared" si="276"/>
        <v>106.85</v>
      </c>
      <c r="P2965" s="7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105" x14ac:dyDescent="0.2">
      <c r="A2966" s="7">
        <v>2964</v>
      </c>
      <c r="B2966" s="1" t="s">
        <v>2964</v>
      </c>
      <c r="C2966" s="1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11">
        <f t="shared" si="276"/>
        <v>100.71379999999999</v>
      </c>
      <c r="P2966" s="7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105" x14ac:dyDescent="0.2">
      <c r="A2967" s="7">
        <v>2965</v>
      </c>
      <c r="B2967" s="1" t="s">
        <v>2965</v>
      </c>
      <c r="C2967" s="1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11">
        <f t="shared" si="276"/>
        <v>109.00000000000001</v>
      </c>
      <c r="P2967" s="7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105" x14ac:dyDescent="0.2">
      <c r="A2968" s="7">
        <v>2966</v>
      </c>
      <c r="B2968" s="1" t="s">
        <v>2966</v>
      </c>
      <c r="C2968" s="1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11">
        <f t="shared" si="276"/>
        <v>113.63000000000001</v>
      </c>
      <c r="P2968" s="7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90" x14ac:dyDescent="0.2">
      <c r="A2969" s="7">
        <v>2967</v>
      </c>
      <c r="B2969" s="1" t="s">
        <v>2967</v>
      </c>
      <c r="C2969" s="1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11">
        <f t="shared" si="276"/>
        <v>113.92</v>
      </c>
      <c r="P2969" s="7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60" x14ac:dyDescent="0.2">
      <c r="A2970" s="7">
        <v>2968</v>
      </c>
      <c r="B2970" s="1" t="s">
        <v>2968</v>
      </c>
      <c r="C2970" s="1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11">
        <f t="shared" si="276"/>
        <v>106</v>
      </c>
      <c r="P2970" s="7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90" x14ac:dyDescent="0.2">
      <c r="A2971" s="7">
        <v>2969</v>
      </c>
      <c r="B2971" s="1" t="s">
        <v>2969</v>
      </c>
      <c r="C2971" s="1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11">
        <f t="shared" si="276"/>
        <v>162.5</v>
      </c>
      <c r="P2971" s="7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90" x14ac:dyDescent="0.2">
      <c r="A2972" s="7">
        <v>2970</v>
      </c>
      <c r="B2972" s="1" t="s">
        <v>2970</v>
      </c>
      <c r="C2972" s="1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11">
        <f t="shared" si="276"/>
        <v>106</v>
      </c>
      <c r="P2972" s="7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105" x14ac:dyDescent="0.2">
      <c r="A2973" s="7">
        <v>2971</v>
      </c>
      <c r="B2973" s="1" t="s">
        <v>2971</v>
      </c>
      <c r="C2973" s="1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11">
        <f t="shared" si="276"/>
        <v>100.15624999999999</v>
      </c>
      <c r="P2973" s="7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60" x14ac:dyDescent="0.2">
      <c r="A2974" s="7">
        <v>2972</v>
      </c>
      <c r="B2974" s="1" t="s">
        <v>2972</v>
      </c>
      <c r="C2974" s="1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11">
        <f t="shared" si="276"/>
        <v>105.35000000000001</v>
      </c>
      <c r="P2974" s="7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105" x14ac:dyDescent="0.2">
      <c r="A2975" s="7">
        <v>2973</v>
      </c>
      <c r="B2975" s="1" t="s">
        <v>2973</v>
      </c>
      <c r="C2975" s="1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11">
        <f t="shared" si="276"/>
        <v>174.8</v>
      </c>
      <c r="P2975" s="7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105" x14ac:dyDescent="0.2">
      <c r="A2976" s="7">
        <v>2974</v>
      </c>
      <c r="B2976" s="1" t="s">
        <v>2974</v>
      </c>
      <c r="C2976" s="1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11">
        <f t="shared" si="276"/>
        <v>102</v>
      </c>
      <c r="P2976" s="7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105" x14ac:dyDescent="0.2">
      <c r="A2977" s="7">
        <v>2975</v>
      </c>
      <c r="B2977" s="1" t="s">
        <v>2975</v>
      </c>
      <c r="C2977" s="1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11">
        <f t="shared" si="276"/>
        <v>100.125</v>
      </c>
      <c r="P2977" s="7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75" x14ac:dyDescent="0.2">
      <c r="A2978" s="7">
        <v>2976</v>
      </c>
      <c r="B2978" s="1" t="s">
        <v>2976</v>
      </c>
      <c r="C2978" s="1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11">
        <f t="shared" si="276"/>
        <v>171.42857142857142</v>
      </c>
      <c r="P2978" s="7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120" x14ac:dyDescent="0.2">
      <c r="A2979" s="7">
        <v>2977</v>
      </c>
      <c r="B2979" s="1" t="s">
        <v>2977</v>
      </c>
      <c r="C2979" s="1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11">
        <f t="shared" si="276"/>
        <v>113.56666666666666</v>
      </c>
      <c r="P2979" s="7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105" x14ac:dyDescent="0.2">
      <c r="A2980" s="7">
        <v>2978</v>
      </c>
      <c r="B2980" s="1" t="s">
        <v>2978</v>
      </c>
      <c r="C2980" s="1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11">
        <f t="shared" si="276"/>
        <v>129.46666666666667</v>
      </c>
      <c r="P2980" s="7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105" x14ac:dyDescent="0.2">
      <c r="A2981" s="7">
        <v>2979</v>
      </c>
      <c r="B2981" s="1" t="s">
        <v>2979</v>
      </c>
      <c r="C2981" s="1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11">
        <f t="shared" si="276"/>
        <v>101.4</v>
      </c>
      <c r="P2981" s="7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75" x14ac:dyDescent="0.2">
      <c r="A2982" s="7">
        <v>2980</v>
      </c>
      <c r="B2982" s="1" t="s">
        <v>2980</v>
      </c>
      <c r="C2982" s="1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11">
        <f t="shared" si="276"/>
        <v>109.16666666666666</v>
      </c>
      <c r="P2982" s="7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105" x14ac:dyDescent="0.2">
      <c r="A2983" s="7">
        <v>2981</v>
      </c>
      <c r="B2983" s="1" t="s">
        <v>2981</v>
      </c>
      <c r="C2983" s="1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11">
        <f t="shared" si="276"/>
        <v>128.92500000000001</v>
      </c>
      <c r="P2983" s="7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75" x14ac:dyDescent="0.2">
      <c r="A2984" s="7">
        <v>2982</v>
      </c>
      <c r="B2984" s="1" t="s">
        <v>2982</v>
      </c>
      <c r="C2984" s="1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11">
        <f t="shared" si="276"/>
        <v>102.06</v>
      </c>
      <c r="P2984" s="7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90" x14ac:dyDescent="0.2">
      <c r="A2985" s="7">
        <v>2983</v>
      </c>
      <c r="B2985" s="1" t="s">
        <v>2983</v>
      </c>
      <c r="C2985" s="1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11">
        <f t="shared" si="276"/>
        <v>146.53957758620692</v>
      </c>
      <c r="P2985" s="7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120" x14ac:dyDescent="0.2">
      <c r="A2986" s="7">
        <v>2984</v>
      </c>
      <c r="B2986" s="1" t="s">
        <v>2984</v>
      </c>
      <c r="C2986" s="1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11">
        <f t="shared" si="276"/>
        <v>100.352</v>
      </c>
      <c r="P2986" s="7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105" x14ac:dyDescent="0.2">
      <c r="A2987" s="7">
        <v>2985</v>
      </c>
      <c r="B2987" s="1" t="s">
        <v>2985</v>
      </c>
      <c r="C2987" s="1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11">
        <f t="shared" si="276"/>
        <v>121.64999999999999</v>
      </c>
      <c r="P2987" s="7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90" x14ac:dyDescent="0.2">
      <c r="A2988" s="7">
        <v>2986</v>
      </c>
      <c r="B2988" s="1" t="s">
        <v>2986</v>
      </c>
      <c r="C2988" s="1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11">
        <f t="shared" si="276"/>
        <v>105.5</v>
      </c>
      <c r="P2988" s="7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105" x14ac:dyDescent="0.2">
      <c r="A2989" s="7">
        <v>2987</v>
      </c>
      <c r="B2989" s="1" t="s">
        <v>2987</v>
      </c>
      <c r="C2989" s="1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11">
        <f t="shared" si="276"/>
        <v>110.4008</v>
      </c>
      <c r="P2989" s="7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90" x14ac:dyDescent="0.2">
      <c r="A2990" s="7">
        <v>2988</v>
      </c>
      <c r="B2990" s="1" t="s">
        <v>2988</v>
      </c>
      <c r="C2990" s="1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11">
        <f t="shared" si="276"/>
        <v>100</v>
      </c>
      <c r="P2990" s="7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ht="30" x14ac:dyDescent="0.2">
      <c r="A2991" s="7">
        <v>2989</v>
      </c>
      <c r="B2991" s="1" t="s">
        <v>2989</v>
      </c>
      <c r="C2991" s="1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11">
        <f t="shared" si="276"/>
        <v>176.535</v>
      </c>
      <c r="P2991" s="7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105" x14ac:dyDescent="0.2">
      <c r="A2992" s="7">
        <v>2990</v>
      </c>
      <c r="B2992" s="1" t="s">
        <v>2990</v>
      </c>
      <c r="C2992" s="1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11">
        <f t="shared" si="276"/>
        <v>100</v>
      </c>
      <c r="P2992" s="7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105" x14ac:dyDescent="0.2">
      <c r="A2993" s="7">
        <v>2991</v>
      </c>
      <c r="B2993" s="1" t="s">
        <v>2991</v>
      </c>
      <c r="C2993" s="1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11">
        <f t="shared" si="276"/>
        <v>103.29411764705883</v>
      </c>
      <c r="P2993" s="7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90" x14ac:dyDescent="0.2">
      <c r="A2994" s="7">
        <v>2992</v>
      </c>
      <c r="B2994" s="1" t="s">
        <v>2992</v>
      </c>
      <c r="C2994" s="1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11">
        <f t="shared" si="276"/>
        <v>104.5</v>
      </c>
      <c r="P2994" s="7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30" x14ac:dyDescent="0.2">
      <c r="A2995" s="7">
        <v>2993</v>
      </c>
      <c r="B2995" s="1" t="s">
        <v>2993</v>
      </c>
      <c r="C2995" s="1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11">
        <f t="shared" si="276"/>
        <v>100.29999999999998</v>
      </c>
      <c r="P2995" s="7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90" x14ac:dyDescent="0.2">
      <c r="A2996" s="7">
        <v>2994</v>
      </c>
      <c r="B2996" s="1" t="s">
        <v>2994</v>
      </c>
      <c r="C2996" s="1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11">
        <f t="shared" si="276"/>
        <v>457.74666666666673</v>
      </c>
      <c r="P2996" s="7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105" x14ac:dyDescent="0.2">
      <c r="A2997" s="7">
        <v>2995</v>
      </c>
      <c r="B2997" s="1" t="s">
        <v>2995</v>
      </c>
      <c r="C2997" s="1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11">
        <f t="shared" si="276"/>
        <v>104.96000000000001</v>
      </c>
      <c r="P2997" s="7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60" x14ac:dyDescent="0.2">
      <c r="A2998" s="7">
        <v>2996</v>
      </c>
      <c r="B2998" s="1" t="s">
        <v>2996</v>
      </c>
      <c r="C2998" s="1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11">
        <f t="shared" si="276"/>
        <v>171.94285714285715</v>
      </c>
      <c r="P2998" s="7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105" x14ac:dyDescent="0.2">
      <c r="A2999" s="7">
        <v>2997</v>
      </c>
      <c r="B2999" s="1" t="s">
        <v>2997</v>
      </c>
      <c r="C2999" s="1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11">
        <f t="shared" si="276"/>
        <v>103.73000000000002</v>
      </c>
      <c r="P2999" s="7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105" x14ac:dyDescent="0.2">
      <c r="A3000" s="7">
        <v>2998</v>
      </c>
      <c r="B3000" s="1" t="s">
        <v>2998</v>
      </c>
      <c r="C3000" s="1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11">
        <f t="shared" si="276"/>
        <v>103.029</v>
      </c>
      <c r="P3000" s="7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105" x14ac:dyDescent="0.2">
      <c r="A3001" s="7">
        <v>2999</v>
      </c>
      <c r="B3001" s="1" t="s">
        <v>2999</v>
      </c>
      <c r="C3001" s="1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11">
        <f t="shared" si="276"/>
        <v>118.88888888888889</v>
      </c>
      <c r="P3001" s="7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105" x14ac:dyDescent="0.2">
      <c r="A3002" s="7">
        <v>3000</v>
      </c>
      <c r="B3002" s="1" t="s">
        <v>3000</v>
      </c>
      <c r="C3002" s="1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11">
        <f t="shared" si="276"/>
        <v>100</v>
      </c>
      <c r="P3002" s="7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105" x14ac:dyDescent="0.2">
      <c r="A3003" s="7">
        <v>3001</v>
      </c>
      <c r="B3003" s="1" t="s">
        <v>3001</v>
      </c>
      <c r="C3003" s="1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11">
        <f t="shared" si="276"/>
        <v>318.69988910451895</v>
      </c>
      <c r="P3003" s="7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60" x14ac:dyDescent="0.2">
      <c r="A3004" s="7">
        <v>3002</v>
      </c>
      <c r="B3004" s="1" t="s">
        <v>3002</v>
      </c>
      <c r="C3004" s="1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11">
        <f t="shared" si="276"/>
        <v>108.50614285714286</v>
      </c>
      <c r="P3004" s="7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105" x14ac:dyDescent="0.2">
      <c r="A3005" s="7">
        <v>3003</v>
      </c>
      <c r="B3005" s="1" t="s">
        <v>3003</v>
      </c>
      <c r="C3005" s="1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11">
        <f t="shared" si="276"/>
        <v>101.16666666666667</v>
      </c>
      <c r="P3005" s="7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105" x14ac:dyDescent="0.2">
      <c r="A3006" s="7">
        <v>3004</v>
      </c>
      <c r="B3006" s="1" t="s">
        <v>3004</v>
      </c>
      <c r="C3006" s="1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11">
        <f t="shared" si="276"/>
        <v>112.815</v>
      </c>
      <c r="P3006" s="7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105" x14ac:dyDescent="0.2">
      <c r="A3007" s="7">
        <v>3005</v>
      </c>
      <c r="B3007" s="1" t="s">
        <v>3005</v>
      </c>
      <c r="C3007" s="1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11">
        <f t="shared" si="276"/>
        <v>120.49622641509434</v>
      </c>
      <c r="P3007" s="7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75" x14ac:dyDescent="0.2">
      <c r="A3008" s="7">
        <v>3006</v>
      </c>
      <c r="B3008" s="1" t="s">
        <v>3006</v>
      </c>
      <c r="C3008" s="1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11">
        <f t="shared" si="276"/>
        <v>107.74999999999999</v>
      </c>
      <c r="P3008" s="7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60" x14ac:dyDescent="0.2">
      <c r="A3009" s="7">
        <v>3007</v>
      </c>
      <c r="B3009" s="1" t="s">
        <v>3007</v>
      </c>
      <c r="C3009" s="1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11">
        <f t="shared" si="276"/>
        <v>180</v>
      </c>
      <c r="P3009" s="7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90" x14ac:dyDescent="0.2">
      <c r="A3010" s="7">
        <v>3008</v>
      </c>
      <c r="B3010" s="1" t="s">
        <v>3008</v>
      </c>
      <c r="C3010" s="1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11">
        <f t="shared" si="276"/>
        <v>101.16666666666667</v>
      </c>
      <c r="P3010" s="7">
        <f t="shared" si="277"/>
        <v>116.73076923076923</v>
      </c>
      <c r="Q3010" s="7" t="str">
        <f t="shared" si="278"/>
        <v>theater</v>
      </c>
      <c r="R3010" s="7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105" x14ac:dyDescent="0.2">
      <c r="A3011" s="7">
        <v>3009</v>
      </c>
      <c r="B3011" s="1" t="s">
        <v>3009</v>
      </c>
      <c r="C3011" s="1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11">
        <f t="shared" ref="O3011:O3074" si="282">E3011/D3011*100</f>
        <v>119.756</v>
      </c>
      <c r="P3011" s="7">
        <f t="shared" ref="P3011:P3074" si="283">E3011/L3011</f>
        <v>233.8984375</v>
      </c>
      <c r="Q3011" s="7" t="str">
        <f t="shared" ref="Q3011:Q3074" si="284">LEFT(N3011,FIND("/",N3011)-1)</f>
        <v>theater</v>
      </c>
      <c r="R3011" s="7" t="str">
        <f t="shared" ref="R3011:R3074" si="285">RIGHT(N3011,LEN(N3011)-FIND("/",N3011))</f>
        <v>spaces</v>
      </c>
      <c r="S3011" s="9">
        <f t="shared" ref="S3011:S3074" si="286">(J3011/86400)+25569</f>
        <v>41939.569907407407</v>
      </c>
      <c r="T3011" s="9">
        <f t="shared" ref="T3011:T3074" si="287">(I3011/86400)+25569</f>
        <v>41969.611574074079</v>
      </c>
    </row>
    <row r="3012" spans="1:20" ht="105" x14ac:dyDescent="0.2">
      <c r="A3012" s="7">
        <v>3010</v>
      </c>
      <c r="B3012" s="1" t="s">
        <v>3010</v>
      </c>
      <c r="C3012" s="1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11">
        <f t="shared" si="282"/>
        <v>158</v>
      </c>
      <c r="P3012" s="7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90" x14ac:dyDescent="0.2">
      <c r="A3013" s="7">
        <v>3011</v>
      </c>
      <c r="B3013" s="1" t="s">
        <v>3011</v>
      </c>
      <c r="C3013" s="1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11">
        <f t="shared" si="282"/>
        <v>123.66666666666666</v>
      </c>
      <c r="P3013" s="7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90" x14ac:dyDescent="0.2">
      <c r="A3014" s="7">
        <v>3012</v>
      </c>
      <c r="B3014" s="1" t="s">
        <v>3012</v>
      </c>
      <c r="C3014" s="1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11">
        <f t="shared" si="282"/>
        <v>117.12499999999999</v>
      </c>
      <c r="P3014" s="7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90" x14ac:dyDescent="0.2">
      <c r="A3015" s="7">
        <v>3013</v>
      </c>
      <c r="B3015" s="1" t="s">
        <v>3013</v>
      </c>
      <c r="C3015" s="1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11">
        <f t="shared" si="282"/>
        <v>156.96</v>
      </c>
      <c r="P3015" s="7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105" x14ac:dyDescent="0.2">
      <c r="A3016" s="7">
        <v>3014</v>
      </c>
      <c r="B3016" s="1" t="s">
        <v>3014</v>
      </c>
      <c r="C3016" s="1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11">
        <f t="shared" si="282"/>
        <v>113.104</v>
      </c>
      <c r="P3016" s="7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75" x14ac:dyDescent="0.2">
      <c r="A3017" s="7">
        <v>3015</v>
      </c>
      <c r="B3017" s="1" t="s">
        <v>3015</v>
      </c>
      <c r="C3017" s="1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11">
        <f t="shared" si="282"/>
        <v>103.17647058823529</v>
      </c>
      <c r="P3017" s="7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105" x14ac:dyDescent="0.2">
      <c r="A3018" s="7">
        <v>3016</v>
      </c>
      <c r="B3018" s="1" t="s">
        <v>3016</v>
      </c>
      <c r="C3018" s="1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11">
        <f t="shared" si="282"/>
        <v>102.61176470588236</v>
      </c>
      <c r="P3018" s="7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105" x14ac:dyDescent="0.2">
      <c r="A3019" s="7">
        <v>3017</v>
      </c>
      <c r="B3019" s="1" t="s">
        <v>3017</v>
      </c>
      <c r="C3019" s="1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11">
        <f t="shared" si="282"/>
        <v>105.84090909090908</v>
      </c>
      <c r="P3019" s="7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105" x14ac:dyDescent="0.2">
      <c r="A3020" s="7">
        <v>3018</v>
      </c>
      <c r="B3020" s="1" t="s">
        <v>3018</v>
      </c>
      <c r="C3020" s="1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11">
        <f t="shared" si="282"/>
        <v>100.71428571428571</v>
      </c>
      <c r="P3020" s="7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105" x14ac:dyDescent="0.2">
      <c r="A3021" s="7">
        <v>3019</v>
      </c>
      <c r="B3021" s="1" t="s">
        <v>3019</v>
      </c>
      <c r="C3021" s="1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11">
        <f t="shared" si="282"/>
        <v>121.23333333333332</v>
      </c>
      <c r="P3021" s="7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105" x14ac:dyDescent="0.2">
      <c r="A3022" s="7">
        <v>3020</v>
      </c>
      <c r="B3022" s="1" t="s">
        <v>3020</v>
      </c>
      <c r="C3022" s="1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11">
        <f t="shared" si="282"/>
        <v>100.57142857142858</v>
      </c>
      <c r="P3022" s="7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105" x14ac:dyDescent="0.2">
      <c r="A3023" s="7">
        <v>3021</v>
      </c>
      <c r="B3023" s="1" t="s">
        <v>3021</v>
      </c>
      <c r="C3023" s="1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11">
        <f t="shared" si="282"/>
        <v>116.02222222222223</v>
      </c>
      <c r="P3023" s="7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105" x14ac:dyDescent="0.2">
      <c r="A3024" s="7">
        <v>3022</v>
      </c>
      <c r="B3024" s="1" t="s">
        <v>3022</v>
      </c>
      <c r="C3024" s="1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11">
        <f t="shared" si="282"/>
        <v>100.88</v>
      </c>
      <c r="P3024" s="7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105" x14ac:dyDescent="0.2">
      <c r="A3025" s="7">
        <v>3023</v>
      </c>
      <c r="B3025" s="1" t="s">
        <v>3023</v>
      </c>
      <c r="C3025" s="1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11">
        <f t="shared" si="282"/>
        <v>103</v>
      </c>
      <c r="P3025" s="7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120" x14ac:dyDescent="0.2">
      <c r="A3026" s="7">
        <v>3024</v>
      </c>
      <c r="B3026" s="1" t="s">
        <v>3024</v>
      </c>
      <c r="C3026" s="1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11">
        <f t="shared" si="282"/>
        <v>246.42</v>
      </c>
      <c r="P3026" s="7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90" x14ac:dyDescent="0.2">
      <c r="A3027" s="7">
        <v>3025</v>
      </c>
      <c r="B3027" s="1" t="s">
        <v>3025</v>
      </c>
      <c r="C3027" s="1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11">
        <f t="shared" si="282"/>
        <v>302.2</v>
      </c>
      <c r="P3027" s="7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105" x14ac:dyDescent="0.2">
      <c r="A3028" s="7">
        <v>3026</v>
      </c>
      <c r="B3028" s="1" t="s">
        <v>3026</v>
      </c>
      <c r="C3028" s="1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11">
        <f t="shared" si="282"/>
        <v>143.33333333333334</v>
      </c>
      <c r="P3028" s="7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90" x14ac:dyDescent="0.2">
      <c r="A3029" s="7">
        <v>3027</v>
      </c>
      <c r="B3029" s="1" t="s">
        <v>3027</v>
      </c>
      <c r="C3029" s="1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11">
        <f t="shared" si="282"/>
        <v>131.44</v>
      </c>
      <c r="P3029" s="7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60" x14ac:dyDescent="0.2">
      <c r="A3030" s="7">
        <v>3028</v>
      </c>
      <c r="B3030" s="1" t="s">
        <v>3028</v>
      </c>
      <c r="C3030" s="1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11">
        <f t="shared" si="282"/>
        <v>168.01999999999998</v>
      </c>
      <c r="P3030" s="7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105" x14ac:dyDescent="0.2">
      <c r="A3031" s="7">
        <v>3029</v>
      </c>
      <c r="B3031" s="1" t="s">
        <v>3029</v>
      </c>
      <c r="C3031" s="1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11">
        <f t="shared" si="282"/>
        <v>109.67666666666666</v>
      </c>
      <c r="P3031" s="7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105" x14ac:dyDescent="0.2">
      <c r="A3032" s="7">
        <v>3030</v>
      </c>
      <c r="B3032" s="1" t="s">
        <v>3030</v>
      </c>
      <c r="C3032" s="1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11">
        <f t="shared" si="282"/>
        <v>106.6857142857143</v>
      </c>
      <c r="P3032" s="7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120" x14ac:dyDescent="0.2">
      <c r="A3033" s="7">
        <v>3031</v>
      </c>
      <c r="B3033" s="1" t="s">
        <v>3031</v>
      </c>
      <c r="C3033" s="1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11">
        <f t="shared" si="282"/>
        <v>100</v>
      </c>
      <c r="P3033" s="7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90" x14ac:dyDescent="0.2">
      <c r="A3034" s="7">
        <v>3032</v>
      </c>
      <c r="B3034" s="1" t="s">
        <v>3032</v>
      </c>
      <c r="C3034" s="1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11">
        <f t="shared" si="282"/>
        <v>127.2</v>
      </c>
      <c r="P3034" s="7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90" x14ac:dyDescent="0.2">
      <c r="A3035" s="7">
        <v>3033</v>
      </c>
      <c r="B3035" s="1" t="s">
        <v>3033</v>
      </c>
      <c r="C3035" s="1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11">
        <f t="shared" si="282"/>
        <v>146.53333333333333</v>
      </c>
      <c r="P3035" s="7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120" x14ac:dyDescent="0.2">
      <c r="A3036" s="7">
        <v>3034</v>
      </c>
      <c r="B3036" s="1" t="s">
        <v>3034</v>
      </c>
      <c r="C3036" s="1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11">
        <f t="shared" si="282"/>
        <v>112.53599999999999</v>
      </c>
      <c r="P3036" s="7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75" x14ac:dyDescent="0.2">
      <c r="A3037" s="7">
        <v>3035</v>
      </c>
      <c r="B3037" s="1" t="s">
        <v>3035</v>
      </c>
      <c r="C3037" s="1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11">
        <f t="shared" si="282"/>
        <v>108.78684000000001</v>
      </c>
      <c r="P3037" s="7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105" x14ac:dyDescent="0.2">
      <c r="A3038" s="7">
        <v>3036</v>
      </c>
      <c r="B3038" s="1" t="s">
        <v>3036</v>
      </c>
      <c r="C3038" s="1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11">
        <f t="shared" si="282"/>
        <v>126.732</v>
      </c>
      <c r="P3038" s="7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135" x14ac:dyDescent="0.2">
      <c r="A3039" s="7">
        <v>3037</v>
      </c>
      <c r="B3039" s="1" t="s">
        <v>3037</v>
      </c>
      <c r="C3039" s="1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11">
        <f t="shared" si="282"/>
        <v>213.20000000000002</v>
      </c>
      <c r="P3039" s="7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90" x14ac:dyDescent="0.2">
      <c r="A3040" s="7">
        <v>3038</v>
      </c>
      <c r="B3040" s="1" t="s">
        <v>3038</v>
      </c>
      <c r="C3040" s="1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11">
        <f t="shared" si="282"/>
        <v>100.49999999999999</v>
      </c>
      <c r="P3040" s="7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90" x14ac:dyDescent="0.2">
      <c r="A3041" s="7">
        <v>3039</v>
      </c>
      <c r="B3041" s="1" t="s">
        <v>3039</v>
      </c>
      <c r="C3041" s="1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11">
        <f t="shared" si="282"/>
        <v>108.71389999999998</v>
      </c>
      <c r="P3041" s="7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90" x14ac:dyDescent="0.2">
      <c r="A3042" s="7">
        <v>3040</v>
      </c>
      <c r="B3042" s="1" t="s">
        <v>3040</v>
      </c>
      <c r="C3042" s="1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11">
        <f t="shared" si="282"/>
        <v>107.5</v>
      </c>
      <c r="P3042" s="7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60" x14ac:dyDescent="0.2">
      <c r="A3043" s="7">
        <v>3041</v>
      </c>
      <c r="B3043" s="1" t="s">
        <v>3041</v>
      </c>
      <c r="C3043" s="1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11">
        <f t="shared" si="282"/>
        <v>110.48192771084338</v>
      </c>
      <c r="P3043" s="7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105" x14ac:dyDescent="0.2">
      <c r="A3044" s="7">
        <v>3042</v>
      </c>
      <c r="B3044" s="1" t="s">
        <v>3042</v>
      </c>
      <c r="C3044" s="1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11">
        <f t="shared" si="282"/>
        <v>128</v>
      </c>
      <c r="P3044" s="7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105" x14ac:dyDescent="0.2">
      <c r="A3045" s="7">
        <v>3043</v>
      </c>
      <c r="B3045" s="1" t="s">
        <v>3043</v>
      </c>
      <c r="C3045" s="1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11">
        <f t="shared" si="282"/>
        <v>110.00666666666667</v>
      </c>
      <c r="P3045" s="7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90" x14ac:dyDescent="0.2">
      <c r="A3046" s="7">
        <v>3044</v>
      </c>
      <c r="B3046" s="1" t="s">
        <v>3044</v>
      </c>
      <c r="C3046" s="1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11">
        <f t="shared" si="282"/>
        <v>109.34166666666667</v>
      </c>
      <c r="P3046" s="7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105" x14ac:dyDescent="0.2">
      <c r="A3047" s="7">
        <v>3045</v>
      </c>
      <c r="B3047" s="1" t="s">
        <v>3045</v>
      </c>
      <c r="C3047" s="1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11">
        <f t="shared" si="282"/>
        <v>132.70650000000001</v>
      </c>
      <c r="P3047" s="7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120" x14ac:dyDescent="0.2">
      <c r="A3048" s="7">
        <v>3046</v>
      </c>
      <c r="B3048" s="1" t="s">
        <v>3046</v>
      </c>
      <c r="C3048" s="1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11">
        <f t="shared" si="282"/>
        <v>190.84810126582278</v>
      </c>
      <c r="P3048" s="7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90" x14ac:dyDescent="0.2">
      <c r="A3049" s="7">
        <v>3047</v>
      </c>
      <c r="B3049" s="1" t="s">
        <v>3047</v>
      </c>
      <c r="C3049" s="1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11">
        <f t="shared" si="282"/>
        <v>149</v>
      </c>
      <c r="P3049" s="7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105" x14ac:dyDescent="0.2">
      <c r="A3050" s="7">
        <v>3048</v>
      </c>
      <c r="B3050" s="1" t="s">
        <v>3048</v>
      </c>
      <c r="C3050" s="1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11">
        <f t="shared" si="282"/>
        <v>166.4</v>
      </c>
      <c r="P3050" s="7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120" x14ac:dyDescent="0.2">
      <c r="A3051" s="7">
        <v>3049</v>
      </c>
      <c r="B3051" s="1" t="s">
        <v>3049</v>
      </c>
      <c r="C3051" s="1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11">
        <f t="shared" si="282"/>
        <v>106.66666666666667</v>
      </c>
      <c r="P3051" s="7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60" x14ac:dyDescent="0.2">
      <c r="A3052" s="7">
        <v>3050</v>
      </c>
      <c r="B3052" s="1" t="s">
        <v>3050</v>
      </c>
      <c r="C3052" s="1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11">
        <f t="shared" si="282"/>
        <v>106</v>
      </c>
      <c r="P3052" s="7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105" x14ac:dyDescent="0.2">
      <c r="A3053" s="7">
        <v>3051</v>
      </c>
      <c r="B3053" s="1" t="s">
        <v>3051</v>
      </c>
      <c r="C3053" s="1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11">
        <f t="shared" si="282"/>
        <v>23.62857142857143</v>
      </c>
      <c r="P3053" s="7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75" x14ac:dyDescent="0.2">
      <c r="A3054" s="7">
        <v>3052</v>
      </c>
      <c r="B3054" s="1" t="s">
        <v>3052</v>
      </c>
      <c r="C3054" s="1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11">
        <f t="shared" si="282"/>
        <v>0.15</v>
      </c>
      <c r="P3054" s="7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105" x14ac:dyDescent="0.2">
      <c r="A3055" s="7">
        <v>3053</v>
      </c>
      <c r="B3055" s="1" t="s">
        <v>3053</v>
      </c>
      <c r="C3055" s="1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11">
        <f t="shared" si="282"/>
        <v>0.4</v>
      </c>
      <c r="P3055" s="7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105" x14ac:dyDescent="0.2">
      <c r="A3056" s="7">
        <v>3054</v>
      </c>
      <c r="B3056" s="1" t="s">
        <v>3054</v>
      </c>
      <c r="C3056" s="1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11">
        <f t="shared" si="282"/>
        <v>0</v>
      </c>
      <c r="P3056" s="7" t="e">
        <f t="shared" si="283"/>
        <v>#DIV/0!</v>
      </c>
      <c r="Q3056" s="7" t="str">
        <f t="shared" si="284"/>
        <v>theater</v>
      </c>
      <c r="R3056" s="7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90" x14ac:dyDescent="0.2">
      <c r="A3057" s="7">
        <v>3055</v>
      </c>
      <c r="B3057" s="1" t="s">
        <v>3055</v>
      </c>
      <c r="C3057" s="1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11">
        <f t="shared" si="282"/>
        <v>5.0000000000000001E-3</v>
      </c>
      <c r="P3057" s="7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105" x14ac:dyDescent="0.2">
      <c r="A3058" s="7">
        <v>3056</v>
      </c>
      <c r="B3058" s="1" t="s">
        <v>3056</v>
      </c>
      <c r="C3058" s="1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11">
        <f t="shared" si="282"/>
        <v>0</v>
      </c>
      <c r="P3058" s="7" t="e">
        <f t="shared" si="283"/>
        <v>#DIV/0!</v>
      </c>
      <c r="Q3058" s="7" t="str">
        <f t="shared" si="284"/>
        <v>theater</v>
      </c>
      <c r="R3058" s="7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90" x14ac:dyDescent="0.2">
      <c r="A3059" s="7">
        <v>3057</v>
      </c>
      <c r="B3059" s="1" t="s">
        <v>3057</v>
      </c>
      <c r="C3059" s="1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11">
        <f t="shared" si="282"/>
        <v>0</v>
      </c>
      <c r="P3059" s="7" t="e">
        <f t="shared" si="283"/>
        <v>#DIV/0!</v>
      </c>
      <c r="Q3059" s="7" t="str">
        <f t="shared" si="284"/>
        <v>theater</v>
      </c>
      <c r="R3059" s="7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105" x14ac:dyDescent="0.2">
      <c r="A3060" s="7">
        <v>3058</v>
      </c>
      <c r="B3060" s="1" t="s">
        <v>3058</v>
      </c>
      <c r="C3060" s="1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11">
        <f t="shared" si="282"/>
        <v>1.6666666666666666E-2</v>
      </c>
      <c r="P3060" s="7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90" x14ac:dyDescent="0.2">
      <c r="A3061" s="7">
        <v>3059</v>
      </c>
      <c r="B3061" s="1" t="s">
        <v>3059</v>
      </c>
      <c r="C3061" s="1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11">
        <f t="shared" si="282"/>
        <v>3.0066666666666664</v>
      </c>
      <c r="P3061" s="7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75" x14ac:dyDescent="0.2">
      <c r="A3062" s="7">
        <v>3060</v>
      </c>
      <c r="B3062" s="1" t="s">
        <v>3060</v>
      </c>
      <c r="C3062" s="1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11">
        <f t="shared" si="282"/>
        <v>0.15227272727272728</v>
      </c>
      <c r="P3062" s="7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30" x14ac:dyDescent="0.2">
      <c r="A3063" s="7">
        <v>3061</v>
      </c>
      <c r="B3063" s="1" t="s">
        <v>3061</v>
      </c>
      <c r="C3063" s="1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11">
        <f t="shared" si="282"/>
        <v>0</v>
      </c>
      <c r="P3063" s="7" t="e">
        <f t="shared" si="283"/>
        <v>#DIV/0!</v>
      </c>
      <c r="Q3063" s="7" t="str">
        <f t="shared" si="284"/>
        <v>theater</v>
      </c>
      <c r="R3063" s="7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90" x14ac:dyDescent="0.2">
      <c r="A3064" s="7">
        <v>3062</v>
      </c>
      <c r="B3064" s="1" t="s">
        <v>3062</v>
      </c>
      <c r="C3064" s="1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11">
        <f t="shared" si="282"/>
        <v>66.84</v>
      </c>
      <c r="P3064" s="7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75" x14ac:dyDescent="0.2">
      <c r="A3065" s="7">
        <v>3063</v>
      </c>
      <c r="B3065" s="1" t="s">
        <v>3063</v>
      </c>
      <c r="C3065" s="1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11">
        <f t="shared" si="282"/>
        <v>19.566666666666666</v>
      </c>
      <c r="P3065" s="7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60" x14ac:dyDescent="0.2">
      <c r="A3066" s="7">
        <v>3064</v>
      </c>
      <c r="B3066" s="1" t="s">
        <v>3064</v>
      </c>
      <c r="C3066" s="1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11">
        <f t="shared" si="282"/>
        <v>11.294666666666666</v>
      </c>
      <c r="P3066" s="7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105" x14ac:dyDescent="0.2">
      <c r="A3067" s="7">
        <v>3065</v>
      </c>
      <c r="B3067" s="1" t="s">
        <v>3065</v>
      </c>
      <c r="C3067" s="1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11">
        <f t="shared" si="282"/>
        <v>0.04</v>
      </c>
      <c r="P3067" s="7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90" x14ac:dyDescent="0.2">
      <c r="A3068" s="7">
        <v>3066</v>
      </c>
      <c r="B3068" s="1" t="s">
        <v>3066</v>
      </c>
      <c r="C3068" s="1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11">
        <f t="shared" si="282"/>
        <v>11.985714285714286</v>
      </c>
      <c r="P3068" s="7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105" x14ac:dyDescent="0.2">
      <c r="A3069" s="7">
        <v>3067</v>
      </c>
      <c r="B3069" s="1" t="s">
        <v>3067</v>
      </c>
      <c r="C3069" s="1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11">
        <f t="shared" si="282"/>
        <v>2.5</v>
      </c>
      <c r="P3069" s="7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105" x14ac:dyDescent="0.2">
      <c r="A3070" s="7">
        <v>3068</v>
      </c>
      <c r="B3070" s="1" t="s">
        <v>3068</v>
      </c>
      <c r="C3070" s="1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11">
        <f t="shared" si="282"/>
        <v>6.9999999999999993E-2</v>
      </c>
      <c r="P3070" s="7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120" x14ac:dyDescent="0.2">
      <c r="A3071" s="7">
        <v>3069</v>
      </c>
      <c r="B3071" s="1" t="s">
        <v>3069</v>
      </c>
      <c r="C3071" s="1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11">
        <f t="shared" si="282"/>
        <v>14.099999999999998</v>
      </c>
      <c r="P3071" s="7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75" x14ac:dyDescent="0.2">
      <c r="A3072" s="7">
        <v>3070</v>
      </c>
      <c r="B3072" s="1" t="s">
        <v>3070</v>
      </c>
      <c r="C3072" s="1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11">
        <f t="shared" si="282"/>
        <v>3.34</v>
      </c>
      <c r="P3072" s="7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90" x14ac:dyDescent="0.2">
      <c r="A3073" s="7">
        <v>3071</v>
      </c>
      <c r="B3073" s="1" t="s">
        <v>3071</v>
      </c>
      <c r="C3073" s="1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11">
        <f t="shared" si="282"/>
        <v>59.774999999999999</v>
      </c>
      <c r="P3073" s="7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105" x14ac:dyDescent="0.2">
      <c r="A3074" s="7">
        <v>3072</v>
      </c>
      <c r="B3074" s="1" t="s">
        <v>3072</v>
      </c>
      <c r="C3074" s="1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11">
        <f t="shared" si="282"/>
        <v>1.6666666666666666E-2</v>
      </c>
      <c r="P3074" s="7">
        <f t="shared" si="283"/>
        <v>1</v>
      </c>
      <c r="Q3074" s="7" t="str">
        <f t="shared" si="284"/>
        <v>theater</v>
      </c>
      <c r="R3074" s="7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90" x14ac:dyDescent="0.2">
      <c r="A3075" s="7">
        <v>3073</v>
      </c>
      <c r="B3075" s="1" t="s">
        <v>3073</v>
      </c>
      <c r="C3075" s="1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11">
        <f t="shared" ref="O3075:O3138" si="288">E3075/D3075*100</f>
        <v>2.3035714285714284E-2</v>
      </c>
      <c r="P3075" s="7">
        <f t="shared" ref="P3075:P3138" si="289">E3075/L3075</f>
        <v>92.142857142857139</v>
      </c>
      <c r="Q3075" s="7" t="str">
        <f t="shared" ref="Q3075:Q3138" si="290">LEFT(N3075,FIND("/",N3075)-1)</f>
        <v>theater</v>
      </c>
      <c r="R3075" s="7" t="str">
        <f t="shared" ref="R3075:R3138" si="291">RIGHT(N3075,LEN(N3075)-FIND("/",N3075))</f>
        <v>spaces</v>
      </c>
      <c r="S3075" s="9">
        <f t="shared" ref="S3075:S3138" si="292">(J3075/86400)+25569</f>
        <v>42111.684027777781</v>
      </c>
      <c r="T3075" s="9">
        <f t="shared" ref="T3075:T3138" si="293">(I3075/86400)+25569</f>
        <v>42169.804861111115</v>
      </c>
    </row>
    <row r="3076" spans="1:20" ht="135" x14ac:dyDescent="0.2">
      <c r="A3076" s="7">
        <v>3074</v>
      </c>
      <c r="B3076" s="1" t="s">
        <v>3074</v>
      </c>
      <c r="C3076" s="1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11">
        <f t="shared" si="288"/>
        <v>8.8000000000000009E-2</v>
      </c>
      <c r="P3076" s="7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75" x14ac:dyDescent="0.2">
      <c r="A3077" s="7">
        <v>3075</v>
      </c>
      <c r="B3077" s="1" t="s">
        <v>3075</v>
      </c>
      <c r="C3077" s="1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11">
        <f t="shared" si="288"/>
        <v>8.64</v>
      </c>
      <c r="P3077" s="7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60" x14ac:dyDescent="0.2">
      <c r="A3078" s="7">
        <v>3076</v>
      </c>
      <c r="B3078" s="1" t="s">
        <v>3076</v>
      </c>
      <c r="C3078" s="1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11">
        <f t="shared" si="288"/>
        <v>15.06</v>
      </c>
      <c r="P3078" s="7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90" x14ac:dyDescent="0.2">
      <c r="A3079" s="7">
        <v>3077</v>
      </c>
      <c r="B3079" s="1" t="s">
        <v>3077</v>
      </c>
      <c r="C3079" s="1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11">
        <f t="shared" si="288"/>
        <v>0.47727272727272729</v>
      </c>
      <c r="P3079" s="7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105" x14ac:dyDescent="0.2">
      <c r="A3080" s="7">
        <v>3078</v>
      </c>
      <c r="B3080" s="1" t="s">
        <v>3078</v>
      </c>
      <c r="C3080" s="1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11">
        <f t="shared" si="288"/>
        <v>0.11833333333333333</v>
      </c>
      <c r="P3080" s="7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105" x14ac:dyDescent="0.2">
      <c r="A3081" s="7">
        <v>3079</v>
      </c>
      <c r="B3081" s="1" t="s">
        <v>3079</v>
      </c>
      <c r="C3081" s="1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11">
        <f t="shared" si="288"/>
        <v>0.8417399858735245</v>
      </c>
      <c r="P3081" s="7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105" x14ac:dyDescent="0.2">
      <c r="A3082" s="7">
        <v>3080</v>
      </c>
      <c r="B3082" s="1" t="s">
        <v>3080</v>
      </c>
      <c r="C3082" s="1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11">
        <f t="shared" si="288"/>
        <v>1.8799999999999997E-2</v>
      </c>
      <c r="P3082" s="7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105" x14ac:dyDescent="0.2">
      <c r="A3083" s="7">
        <v>3081</v>
      </c>
      <c r="B3083" s="1" t="s">
        <v>3081</v>
      </c>
      <c r="C3083" s="1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11">
        <f t="shared" si="288"/>
        <v>0.21029999999999999</v>
      </c>
      <c r="P3083" s="7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90" x14ac:dyDescent="0.2">
      <c r="A3084" s="7">
        <v>3082</v>
      </c>
      <c r="B3084" s="1" t="s">
        <v>3082</v>
      </c>
      <c r="C3084" s="1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11">
        <f t="shared" si="288"/>
        <v>0</v>
      </c>
      <c r="P3084" s="7" t="e">
        <f t="shared" si="289"/>
        <v>#DIV/0!</v>
      </c>
      <c r="Q3084" s="7" t="str">
        <f t="shared" si="290"/>
        <v>theater</v>
      </c>
      <c r="R3084" s="7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120" x14ac:dyDescent="0.2">
      <c r="A3085" s="7">
        <v>3083</v>
      </c>
      <c r="B3085" s="1" t="s">
        <v>3083</v>
      </c>
      <c r="C3085" s="1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11">
        <f t="shared" si="288"/>
        <v>0.27999999999999997</v>
      </c>
      <c r="P3085" s="7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105" x14ac:dyDescent="0.2">
      <c r="A3086" s="7">
        <v>3084</v>
      </c>
      <c r="B3086" s="1" t="s">
        <v>3084</v>
      </c>
      <c r="C3086" s="1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11">
        <f t="shared" si="288"/>
        <v>11.57920670115792</v>
      </c>
      <c r="P3086" s="7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105" x14ac:dyDescent="0.2">
      <c r="A3087" s="7">
        <v>3085</v>
      </c>
      <c r="B3087" s="1" t="s">
        <v>3085</v>
      </c>
      <c r="C3087" s="1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11">
        <f t="shared" si="288"/>
        <v>2.44</v>
      </c>
      <c r="P3087" s="7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105" x14ac:dyDescent="0.2">
      <c r="A3088" s="7">
        <v>3086</v>
      </c>
      <c r="B3088" s="1" t="s">
        <v>3086</v>
      </c>
      <c r="C3088" s="1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11">
        <f t="shared" si="288"/>
        <v>0.25</v>
      </c>
      <c r="P3088" s="7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105" x14ac:dyDescent="0.2">
      <c r="A3089" s="7">
        <v>3087</v>
      </c>
      <c r="B3089" s="1" t="s">
        <v>3087</v>
      </c>
      <c r="C3089" s="1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11">
        <f t="shared" si="288"/>
        <v>0.625</v>
      </c>
      <c r="P3089" s="7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75" x14ac:dyDescent="0.2">
      <c r="A3090" s="7">
        <v>3088</v>
      </c>
      <c r="B3090" s="1" t="s">
        <v>3088</v>
      </c>
      <c r="C3090" s="1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11">
        <f t="shared" si="288"/>
        <v>0.19384615384615383</v>
      </c>
      <c r="P3090" s="7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75" x14ac:dyDescent="0.2">
      <c r="A3091" s="7">
        <v>3089</v>
      </c>
      <c r="B3091" s="1" t="s">
        <v>3089</v>
      </c>
      <c r="C3091" s="1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11">
        <f t="shared" si="288"/>
        <v>23.416</v>
      </c>
      <c r="P3091" s="7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105" x14ac:dyDescent="0.2">
      <c r="A3092" s="7">
        <v>3090</v>
      </c>
      <c r="B3092" s="1" t="s">
        <v>3090</v>
      </c>
      <c r="C3092" s="1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11">
        <f t="shared" si="288"/>
        <v>5.0808888888888886</v>
      </c>
      <c r="P3092" s="7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105" x14ac:dyDescent="0.2">
      <c r="A3093" s="7">
        <v>3091</v>
      </c>
      <c r="B3093" s="1" t="s">
        <v>3091</v>
      </c>
      <c r="C3093" s="1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11">
        <f t="shared" si="288"/>
        <v>15.920000000000002</v>
      </c>
      <c r="P3093" s="7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90" x14ac:dyDescent="0.2">
      <c r="A3094" s="7">
        <v>3092</v>
      </c>
      <c r="B3094" s="1" t="s">
        <v>3092</v>
      </c>
      <c r="C3094" s="1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11">
        <f t="shared" si="288"/>
        <v>1.1831900000000002</v>
      </c>
      <c r="P3094" s="7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105" x14ac:dyDescent="0.2">
      <c r="A3095" s="7">
        <v>3093</v>
      </c>
      <c r="B3095" s="1" t="s">
        <v>3093</v>
      </c>
      <c r="C3095" s="1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11">
        <f t="shared" si="288"/>
        <v>22.75</v>
      </c>
      <c r="P3095" s="7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75" x14ac:dyDescent="0.2">
      <c r="A3096" s="7">
        <v>3094</v>
      </c>
      <c r="B3096" s="1" t="s">
        <v>3094</v>
      </c>
      <c r="C3096" s="1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11">
        <f t="shared" si="288"/>
        <v>2.5000000000000001E-2</v>
      </c>
      <c r="P3096" s="7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90" x14ac:dyDescent="0.2">
      <c r="A3097" s="7">
        <v>3095</v>
      </c>
      <c r="B3097" s="1" t="s">
        <v>3095</v>
      </c>
      <c r="C3097" s="1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11">
        <f t="shared" si="288"/>
        <v>0.33512064343163539</v>
      </c>
      <c r="P3097" s="7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90" x14ac:dyDescent="0.2">
      <c r="A3098" s="7">
        <v>3096</v>
      </c>
      <c r="B3098" s="1" t="s">
        <v>3096</v>
      </c>
      <c r="C3098" s="1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11">
        <f t="shared" si="288"/>
        <v>3.9750000000000001</v>
      </c>
      <c r="P3098" s="7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105" x14ac:dyDescent="0.2">
      <c r="A3099" s="7">
        <v>3097</v>
      </c>
      <c r="B3099" s="1" t="s">
        <v>3097</v>
      </c>
      <c r="C3099" s="1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11">
        <f t="shared" si="288"/>
        <v>17.150000000000002</v>
      </c>
      <c r="P3099" s="7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105" x14ac:dyDescent="0.2">
      <c r="A3100" s="7">
        <v>3098</v>
      </c>
      <c r="B3100" s="1" t="s">
        <v>3098</v>
      </c>
      <c r="C3100" s="1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11">
        <f t="shared" si="288"/>
        <v>3.6080041046690612</v>
      </c>
      <c r="P3100" s="7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105" x14ac:dyDescent="0.2">
      <c r="A3101" s="7">
        <v>3099</v>
      </c>
      <c r="B3101" s="1" t="s">
        <v>3099</v>
      </c>
      <c r="C3101" s="1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11">
        <f t="shared" si="288"/>
        <v>13.900000000000002</v>
      </c>
      <c r="P3101" s="7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105" x14ac:dyDescent="0.2">
      <c r="A3102" s="7">
        <v>3100</v>
      </c>
      <c r="B3102" s="1" t="s">
        <v>3100</v>
      </c>
      <c r="C3102" s="1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11">
        <f t="shared" si="288"/>
        <v>15.225</v>
      </c>
      <c r="P3102" s="7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105" x14ac:dyDescent="0.2">
      <c r="A3103" s="7">
        <v>3101</v>
      </c>
      <c r="B3103" s="1" t="s">
        <v>3101</v>
      </c>
      <c r="C3103" s="1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11">
        <f t="shared" si="288"/>
        <v>12</v>
      </c>
      <c r="P3103" s="7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105" x14ac:dyDescent="0.2">
      <c r="A3104" s="7">
        <v>3102</v>
      </c>
      <c r="B3104" s="1" t="s">
        <v>3102</v>
      </c>
      <c r="C3104" s="1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11">
        <f t="shared" si="288"/>
        <v>39.112499999999997</v>
      </c>
      <c r="P3104" s="7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60" x14ac:dyDescent="0.2">
      <c r="A3105" s="7">
        <v>3103</v>
      </c>
      <c r="B3105" s="1" t="s">
        <v>3103</v>
      </c>
      <c r="C3105" s="1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11">
        <f t="shared" si="288"/>
        <v>0.26829268292682928</v>
      </c>
      <c r="P3105" s="7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105" x14ac:dyDescent="0.2">
      <c r="A3106" s="7">
        <v>3104</v>
      </c>
      <c r="B3106" s="1" t="s">
        <v>3104</v>
      </c>
      <c r="C3106" s="1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11">
        <f t="shared" si="288"/>
        <v>29.625</v>
      </c>
      <c r="P3106" s="7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90" x14ac:dyDescent="0.2">
      <c r="A3107" s="7">
        <v>3105</v>
      </c>
      <c r="B3107" s="1" t="s">
        <v>3105</v>
      </c>
      <c r="C3107" s="1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11">
        <f t="shared" si="288"/>
        <v>42.360992301112063</v>
      </c>
      <c r="P3107" s="7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105" x14ac:dyDescent="0.2">
      <c r="A3108" s="7">
        <v>3106</v>
      </c>
      <c r="B3108" s="1" t="s">
        <v>3106</v>
      </c>
      <c r="C3108" s="1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11">
        <f t="shared" si="288"/>
        <v>4.1000000000000005</v>
      </c>
      <c r="P3108" s="7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105" x14ac:dyDescent="0.2">
      <c r="A3109" s="7">
        <v>3107</v>
      </c>
      <c r="B3109" s="1" t="s">
        <v>3107</v>
      </c>
      <c r="C3109" s="1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11">
        <f t="shared" si="288"/>
        <v>19.762499999999999</v>
      </c>
      <c r="P3109" s="7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30" x14ac:dyDescent="0.2">
      <c r="A3110" s="7">
        <v>3108</v>
      </c>
      <c r="B3110" s="1" t="s">
        <v>3108</v>
      </c>
      <c r="C3110" s="1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11">
        <f t="shared" si="288"/>
        <v>5.1999999999999998E-2</v>
      </c>
      <c r="P3110" s="7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105" x14ac:dyDescent="0.2">
      <c r="A3111" s="7">
        <v>3109</v>
      </c>
      <c r="B3111" s="1" t="s">
        <v>3109</v>
      </c>
      <c r="C3111" s="1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11">
        <f t="shared" si="288"/>
        <v>25.030188679245285</v>
      </c>
      <c r="P3111" s="7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75" x14ac:dyDescent="0.2">
      <c r="A3112" s="7">
        <v>3110</v>
      </c>
      <c r="B3112" s="1" t="s">
        <v>3110</v>
      </c>
      <c r="C3112" s="1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11">
        <f t="shared" si="288"/>
        <v>0.04</v>
      </c>
      <c r="P3112" s="7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75" x14ac:dyDescent="0.2">
      <c r="A3113" s="7">
        <v>3111</v>
      </c>
      <c r="B3113" s="1" t="s">
        <v>3111</v>
      </c>
      <c r="C3113" s="1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11">
        <f t="shared" si="288"/>
        <v>26.640000000000004</v>
      </c>
      <c r="P3113" s="7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105" x14ac:dyDescent="0.2">
      <c r="A3114" s="7">
        <v>3112</v>
      </c>
      <c r="B3114" s="1" t="s">
        <v>3112</v>
      </c>
      <c r="C3114" s="1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11">
        <f t="shared" si="288"/>
        <v>4.7363636363636363</v>
      </c>
      <c r="P3114" s="7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90" x14ac:dyDescent="0.2">
      <c r="A3115" s="7">
        <v>3113</v>
      </c>
      <c r="B3115" s="1" t="s">
        <v>3113</v>
      </c>
      <c r="C3115" s="1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11">
        <f t="shared" si="288"/>
        <v>4.2435339894712749</v>
      </c>
      <c r="P3115" s="7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105" x14ac:dyDescent="0.2">
      <c r="A3116" s="7">
        <v>3114</v>
      </c>
      <c r="B3116" s="1" t="s">
        <v>3114</v>
      </c>
      <c r="C3116" s="1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11">
        <f t="shared" si="288"/>
        <v>0</v>
      </c>
      <c r="P3116" s="7" t="e">
        <f t="shared" si="289"/>
        <v>#DIV/0!</v>
      </c>
      <c r="Q3116" s="7" t="str">
        <f t="shared" si="290"/>
        <v>theater</v>
      </c>
      <c r="R3116" s="7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105" x14ac:dyDescent="0.2">
      <c r="A3117" s="7">
        <v>3115</v>
      </c>
      <c r="B3117" s="1" t="s">
        <v>3115</v>
      </c>
      <c r="C3117" s="1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11">
        <f t="shared" si="288"/>
        <v>3</v>
      </c>
      <c r="P3117" s="7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75" x14ac:dyDescent="0.2">
      <c r="A3118" s="7">
        <v>3116</v>
      </c>
      <c r="B3118" s="1" t="s">
        <v>3116</v>
      </c>
      <c r="C3118" s="1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11">
        <f t="shared" si="288"/>
        <v>57.333333333333336</v>
      </c>
      <c r="P3118" s="7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90" x14ac:dyDescent="0.2">
      <c r="A3119" s="7">
        <v>3117</v>
      </c>
      <c r="B3119" s="1" t="s">
        <v>3117</v>
      </c>
      <c r="C3119" s="1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11">
        <f t="shared" si="288"/>
        <v>0.1</v>
      </c>
      <c r="P3119" s="7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45" x14ac:dyDescent="0.2">
      <c r="A3120" s="7">
        <v>3118</v>
      </c>
      <c r="B3120" s="1" t="s">
        <v>3118</v>
      </c>
      <c r="C3120" s="1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11">
        <f t="shared" si="288"/>
        <v>0.31</v>
      </c>
      <c r="P3120" s="7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105" x14ac:dyDescent="0.2">
      <c r="A3121" s="7">
        <v>3119</v>
      </c>
      <c r="B3121" s="1" t="s">
        <v>3119</v>
      </c>
      <c r="C3121" s="1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11">
        <f t="shared" si="288"/>
        <v>0.05</v>
      </c>
      <c r="P3121" s="7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90" x14ac:dyDescent="0.2">
      <c r="A3122" s="7">
        <v>3120</v>
      </c>
      <c r="B3122" s="1" t="s">
        <v>3120</v>
      </c>
      <c r="C3122" s="1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11">
        <f t="shared" si="288"/>
        <v>9.8461538461538465E-3</v>
      </c>
      <c r="P3122" s="7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75" x14ac:dyDescent="0.2">
      <c r="A3123" s="7">
        <v>3121</v>
      </c>
      <c r="B3123" s="1" t="s">
        <v>3121</v>
      </c>
      <c r="C3123" s="1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11">
        <f t="shared" si="288"/>
        <v>0.66666666666666674</v>
      </c>
      <c r="P3123" s="7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30" x14ac:dyDescent="0.2">
      <c r="A3124" s="7">
        <v>3122</v>
      </c>
      <c r="B3124" s="1" t="s">
        <v>3122</v>
      </c>
      <c r="C3124" s="1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11">
        <f t="shared" si="288"/>
        <v>58.291457286432156</v>
      </c>
      <c r="P3124" s="7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120" x14ac:dyDescent="0.2">
      <c r="A3125" s="7">
        <v>3123</v>
      </c>
      <c r="B3125" s="1" t="s">
        <v>3123</v>
      </c>
      <c r="C3125" s="1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11">
        <f t="shared" si="288"/>
        <v>68.153599999999997</v>
      </c>
      <c r="P3125" s="7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75" x14ac:dyDescent="0.2">
      <c r="A3126" s="7">
        <v>3124</v>
      </c>
      <c r="B3126" s="1" t="s">
        <v>3124</v>
      </c>
      <c r="C3126" s="1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11">
        <f t="shared" si="288"/>
        <v>3.2499999999999999E-3</v>
      </c>
      <c r="P3126" s="7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">
      <c r="A3127" s="7">
        <v>3125</v>
      </c>
      <c r="B3127" s="1" t="s">
        <v>3125</v>
      </c>
      <c r="C3127" s="1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11">
        <f t="shared" si="288"/>
        <v>0</v>
      </c>
      <c r="P3127" s="7" t="e">
        <f t="shared" si="289"/>
        <v>#DIV/0!</v>
      </c>
      <c r="Q3127" s="7" t="str">
        <f t="shared" si="290"/>
        <v>theater</v>
      </c>
      <c r="R3127" s="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135" x14ac:dyDescent="0.2">
      <c r="A3128" s="7">
        <v>3126</v>
      </c>
      <c r="B3128" s="1" t="s">
        <v>3126</v>
      </c>
      <c r="C3128" s="1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11">
        <f t="shared" si="288"/>
        <v>4.16</v>
      </c>
      <c r="P3128" s="7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105" x14ac:dyDescent="0.2">
      <c r="A3129" s="7">
        <v>3127</v>
      </c>
      <c r="B3129" s="1" t="s">
        <v>3127</v>
      </c>
      <c r="C3129" s="1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11">
        <f t="shared" si="288"/>
        <v>0</v>
      </c>
      <c r="P3129" s="7" t="e">
        <f t="shared" si="289"/>
        <v>#DIV/0!</v>
      </c>
      <c r="Q3129" s="7" t="str">
        <f t="shared" si="290"/>
        <v>theater</v>
      </c>
      <c r="R3129" s="7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90" x14ac:dyDescent="0.2">
      <c r="A3130" s="7">
        <v>3128</v>
      </c>
      <c r="B3130" s="1" t="s">
        <v>3128</v>
      </c>
      <c r="C3130" s="1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11">
        <f t="shared" si="288"/>
        <v>108.60666666666667</v>
      </c>
      <c r="P3130" s="7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105" x14ac:dyDescent="0.2">
      <c r="A3131" s="7">
        <v>3129</v>
      </c>
      <c r="B3131" s="1" t="s">
        <v>3129</v>
      </c>
      <c r="C3131" s="1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11">
        <f t="shared" si="288"/>
        <v>0.8</v>
      </c>
      <c r="P3131" s="7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75" x14ac:dyDescent="0.2">
      <c r="A3132" s="7">
        <v>3130</v>
      </c>
      <c r="B3132" s="1" t="s">
        <v>3130</v>
      </c>
      <c r="C3132" s="1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11">
        <f t="shared" si="288"/>
        <v>3.75</v>
      </c>
      <c r="P3132" s="7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45" x14ac:dyDescent="0.2">
      <c r="A3133" s="7">
        <v>3131</v>
      </c>
      <c r="B3133" s="1" t="s">
        <v>3131</v>
      </c>
      <c r="C3133" s="1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11">
        <f t="shared" si="288"/>
        <v>15.731707317073171</v>
      </c>
      <c r="P3133" s="7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60" x14ac:dyDescent="0.2">
      <c r="A3134" s="7">
        <v>3132</v>
      </c>
      <c r="B3134" s="1" t="s">
        <v>3132</v>
      </c>
      <c r="C3134" s="1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11">
        <f t="shared" si="288"/>
        <v>3.3333333333333333E-2</v>
      </c>
      <c r="P3134" s="7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90" x14ac:dyDescent="0.2">
      <c r="A3135" s="7">
        <v>3133</v>
      </c>
      <c r="B3135" s="1" t="s">
        <v>3133</v>
      </c>
      <c r="C3135" s="1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11">
        <f t="shared" si="288"/>
        <v>108</v>
      </c>
      <c r="P3135" s="7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105" x14ac:dyDescent="0.2">
      <c r="A3136" s="7">
        <v>3134</v>
      </c>
      <c r="B3136" s="1" t="s">
        <v>3134</v>
      </c>
      <c r="C3136" s="1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11">
        <f t="shared" si="288"/>
        <v>22.5</v>
      </c>
      <c r="P3136" s="7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105" x14ac:dyDescent="0.2">
      <c r="A3137" s="7">
        <v>3135</v>
      </c>
      <c r="B3137" s="1" t="s">
        <v>3135</v>
      </c>
      <c r="C3137" s="1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11">
        <f t="shared" si="288"/>
        <v>20.849420849420849</v>
      </c>
      <c r="P3137" s="7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90" x14ac:dyDescent="0.2">
      <c r="A3138" s="7">
        <v>3136</v>
      </c>
      <c r="B3138" s="1" t="s">
        <v>3136</v>
      </c>
      <c r="C3138" s="1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11">
        <f t="shared" si="288"/>
        <v>127.8</v>
      </c>
      <c r="P3138" s="7">
        <f t="shared" si="289"/>
        <v>29.045454545454547</v>
      </c>
      <c r="Q3138" s="7" t="str">
        <f t="shared" si="290"/>
        <v>theater</v>
      </c>
      <c r="R3138" s="7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75" x14ac:dyDescent="0.2">
      <c r="A3139" s="7">
        <v>3137</v>
      </c>
      <c r="B3139" s="1" t="s">
        <v>3137</v>
      </c>
      <c r="C3139" s="1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11">
        <f t="shared" ref="O3139:O3202" si="294">E3139/D3139*100</f>
        <v>3.3333333333333335</v>
      </c>
      <c r="P3139" s="7">
        <f t="shared" ref="P3139:P3202" si="295">E3139/L3139</f>
        <v>50</v>
      </c>
      <c r="Q3139" s="7" t="str">
        <f t="shared" ref="Q3139:Q3202" si="296">LEFT(N3139,FIND("/",N3139)-1)</f>
        <v>theater</v>
      </c>
      <c r="R3139" s="7" t="str">
        <f t="shared" ref="R3139:R3202" si="297">RIGHT(N3139,LEN(N3139)-FIND("/",N3139))</f>
        <v>plays</v>
      </c>
      <c r="S3139" s="9">
        <f t="shared" ref="S3139:S3202" si="298">(J3139/86400)+25569</f>
        <v>42807.885057870371</v>
      </c>
      <c r="T3139" s="9">
        <f t="shared" ref="T3139:T3202" si="299">(I3139/86400)+25569</f>
        <v>42858.8</v>
      </c>
    </row>
    <row r="3140" spans="1:20" ht="120" x14ac:dyDescent="0.2">
      <c r="A3140" s="7">
        <v>3138</v>
      </c>
      <c r="B3140" s="1" t="s">
        <v>3138</v>
      </c>
      <c r="C3140" s="1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11">
        <f t="shared" si="294"/>
        <v>0</v>
      </c>
      <c r="P3140" s="7" t="e">
        <f t="shared" si="295"/>
        <v>#DIV/0!</v>
      </c>
      <c r="Q3140" s="7" t="str">
        <f t="shared" si="296"/>
        <v>theater</v>
      </c>
      <c r="R3140" s="7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105" x14ac:dyDescent="0.2">
      <c r="A3141" s="7">
        <v>3139</v>
      </c>
      <c r="B3141" s="1" t="s">
        <v>3139</v>
      </c>
      <c r="C3141" s="1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11">
        <f t="shared" si="294"/>
        <v>5.4</v>
      </c>
      <c r="P3141" s="7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105" x14ac:dyDescent="0.2">
      <c r="A3142" s="7">
        <v>3140</v>
      </c>
      <c r="B3142" s="1" t="s">
        <v>3140</v>
      </c>
      <c r="C3142" s="1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11">
        <f t="shared" si="294"/>
        <v>0.96</v>
      </c>
      <c r="P3142" s="7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105" x14ac:dyDescent="0.2">
      <c r="A3143" s="7">
        <v>3141</v>
      </c>
      <c r="B3143" s="1" t="s">
        <v>3141</v>
      </c>
      <c r="C3143" s="1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11">
        <f t="shared" si="294"/>
        <v>51.6</v>
      </c>
      <c r="P3143" s="7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90" x14ac:dyDescent="0.2">
      <c r="A3144" s="7">
        <v>3142</v>
      </c>
      <c r="B3144" s="1" t="s">
        <v>3142</v>
      </c>
      <c r="C3144" s="1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11">
        <f t="shared" si="294"/>
        <v>1.6363636363636365</v>
      </c>
      <c r="P3144" s="7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120" x14ac:dyDescent="0.2">
      <c r="A3145" s="7">
        <v>3143</v>
      </c>
      <c r="B3145" s="1" t="s">
        <v>3143</v>
      </c>
      <c r="C3145" s="1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11">
        <f t="shared" si="294"/>
        <v>0</v>
      </c>
      <c r="P3145" s="7" t="e">
        <f t="shared" si="295"/>
        <v>#DIV/0!</v>
      </c>
      <c r="Q3145" s="7" t="str">
        <f t="shared" si="296"/>
        <v>theater</v>
      </c>
      <c r="R3145" s="7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105" x14ac:dyDescent="0.2">
      <c r="A3146" s="7">
        <v>3144</v>
      </c>
      <c r="B3146" s="1" t="s">
        <v>3144</v>
      </c>
      <c r="C3146" s="1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11">
        <f t="shared" si="294"/>
        <v>75.400000000000006</v>
      </c>
      <c r="P3146" s="7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90" x14ac:dyDescent="0.2">
      <c r="A3147" s="7">
        <v>3145</v>
      </c>
      <c r="B3147" s="1" t="s">
        <v>3145</v>
      </c>
      <c r="C3147" s="1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11">
        <f t="shared" si="294"/>
        <v>0</v>
      </c>
      <c r="P3147" s="7" t="e">
        <f t="shared" si="295"/>
        <v>#DIV/0!</v>
      </c>
      <c r="Q3147" s="7" t="str">
        <f t="shared" si="296"/>
        <v>theater</v>
      </c>
      <c r="R3147" s="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75" x14ac:dyDescent="0.2">
      <c r="A3148" s="7">
        <v>3146</v>
      </c>
      <c r="B3148" s="1" t="s">
        <v>3146</v>
      </c>
      <c r="C3148" s="1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11">
        <f t="shared" si="294"/>
        <v>10.5</v>
      </c>
      <c r="P3148" s="7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105" x14ac:dyDescent="0.2">
      <c r="A3149" s="7">
        <v>3147</v>
      </c>
      <c r="B3149" s="1" t="s">
        <v>3147</v>
      </c>
      <c r="C3149" s="1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11">
        <f t="shared" si="294"/>
        <v>117.52499999999999</v>
      </c>
      <c r="P3149" s="7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45" x14ac:dyDescent="0.2">
      <c r="A3150" s="7">
        <v>3148</v>
      </c>
      <c r="B3150" s="1" t="s">
        <v>3148</v>
      </c>
      <c r="C3150" s="1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11">
        <f t="shared" si="294"/>
        <v>131.16666666666669</v>
      </c>
      <c r="P3150" s="7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120" x14ac:dyDescent="0.2">
      <c r="A3151" s="7">
        <v>3149</v>
      </c>
      <c r="B3151" s="1" t="s">
        <v>3149</v>
      </c>
      <c r="C3151" s="1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11">
        <f t="shared" si="294"/>
        <v>104</v>
      </c>
      <c r="P3151" s="7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120" x14ac:dyDescent="0.2">
      <c r="A3152" s="7">
        <v>3150</v>
      </c>
      <c r="B3152" s="1" t="s">
        <v>3150</v>
      </c>
      <c r="C3152" s="1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11">
        <f t="shared" si="294"/>
        <v>101</v>
      </c>
      <c r="P3152" s="7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75" x14ac:dyDescent="0.2">
      <c r="A3153" s="7">
        <v>3151</v>
      </c>
      <c r="B3153" s="1" t="s">
        <v>3151</v>
      </c>
      <c r="C3153" s="1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11">
        <f t="shared" si="294"/>
        <v>100.4</v>
      </c>
      <c r="P3153" s="7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75" x14ac:dyDescent="0.2">
      <c r="A3154" s="7">
        <v>3152</v>
      </c>
      <c r="B3154" s="1" t="s">
        <v>3152</v>
      </c>
      <c r="C3154" s="1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11">
        <f t="shared" si="294"/>
        <v>105.95454545454545</v>
      </c>
      <c r="P3154" s="7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90" x14ac:dyDescent="0.2">
      <c r="A3155" s="7">
        <v>3153</v>
      </c>
      <c r="B3155" s="1" t="s">
        <v>3153</v>
      </c>
      <c r="C3155" s="1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11">
        <f t="shared" si="294"/>
        <v>335.58333333333337</v>
      </c>
      <c r="P3155" s="7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105" x14ac:dyDescent="0.2">
      <c r="A3156" s="7">
        <v>3154</v>
      </c>
      <c r="B3156" s="1" t="s">
        <v>3154</v>
      </c>
      <c r="C3156" s="1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11">
        <f t="shared" si="294"/>
        <v>112.92857142857142</v>
      </c>
      <c r="P3156" s="7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90" x14ac:dyDescent="0.2">
      <c r="A3157" s="7">
        <v>3155</v>
      </c>
      <c r="B3157" s="1" t="s">
        <v>3155</v>
      </c>
      <c r="C3157" s="1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11">
        <f t="shared" si="294"/>
        <v>188.50460000000001</v>
      </c>
      <c r="P3157" s="7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90" x14ac:dyDescent="0.2">
      <c r="A3158" s="7">
        <v>3156</v>
      </c>
      <c r="B3158" s="1" t="s">
        <v>3156</v>
      </c>
      <c r="C3158" s="1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11">
        <f t="shared" si="294"/>
        <v>101.81818181818181</v>
      </c>
      <c r="P3158" s="7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45" x14ac:dyDescent="0.2">
      <c r="A3159" s="7">
        <v>3157</v>
      </c>
      <c r="B3159" s="1" t="s">
        <v>3157</v>
      </c>
      <c r="C3159" s="1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11">
        <f t="shared" si="294"/>
        <v>101</v>
      </c>
      <c r="P3159" s="7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45" x14ac:dyDescent="0.2">
      <c r="A3160" s="7">
        <v>3158</v>
      </c>
      <c r="B3160" s="1" t="s">
        <v>3158</v>
      </c>
      <c r="C3160" s="1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11">
        <f t="shared" si="294"/>
        <v>113.99999999999999</v>
      </c>
      <c r="P3160" s="7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90" x14ac:dyDescent="0.2">
      <c r="A3161" s="7">
        <v>3159</v>
      </c>
      <c r="B3161" s="1" t="s">
        <v>3159</v>
      </c>
      <c r="C3161" s="1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11">
        <f t="shared" si="294"/>
        <v>133.48133333333334</v>
      </c>
      <c r="P3161" s="7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105" x14ac:dyDescent="0.2">
      <c r="A3162" s="7">
        <v>3160</v>
      </c>
      <c r="B3162" s="1" t="s">
        <v>3160</v>
      </c>
      <c r="C3162" s="1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11">
        <f t="shared" si="294"/>
        <v>101.53333333333335</v>
      </c>
      <c r="P3162" s="7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120" x14ac:dyDescent="0.2">
      <c r="A3163" s="7">
        <v>3161</v>
      </c>
      <c r="B3163" s="1" t="s">
        <v>3161</v>
      </c>
      <c r="C3163" s="1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11">
        <f t="shared" si="294"/>
        <v>105.1</v>
      </c>
      <c r="P3163" s="7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105" x14ac:dyDescent="0.2">
      <c r="A3164" s="7">
        <v>3162</v>
      </c>
      <c r="B3164" s="1" t="s">
        <v>3162</v>
      </c>
      <c r="C3164" s="1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11">
        <f t="shared" si="294"/>
        <v>127.15</v>
      </c>
      <c r="P3164" s="7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90" x14ac:dyDescent="0.2">
      <c r="A3165" s="7">
        <v>3163</v>
      </c>
      <c r="B3165" s="1" t="s">
        <v>3163</v>
      </c>
      <c r="C3165" s="1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11">
        <f t="shared" si="294"/>
        <v>111.15384615384616</v>
      </c>
      <c r="P3165" s="7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105" x14ac:dyDescent="0.2">
      <c r="A3166" s="7">
        <v>3164</v>
      </c>
      <c r="B3166" s="1" t="s">
        <v>3164</v>
      </c>
      <c r="C3166" s="1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11">
        <f t="shared" si="294"/>
        <v>106.76</v>
      </c>
      <c r="P3166" s="7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105" x14ac:dyDescent="0.2">
      <c r="A3167" s="7">
        <v>3165</v>
      </c>
      <c r="B3167" s="1" t="s">
        <v>3165</v>
      </c>
      <c r="C3167" s="1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11">
        <f t="shared" si="294"/>
        <v>162.66666666666666</v>
      </c>
      <c r="P3167" s="7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105" x14ac:dyDescent="0.2">
      <c r="A3168" s="7">
        <v>3166</v>
      </c>
      <c r="B3168" s="1" t="s">
        <v>3166</v>
      </c>
      <c r="C3168" s="1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11">
        <f t="shared" si="294"/>
        <v>160.22808571428573</v>
      </c>
      <c r="P3168" s="7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45" x14ac:dyDescent="0.2">
      <c r="A3169" s="7">
        <v>3167</v>
      </c>
      <c r="B3169" s="1" t="s">
        <v>3167</v>
      </c>
      <c r="C3169" s="1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11">
        <f t="shared" si="294"/>
        <v>116.16666666666666</v>
      </c>
      <c r="P3169" s="7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90" x14ac:dyDescent="0.2">
      <c r="A3170" s="7">
        <v>3168</v>
      </c>
      <c r="B3170" s="1" t="s">
        <v>3168</v>
      </c>
      <c r="C3170" s="1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11">
        <f t="shared" si="294"/>
        <v>124.2</v>
      </c>
      <c r="P3170" s="7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60" x14ac:dyDescent="0.2">
      <c r="A3171" s="7">
        <v>3169</v>
      </c>
      <c r="B3171" s="1" t="s">
        <v>3169</v>
      </c>
      <c r="C3171" s="1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11">
        <f t="shared" si="294"/>
        <v>103.01249999999999</v>
      </c>
      <c r="P3171" s="7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90" x14ac:dyDescent="0.2">
      <c r="A3172" s="7">
        <v>3170</v>
      </c>
      <c r="B3172" s="1" t="s">
        <v>3170</v>
      </c>
      <c r="C3172" s="1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11">
        <f t="shared" si="294"/>
        <v>112.25</v>
      </c>
      <c r="P3172" s="7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105" x14ac:dyDescent="0.2">
      <c r="A3173" s="7">
        <v>3171</v>
      </c>
      <c r="B3173" s="1" t="s">
        <v>3171</v>
      </c>
      <c r="C3173" s="1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11">
        <f t="shared" si="294"/>
        <v>108.8142857142857</v>
      </c>
      <c r="P3173" s="7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105" x14ac:dyDescent="0.2">
      <c r="A3174" s="7">
        <v>3172</v>
      </c>
      <c r="B3174" s="1" t="s">
        <v>3172</v>
      </c>
      <c r="C3174" s="1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11">
        <f t="shared" si="294"/>
        <v>114.99999999999999</v>
      </c>
      <c r="P3174" s="7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105" x14ac:dyDescent="0.2">
      <c r="A3175" s="7">
        <v>3173</v>
      </c>
      <c r="B3175" s="1" t="s">
        <v>3173</v>
      </c>
      <c r="C3175" s="1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11">
        <f t="shared" si="294"/>
        <v>103</v>
      </c>
      <c r="P3175" s="7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105" x14ac:dyDescent="0.2">
      <c r="A3176" s="7">
        <v>3174</v>
      </c>
      <c r="B3176" s="1" t="s">
        <v>3174</v>
      </c>
      <c r="C3176" s="1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11">
        <f t="shared" si="294"/>
        <v>101.13333333333334</v>
      </c>
      <c r="P3176" s="7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120" x14ac:dyDescent="0.2">
      <c r="A3177" s="7">
        <v>3175</v>
      </c>
      <c r="B3177" s="1" t="s">
        <v>3175</v>
      </c>
      <c r="C3177" s="1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11">
        <f t="shared" si="294"/>
        <v>109.55999999999999</v>
      </c>
      <c r="P3177" s="7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105" x14ac:dyDescent="0.2">
      <c r="A3178" s="7">
        <v>3176</v>
      </c>
      <c r="B3178" s="1" t="s">
        <v>3176</v>
      </c>
      <c r="C3178" s="1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11">
        <f t="shared" si="294"/>
        <v>114.8421052631579</v>
      </c>
      <c r="P3178" s="7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90" x14ac:dyDescent="0.2">
      <c r="A3179" s="7">
        <v>3177</v>
      </c>
      <c r="B3179" s="1" t="s">
        <v>3177</v>
      </c>
      <c r="C3179" s="1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11">
        <f t="shared" si="294"/>
        <v>117.39999999999999</v>
      </c>
      <c r="P3179" s="7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105" x14ac:dyDescent="0.2">
      <c r="A3180" s="7">
        <v>3178</v>
      </c>
      <c r="B3180" s="1" t="s">
        <v>3178</v>
      </c>
      <c r="C3180" s="1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11">
        <f t="shared" si="294"/>
        <v>171.73333333333335</v>
      </c>
      <c r="P3180" s="7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75" x14ac:dyDescent="0.2">
      <c r="A3181" s="7">
        <v>3179</v>
      </c>
      <c r="B3181" s="1" t="s">
        <v>3179</v>
      </c>
      <c r="C3181" s="1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11">
        <f t="shared" si="294"/>
        <v>114.16238095238094</v>
      </c>
      <c r="P3181" s="7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75" x14ac:dyDescent="0.2">
      <c r="A3182" s="7">
        <v>3180</v>
      </c>
      <c r="B3182" s="1" t="s">
        <v>3180</v>
      </c>
      <c r="C3182" s="1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11">
        <f t="shared" si="294"/>
        <v>119.75</v>
      </c>
      <c r="P3182" s="7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105" x14ac:dyDescent="0.2">
      <c r="A3183" s="7">
        <v>3181</v>
      </c>
      <c r="B3183" s="1" t="s">
        <v>3181</v>
      </c>
      <c r="C3183" s="1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11">
        <f t="shared" si="294"/>
        <v>109.00000000000001</v>
      </c>
      <c r="P3183" s="7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120" x14ac:dyDescent="0.2">
      <c r="A3184" s="7">
        <v>3182</v>
      </c>
      <c r="B3184" s="1" t="s">
        <v>3182</v>
      </c>
      <c r="C3184" s="1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11">
        <f t="shared" si="294"/>
        <v>100.88571428571429</v>
      </c>
      <c r="P3184" s="7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75" x14ac:dyDescent="0.2">
      <c r="A3185" s="7">
        <v>3183</v>
      </c>
      <c r="B3185" s="1" t="s">
        <v>3183</v>
      </c>
      <c r="C3185" s="1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11">
        <f t="shared" si="294"/>
        <v>109.00000000000001</v>
      </c>
      <c r="P3185" s="7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75" x14ac:dyDescent="0.2">
      <c r="A3186" s="7">
        <v>3184</v>
      </c>
      <c r="B3186" s="1" t="s">
        <v>3184</v>
      </c>
      <c r="C3186" s="1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11">
        <f t="shared" si="294"/>
        <v>107.20930232558139</v>
      </c>
      <c r="P3186" s="7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105" x14ac:dyDescent="0.2">
      <c r="A3187" s="7">
        <v>3185</v>
      </c>
      <c r="B3187" s="1" t="s">
        <v>3185</v>
      </c>
      <c r="C3187" s="1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11">
        <f t="shared" si="294"/>
        <v>100</v>
      </c>
      <c r="P3187" s="7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105" x14ac:dyDescent="0.2">
      <c r="A3188" s="7">
        <v>3186</v>
      </c>
      <c r="B3188" s="1" t="s">
        <v>3186</v>
      </c>
      <c r="C3188" s="1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11">
        <f t="shared" si="294"/>
        <v>102.18750000000001</v>
      </c>
      <c r="P3188" s="7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105" x14ac:dyDescent="0.2">
      <c r="A3189" s="7">
        <v>3187</v>
      </c>
      <c r="B3189" s="1" t="s">
        <v>3187</v>
      </c>
      <c r="C3189" s="1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11">
        <f t="shared" si="294"/>
        <v>116.29333333333334</v>
      </c>
      <c r="P3189" s="7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90" x14ac:dyDescent="0.2">
      <c r="A3190" s="7">
        <v>3188</v>
      </c>
      <c r="B3190" s="1" t="s">
        <v>3188</v>
      </c>
      <c r="C3190" s="1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11">
        <f t="shared" si="294"/>
        <v>65</v>
      </c>
      <c r="P3190" s="7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105" x14ac:dyDescent="0.2">
      <c r="A3191" s="7">
        <v>3189</v>
      </c>
      <c r="B3191" s="1" t="s">
        <v>3189</v>
      </c>
      <c r="C3191" s="1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11">
        <f t="shared" si="294"/>
        <v>12.327272727272726</v>
      </c>
      <c r="P3191" s="7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90" x14ac:dyDescent="0.2">
      <c r="A3192" s="7">
        <v>3190</v>
      </c>
      <c r="B3192" s="1" t="s">
        <v>3190</v>
      </c>
      <c r="C3192" s="1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11">
        <f t="shared" si="294"/>
        <v>0</v>
      </c>
      <c r="P3192" s="7" t="e">
        <f t="shared" si="295"/>
        <v>#DIV/0!</v>
      </c>
      <c r="Q3192" s="7" t="str">
        <f t="shared" si="296"/>
        <v>theater</v>
      </c>
      <c r="R3192" s="7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90" x14ac:dyDescent="0.2">
      <c r="A3193" s="7">
        <v>3191</v>
      </c>
      <c r="B3193" s="1" t="s">
        <v>3191</v>
      </c>
      <c r="C3193" s="1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11">
        <f t="shared" si="294"/>
        <v>4.0266666666666664</v>
      </c>
      <c r="P3193" s="7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90" x14ac:dyDescent="0.2">
      <c r="A3194" s="7">
        <v>3192</v>
      </c>
      <c r="B3194" s="1" t="s">
        <v>3192</v>
      </c>
      <c r="C3194" s="1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11">
        <f t="shared" si="294"/>
        <v>1.02</v>
      </c>
      <c r="P3194" s="7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105" x14ac:dyDescent="0.2">
      <c r="A3195" s="7">
        <v>3193</v>
      </c>
      <c r="B3195" s="1" t="s">
        <v>3193</v>
      </c>
      <c r="C3195" s="1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11">
        <f t="shared" si="294"/>
        <v>11.74</v>
      </c>
      <c r="P3195" s="7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105" x14ac:dyDescent="0.2">
      <c r="A3196" s="7">
        <v>3194</v>
      </c>
      <c r="B3196" s="1" t="s">
        <v>3194</v>
      </c>
      <c r="C3196" s="1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11">
        <f t="shared" si="294"/>
        <v>0</v>
      </c>
      <c r="P3196" s="7" t="e">
        <f t="shared" si="295"/>
        <v>#DIV/0!</v>
      </c>
      <c r="Q3196" s="7" t="str">
        <f t="shared" si="296"/>
        <v>theater</v>
      </c>
      <c r="R3196" s="7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105" x14ac:dyDescent="0.2">
      <c r="A3197" s="7">
        <v>3195</v>
      </c>
      <c r="B3197" s="1" t="s">
        <v>3195</v>
      </c>
      <c r="C3197" s="1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11">
        <f t="shared" si="294"/>
        <v>59.142857142857139</v>
      </c>
      <c r="P3197" s="7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90" x14ac:dyDescent="0.2">
      <c r="A3198" s="7">
        <v>3196</v>
      </c>
      <c r="B3198" s="1" t="s">
        <v>3196</v>
      </c>
      <c r="C3198" s="1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11">
        <f t="shared" si="294"/>
        <v>0.06</v>
      </c>
      <c r="P3198" s="7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75" x14ac:dyDescent="0.2">
      <c r="A3199" s="7">
        <v>3197</v>
      </c>
      <c r="B3199" s="1" t="s">
        <v>3197</v>
      </c>
      <c r="C3199" s="1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11">
        <f t="shared" si="294"/>
        <v>11.450000000000001</v>
      </c>
      <c r="P3199" s="7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120" x14ac:dyDescent="0.2">
      <c r="A3200" s="7">
        <v>3198</v>
      </c>
      <c r="B3200" s="1" t="s">
        <v>3198</v>
      </c>
      <c r="C3200" s="1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11">
        <f t="shared" si="294"/>
        <v>0.36666666666666664</v>
      </c>
      <c r="P3200" s="7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90" x14ac:dyDescent="0.2">
      <c r="A3201" s="7">
        <v>3199</v>
      </c>
      <c r="B3201" s="1" t="s">
        <v>3199</v>
      </c>
      <c r="C3201" s="1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11">
        <f t="shared" si="294"/>
        <v>52.16</v>
      </c>
      <c r="P3201" s="7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105" x14ac:dyDescent="0.2">
      <c r="A3202" s="7">
        <v>3200</v>
      </c>
      <c r="B3202" s="1" t="s">
        <v>3200</v>
      </c>
      <c r="C3202" s="1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11">
        <f t="shared" si="294"/>
        <v>2E-3</v>
      </c>
      <c r="P3202" s="7">
        <f t="shared" si="295"/>
        <v>1</v>
      </c>
      <c r="Q3202" s="7" t="str">
        <f t="shared" si="296"/>
        <v>theater</v>
      </c>
      <c r="R3202" s="7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120" x14ac:dyDescent="0.2">
      <c r="A3203" s="7">
        <v>3201</v>
      </c>
      <c r="B3203" s="1" t="s">
        <v>3201</v>
      </c>
      <c r="C3203" s="1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11">
        <f t="shared" ref="O3203:O3266" si="300">E3203/D3203*100</f>
        <v>1.25</v>
      </c>
      <c r="P3203" s="7">
        <f t="shared" ref="P3203:P3266" si="301">E3203/L3203</f>
        <v>12.5</v>
      </c>
      <c r="Q3203" s="7" t="str">
        <f t="shared" ref="Q3203:Q3266" si="302">LEFT(N3203,FIND("/",N3203)-1)</f>
        <v>theater</v>
      </c>
      <c r="R3203" s="7" t="str">
        <f t="shared" ref="R3203:R3266" si="303">RIGHT(N3203,LEN(N3203)-FIND("/",N3203))</f>
        <v>musical</v>
      </c>
      <c r="S3203" s="9">
        <f t="shared" ref="S3203:S3266" si="304">(J3203/86400)+25569</f>
        <v>41861.767094907409</v>
      </c>
      <c r="T3203" s="9">
        <f t="shared" ref="T3203:T3266" si="305">(I3203/86400)+25569</f>
        <v>41882.767094907409</v>
      </c>
    </row>
    <row r="3204" spans="1:20" ht="90" x14ac:dyDescent="0.2">
      <c r="A3204" s="7">
        <v>3202</v>
      </c>
      <c r="B3204" s="1" t="s">
        <v>3202</v>
      </c>
      <c r="C3204" s="1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11">
        <f t="shared" si="300"/>
        <v>54.52</v>
      </c>
      <c r="P3204" s="7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75" x14ac:dyDescent="0.2">
      <c r="A3205" s="7">
        <v>3203</v>
      </c>
      <c r="B3205" s="1" t="s">
        <v>3203</v>
      </c>
      <c r="C3205" s="1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11">
        <f t="shared" si="300"/>
        <v>25</v>
      </c>
      <c r="P3205" s="7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105" x14ac:dyDescent="0.2">
      <c r="A3206" s="7">
        <v>3204</v>
      </c>
      <c r="B3206" s="1" t="s">
        <v>3204</v>
      </c>
      <c r="C3206" s="1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11">
        <f t="shared" si="300"/>
        <v>0</v>
      </c>
      <c r="P3206" s="7" t="e">
        <f t="shared" si="301"/>
        <v>#DIV/0!</v>
      </c>
      <c r="Q3206" s="7" t="str">
        <f t="shared" si="302"/>
        <v>theater</v>
      </c>
      <c r="R3206" s="7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105" x14ac:dyDescent="0.2">
      <c r="A3207" s="7">
        <v>3205</v>
      </c>
      <c r="B3207" s="1" t="s">
        <v>3205</v>
      </c>
      <c r="C3207" s="1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11">
        <f t="shared" si="300"/>
        <v>3.4125000000000001</v>
      </c>
      <c r="P3207" s="7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105" x14ac:dyDescent="0.2">
      <c r="A3208" s="7">
        <v>3206</v>
      </c>
      <c r="B3208" s="1" t="s">
        <v>3206</v>
      </c>
      <c r="C3208" s="1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11">
        <f t="shared" si="300"/>
        <v>0</v>
      </c>
      <c r="P3208" s="7" t="e">
        <f t="shared" si="301"/>
        <v>#DIV/0!</v>
      </c>
      <c r="Q3208" s="7" t="str">
        <f t="shared" si="302"/>
        <v>theater</v>
      </c>
      <c r="R3208" s="7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105" x14ac:dyDescent="0.2">
      <c r="A3209" s="7">
        <v>3207</v>
      </c>
      <c r="B3209" s="1" t="s">
        <v>3207</v>
      </c>
      <c r="C3209" s="1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11">
        <f t="shared" si="300"/>
        <v>46.36363636363636</v>
      </c>
      <c r="P3209" s="7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90" x14ac:dyDescent="0.2">
      <c r="A3210" s="7">
        <v>3208</v>
      </c>
      <c r="B3210" s="1" t="s">
        <v>3208</v>
      </c>
      <c r="C3210" s="1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11">
        <f t="shared" si="300"/>
        <v>103.49999999999999</v>
      </c>
      <c r="P3210" s="7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90" x14ac:dyDescent="0.2">
      <c r="A3211" s="7">
        <v>3209</v>
      </c>
      <c r="B3211" s="1" t="s">
        <v>3209</v>
      </c>
      <c r="C3211" s="1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11">
        <f t="shared" si="300"/>
        <v>119.32315789473684</v>
      </c>
      <c r="P3211" s="7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105" x14ac:dyDescent="0.2">
      <c r="A3212" s="7">
        <v>3210</v>
      </c>
      <c r="B3212" s="1" t="s">
        <v>3210</v>
      </c>
      <c r="C3212" s="1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11">
        <f t="shared" si="300"/>
        <v>125.76666666666667</v>
      </c>
      <c r="P3212" s="7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105" x14ac:dyDescent="0.2">
      <c r="A3213" s="7">
        <v>3211</v>
      </c>
      <c r="B3213" s="1" t="s">
        <v>3211</v>
      </c>
      <c r="C3213" s="1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11">
        <f t="shared" si="300"/>
        <v>119.74347826086958</v>
      </c>
      <c r="P3213" s="7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60" x14ac:dyDescent="0.2">
      <c r="A3214" s="7">
        <v>3212</v>
      </c>
      <c r="B3214" s="1" t="s">
        <v>3212</v>
      </c>
      <c r="C3214" s="1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11">
        <f t="shared" si="300"/>
        <v>126.25</v>
      </c>
      <c r="P3214" s="7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90" x14ac:dyDescent="0.2">
      <c r="A3215" s="7">
        <v>3213</v>
      </c>
      <c r="B3215" s="1" t="s">
        <v>3213</v>
      </c>
      <c r="C3215" s="1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11">
        <f t="shared" si="300"/>
        <v>100.11666666666667</v>
      </c>
      <c r="P3215" s="7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105" x14ac:dyDescent="0.2">
      <c r="A3216" s="7">
        <v>3214</v>
      </c>
      <c r="B3216" s="1" t="s">
        <v>3214</v>
      </c>
      <c r="C3216" s="1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11">
        <f t="shared" si="300"/>
        <v>102.13333333333334</v>
      </c>
      <c r="P3216" s="7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120" x14ac:dyDescent="0.2">
      <c r="A3217" s="7">
        <v>3215</v>
      </c>
      <c r="B3217" s="1" t="s">
        <v>3215</v>
      </c>
      <c r="C3217" s="1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11">
        <f t="shared" si="300"/>
        <v>100.35142857142858</v>
      </c>
      <c r="P3217" s="7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105" x14ac:dyDescent="0.2">
      <c r="A3218" s="7">
        <v>3216</v>
      </c>
      <c r="B3218" s="1" t="s">
        <v>3216</v>
      </c>
      <c r="C3218" s="1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11">
        <f t="shared" si="300"/>
        <v>100.05</v>
      </c>
      <c r="P3218" s="7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75" x14ac:dyDescent="0.2">
      <c r="A3219" s="7">
        <v>3217</v>
      </c>
      <c r="B3219" s="1" t="s">
        <v>3217</v>
      </c>
      <c r="C3219" s="1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11">
        <f t="shared" si="300"/>
        <v>116.02222222222223</v>
      </c>
      <c r="P3219" s="7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105" x14ac:dyDescent="0.2">
      <c r="A3220" s="7">
        <v>3218</v>
      </c>
      <c r="B3220" s="1" t="s">
        <v>3218</v>
      </c>
      <c r="C3220" s="1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11">
        <f t="shared" si="300"/>
        <v>102.1</v>
      </c>
      <c r="P3220" s="7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75" x14ac:dyDescent="0.2">
      <c r="A3221" s="7">
        <v>3219</v>
      </c>
      <c r="B3221" s="1" t="s">
        <v>3219</v>
      </c>
      <c r="C3221" s="1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11">
        <f t="shared" si="300"/>
        <v>100.11000000000001</v>
      </c>
      <c r="P3221" s="7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45" x14ac:dyDescent="0.2">
      <c r="A3222" s="7">
        <v>3220</v>
      </c>
      <c r="B3222" s="1" t="s">
        <v>3220</v>
      </c>
      <c r="C3222" s="1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11">
        <f t="shared" si="300"/>
        <v>100.84</v>
      </c>
      <c r="P3222" s="7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105" x14ac:dyDescent="0.2">
      <c r="A3223" s="7">
        <v>3221</v>
      </c>
      <c r="B3223" s="1" t="s">
        <v>3221</v>
      </c>
      <c r="C3223" s="1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11">
        <f t="shared" si="300"/>
        <v>103.42499999999998</v>
      </c>
      <c r="P3223" s="7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75" x14ac:dyDescent="0.2">
      <c r="A3224" s="7">
        <v>3222</v>
      </c>
      <c r="B3224" s="1" t="s">
        <v>3222</v>
      </c>
      <c r="C3224" s="1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11">
        <f t="shared" si="300"/>
        <v>124.8</v>
      </c>
      <c r="P3224" s="7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60" x14ac:dyDescent="0.2">
      <c r="A3225" s="7">
        <v>3223</v>
      </c>
      <c r="B3225" s="1" t="s">
        <v>3223</v>
      </c>
      <c r="C3225" s="1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11">
        <f t="shared" si="300"/>
        <v>109.51612903225806</v>
      </c>
      <c r="P3225" s="7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105" x14ac:dyDescent="0.2">
      <c r="A3226" s="7">
        <v>3224</v>
      </c>
      <c r="B3226" s="1" t="s">
        <v>3224</v>
      </c>
      <c r="C3226" s="1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11">
        <f t="shared" si="300"/>
        <v>102.03333333333333</v>
      </c>
      <c r="P3226" s="7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90" x14ac:dyDescent="0.2">
      <c r="A3227" s="7">
        <v>3225</v>
      </c>
      <c r="B3227" s="1" t="s">
        <v>3225</v>
      </c>
      <c r="C3227" s="1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11">
        <f t="shared" si="300"/>
        <v>102.35000000000001</v>
      </c>
      <c r="P3227" s="7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90" x14ac:dyDescent="0.2">
      <c r="A3228" s="7">
        <v>3226</v>
      </c>
      <c r="B3228" s="1" t="s">
        <v>3226</v>
      </c>
      <c r="C3228" s="1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11">
        <f t="shared" si="300"/>
        <v>104.16666666666667</v>
      </c>
      <c r="P3228" s="7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105" x14ac:dyDescent="0.2">
      <c r="A3229" s="7">
        <v>3227</v>
      </c>
      <c r="B3229" s="1" t="s">
        <v>3227</v>
      </c>
      <c r="C3229" s="1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11">
        <f t="shared" si="300"/>
        <v>125</v>
      </c>
      <c r="P3229" s="7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45" x14ac:dyDescent="0.2">
      <c r="A3230" s="7">
        <v>3228</v>
      </c>
      <c r="B3230" s="1" t="s">
        <v>3228</v>
      </c>
      <c r="C3230" s="1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11">
        <f t="shared" si="300"/>
        <v>102.34285714285714</v>
      </c>
      <c r="P3230" s="7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90" x14ac:dyDescent="0.2">
      <c r="A3231" s="7">
        <v>3229</v>
      </c>
      <c r="B3231" s="1" t="s">
        <v>3229</v>
      </c>
      <c r="C3231" s="1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11">
        <f t="shared" si="300"/>
        <v>107.86500000000001</v>
      </c>
      <c r="P3231" s="7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105" x14ac:dyDescent="0.2">
      <c r="A3232" s="7">
        <v>3230</v>
      </c>
      <c r="B3232" s="1" t="s">
        <v>3230</v>
      </c>
      <c r="C3232" s="1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11">
        <f t="shared" si="300"/>
        <v>109.88461538461539</v>
      </c>
      <c r="P3232" s="7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105" x14ac:dyDescent="0.2">
      <c r="A3233" s="7">
        <v>3231</v>
      </c>
      <c r="B3233" s="1" t="s">
        <v>3231</v>
      </c>
      <c r="C3233" s="1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11">
        <f t="shared" si="300"/>
        <v>161</v>
      </c>
      <c r="P3233" s="7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105" x14ac:dyDescent="0.2">
      <c r="A3234" s="7">
        <v>3232</v>
      </c>
      <c r="B3234" s="1" t="s">
        <v>3232</v>
      </c>
      <c r="C3234" s="1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11">
        <f t="shared" si="300"/>
        <v>131.20000000000002</v>
      </c>
      <c r="P3234" s="7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90" x14ac:dyDescent="0.2">
      <c r="A3235" s="7">
        <v>3233</v>
      </c>
      <c r="B3235" s="1" t="s">
        <v>3233</v>
      </c>
      <c r="C3235" s="1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11">
        <f t="shared" si="300"/>
        <v>118.8</v>
      </c>
      <c r="P3235" s="7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90" x14ac:dyDescent="0.2">
      <c r="A3236" s="7">
        <v>3234</v>
      </c>
      <c r="B3236" s="1" t="s">
        <v>3234</v>
      </c>
      <c r="C3236" s="1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11">
        <f t="shared" si="300"/>
        <v>100.39275000000001</v>
      </c>
      <c r="P3236" s="7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105" x14ac:dyDescent="0.2">
      <c r="A3237" s="7">
        <v>3235</v>
      </c>
      <c r="B3237" s="1" t="s">
        <v>3235</v>
      </c>
      <c r="C3237" s="1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11">
        <f t="shared" si="300"/>
        <v>103.20666666666666</v>
      </c>
      <c r="P3237" s="7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120" x14ac:dyDescent="0.2">
      <c r="A3238" s="7">
        <v>3236</v>
      </c>
      <c r="B3238" s="1" t="s">
        <v>3236</v>
      </c>
      <c r="C3238" s="1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11">
        <f t="shared" si="300"/>
        <v>100.6</v>
      </c>
      <c r="P3238" s="7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60" x14ac:dyDescent="0.2">
      <c r="A3239" s="7">
        <v>3237</v>
      </c>
      <c r="B3239" s="1" t="s">
        <v>3237</v>
      </c>
      <c r="C3239" s="1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11">
        <f t="shared" si="300"/>
        <v>100.78754285714287</v>
      </c>
      <c r="P3239" s="7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105" x14ac:dyDescent="0.2">
      <c r="A3240" s="7">
        <v>3238</v>
      </c>
      <c r="B3240" s="1" t="s">
        <v>3238</v>
      </c>
      <c r="C3240" s="1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11">
        <f t="shared" si="300"/>
        <v>112.32142857142857</v>
      </c>
      <c r="P3240" s="7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105" x14ac:dyDescent="0.2">
      <c r="A3241" s="7">
        <v>3239</v>
      </c>
      <c r="B3241" s="1" t="s">
        <v>3239</v>
      </c>
      <c r="C3241" s="1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11">
        <f t="shared" si="300"/>
        <v>105.91914022517912</v>
      </c>
      <c r="P3241" s="7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105" x14ac:dyDescent="0.2">
      <c r="A3242" s="7">
        <v>3240</v>
      </c>
      <c r="B3242" s="1" t="s">
        <v>3240</v>
      </c>
      <c r="C3242" s="1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11">
        <f t="shared" si="300"/>
        <v>100.56666666666668</v>
      </c>
      <c r="P3242" s="7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120" x14ac:dyDescent="0.2">
      <c r="A3243" s="7">
        <v>3241</v>
      </c>
      <c r="B3243" s="1" t="s">
        <v>3241</v>
      </c>
      <c r="C3243" s="1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11">
        <f t="shared" si="300"/>
        <v>115.30588235294117</v>
      </c>
      <c r="P3243" s="7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60" x14ac:dyDescent="0.2">
      <c r="A3244" s="7">
        <v>3242</v>
      </c>
      <c r="B3244" s="1" t="s">
        <v>3242</v>
      </c>
      <c r="C3244" s="1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11">
        <f t="shared" si="300"/>
        <v>127.30419999999999</v>
      </c>
      <c r="P3244" s="7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90" x14ac:dyDescent="0.2">
      <c r="A3245" s="7">
        <v>3243</v>
      </c>
      <c r="B3245" s="1" t="s">
        <v>3243</v>
      </c>
      <c r="C3245" s="1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11">
        <f t="shared" si="300"/>
        <v>102.83750000000001</v>
      </c>
      <c r="P3245" s="7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90" x14ac:dyDescent="0.2">
      <c r="A3246" s="7">
        <v>3244</v>
      </c>
      <c r="B3246" s="1" t="s">
        <v>3244</v>
      </c>
      <c r="C3246" s="1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11">
        <f t="shared" si="300"/>
        <v>102.9375</v>
      </c>
      <c r="P3246" s="7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90" x14ac:dyDescent="0.2">
      <c r="A3247" s="7">
        <v>3245</v>
      </c>
      <c r="B3247" s="1" t="s">
        <v>3245</v>
      </c>
      <c r="C3247" s="1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11">
        <f t="shared" si="300"/>
        <v>104.3047619047619</v>
      </c>
      <c r="P3247" s="7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90" x14ac:dyDescent="0.2">
      <c r="A3248" s="7">
        <v>3246</v>
      </c>
      <c r="B3248" s="1" t="s">
        <v>3246</v>
      </c>
      <c r="C3248" s="1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11">
        <f t="shared" si="300"/>
        <v>111.22000000000001</v>
      </c>
      <c r="P3248" s="7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90" x14ac:dyDescent="0.2">
      <c r="A3249" s="7">
        <v>3247</v>
      </c>
      <c r="B3249" s="1" t="s">
        <v>3247</v>
      </c>
      <c r="C3249" s="1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11">
        <f t="shared" si="300"/>
        <v>105.86</v>
      </c>
      <c r="P3249" s="7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60" x14ac:dyDescent="0.2">
      <c r="A3250" s="7">
        <v>3248</v>
      </c>
      <c r="B3250" s="1" t="s">
        <v>3248</v>
      </c>
      <c r="C3250" s="1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11">
        <f t="shared" si="300"/>
        <v>100.79166666666666</v>
      </c>
      <c r="P3250" s="7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90" x14ac:dyDescent="0.2">
      <c r="A3251" s="7">
        <v>3249</v>
      </c>
      <c r="B3251" s="1" t="s">
        <v>3249</v>
      </c>
      <c r="C3251" s="1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11">
        <f t="shared" si="300"/>
        <v>104.92727272727274</v>
      </c>
      <c r="P3251" s="7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105" x14ac:dyDescent="0.2">
      <c r="A3252" s="7">
        <v>3250</v>
      </c>
      <c r="B3252" s="1" t="s">
        <v>3250</v>
      </c>
      <c r="C3252" s="1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11">
        <f t="shared" si="300"/>
        <v>101.55199999999999</v>
      </c>
      <c r="P3252" s="7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105" x14ac:dyDescent="0.2">
      <c r="A3253" s="7">
        <v>3251</v>
      </c>
      <c r="B3253" s="1" t="s">
        <v>3251</v>
      </c>
      <c r="C3253" s="1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11">
        <f t="shared" si="300"/>
        <v>110.73333333333333</v>
      </c>
      <c r="P3253" s="7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75" x14ac:dyDescent="0.2">
      <c r="A3254" s="7">
        <v>3252</v>
      </c>
      <c r="B3254" s="1" t="s">
        <v>3252</v>
      </c>
      <c r="C3254" s="1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11">
        <f t="shared" si="300"/>
        <v>127.82222222222221</v>
      </c>
      <c r="P3254" s="7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60" x14ac:dyDescent="0.2">
      <c r="A3255" s="7">
        <v>3253</v>
      </c>
      <c r="B3255" s="1" t="s">
        <v>3253</v>
      </c>
      <c r="C3255" s="1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11">
        <f t="shared" si="300"/>
        <v>101.82500000000002</v>
      </c>
      <c r="P3255" s="7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90" x14ac:dyDescent="0.2">
      <c r="A3256" s="7">
        <v>3254</v>
      </c>
      <c r="B3256" s="1" t="s">
        <v>3254</v>
      </c>
      <c r="C3256" s="1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11">
        <f t="shared" si="300"/>
        <v>101.25769230769231</v>
      </c>
      <c r="P3256" s="7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120" x14ac:dyDescent="0.2">
      <c r="A3257" s="7">
        <v>3255</v>
      </c>
      <c r="B3257" s="1" t="s">
        <v>3255</v>
      </c>
      <c r="C3257" s="1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11">
        <f t="shared" si="300"/>
        <v>175</v>
      </c>
      <c r="P3257" s="7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90" x14ac:dyDescent="0.2">
      <c r="A3258" s="7">
        <v>3256</v>
      </c>
      <c r="B3258" s="1" t="s">
        <v>3256</v>
      </c>
      <c r="C3258" s="1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11">
        <f t="shared" si="300"/>
        <v>128.06</v>
      </c>
      <c r="P3258" s="7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105" x14ac:dyDescent="0.2">
      <c r="A3259" s="7">
        <v>3257</v>
      </c>
      <c r="B3259" s="1" t="s">
        <v>3257</v>
      </c>
      <c r="C3259" s="1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11">
        <f t="shared" si="300"/>
        <v>106.29949999999999</v>
      </c>
      <c r="P3259" s="7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75" x14ac:dyDescent="0.2">
      <c r="A3260" s="7">
        <v>3258</v>
      </c>
      <c r="B3260" s="1" t="s">
        <v>3258</v>
      </c>
      <c r="C3260" s="1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11">
        <f t="shared" si="300"/>
        <v>105.21428571428571</v>
      </c>
      <c r="P3260" s="7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105" x14ac:dyDescent="0.2">
      <c r="A3261" s="7">
        <v>3259</v>
      </c>
      <c r="B3261" s="1" t="s">
        <v>3259</v>
      </c>
      <c r="C3261" s="1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11">
        <f t="shared" si="300"/>
        <v>106.16782608695652</v>
      </c>
      <c r="P3261" s="7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75" x14ac:dyDescent="0.2">
      <c r="A3262" s="7">
        <v>3260</v>
      </c>
      <c r="B3262" s="1" t="s">
        <v>3260</v>
      </c>
      <c r="C3262" s="1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11">
        <f t="shared" si="300"/>
        <v>109.24000000000001</v>
      </c>
      <c r="P3262" s="7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90" x14ac:dyDescent="0.2">
      <c r="A3263" s="7">
        <v>3261</v>
      </c>
      <c r="B3263" s="1" t="s">
        <v>3261</v>
      </c>
      <c r="C3263" s="1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11">
        <f t="shared" si="300"/>
        <v>100.45454545454547</v>
      </c>
      <c r="P3263" s="7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60" x14ac:dyDescent="0.2">
      <c r="A3264" s="7">
        <v>3262</v>
      </c>
      <c r="B3264" s="1" t="s">
        <v>3262</v>
      </c>
      <c r="C3264" s="1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11">
        <f t="shared" si="300"/>
        <v>103.04098360655738</v>
      </c>
      <c r="P3264" s="7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75" x14ac:dyDescent="0.2">
      <c r="A3265" s="7">
        <v>3263</v>
      </c>
      <c r="B3265" s="1" t="s">
        <v>3263</v>
      </c>
      <c r="C3265" s="1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11">
        <f t="shared" si="300"/>
        <v>112.1664</v>
      </c>
      <c r="P3265" s="7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60" x14ac:dyDescent="0.2">
      <c r="A3266" s="7">
        <v>3264</v>
      </c>
      <c r="B3266" s="1" t="s">
        <v>3264</v>
      </c>
      <c r="C3266" s="1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11">
        <f t="shared" si="300"/>
        <v>103</v>
      </c>
      <c r="P3266" s="7">
        <f t="shared" si="301"/>
        <v>52.551020408163268</v>
      </c>
      <c r="Q3266" s="7" t="str">
        <f t="shared" si="302"/>
        <v>theater</v>
      </c>
      <c r="R3266" s="7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75" x14ac:dyDescent="0.2">
      <c r="A3267" s="7">
        <v>3265</v>
      </c>
      <c r="B3267" s="1" t="s">
        <v>3265</v>
      </c>
      <c r="C3267" s="1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11">
        <f t="shared" ref="O3267:O3330" si="306">E3267/D3267*100</f>
        <v>164</v>
      </c>
      <c r="P3267" s="7">
        <f t="shared" ref="P3267:P3330" si="307">E3267/L3267</f>
        <v>70.285714285714292</v>
      </c>
      <c r="Q3267" s="7" t="str">
        <f t="shared" ref="Q3267:Q3330" si="308">LEFT(N3267,FIND("/",N3267)-1)</f>
        <v>theater</v>
      </c>
      <c r="R3267" s="7" t="str">
        <f t="shared" ref="R3267:R3330" si="309">RIGHT(N3267,LEN(N3267)-FIND("/",N3267))</f>
        <v>plays</v>
      </c>
      <c r="S3267" s="9">
        <f t="shared" ref="S3267:S3330" si="310">(J3267/86400)+25569</f>
        <v>42311.711979166663</v>
      </c>
      <c r="T3267" s="9">
        <f t="shared" ref="T3267:T3330" si="311">(I3267/86400)+25569</f>
        <v>42341.708333333328</v>
      </c>
    </row>
    <row r="3268" spans="1:20" ht="105" x14ac:dyDescent="0.2">
      <c r="A3268" s="7">
        <v>3266</v>
      </c>
      <c r="B3268" s="1" t="s">
        <v>3266</v>
      </c>
      <c r="C3268" s="1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11">
        <f t="shared" si="306"/>
        <v>131.28333333333333</v>
      </c>
      <c r="P3268" s="7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105" x14ac:dyDescent="0.2">
      <c r="A3269" s="7">
        <v>3267</v>
      </c>
      <c r="B3269" s="1" t="s">
        <v>3267</v>
      </c>
      <c r="C3269" s="1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11">
        <f t="shared" si="306"/>
        <v>102.1</v>
      </c>
      <c r="P3269" s="7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90" x14ac:dyDescent="0.2">
      <c r="A3270" s="7">
        <v>3268</v>
      </c>
      <c r="B3270" s="1" t="s">
        <v>3268</v>
      </c>
      <c r="C3270" s="1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11">
        <f t="shared" si="306"/>
        <v>128</v>
      </c>
      <c r="P3270" s="7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105" x14ac:dyDescent="0.2">
      <c r="A3271" s="7">
        <v>3269</v>
      </c>
      <c r="B3271" s="1" t="s">
        <v>3269</v>
      </c>
      <c r="C3271" s="1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11">
        <f t="shared" si="306"/>
        <v>101.49999999999999</v>
      </c>
      <c r="P3271" s="7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105" x14ac:dyDescent="0.2">
      <c r="A3272" s="7">
        <v>3270</v>
      </c>
      <c r="B3272" s="1" t="s">
        <v>3270</v>
      </c>
      <c r="C3272" s="1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11">
        <f t="shared" si="306"/>
        <v>101.66666666666666</v>
      </c>
      <c r="P3272" s="7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">
      <c r="A3273" s="7">
        <v>3271</v>
      </c>
      <c r="B3273" s="1" t="s">
        <v>3271</v>
      </c>
      <c r="C3273" s="1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11">
        <f t="shared" si="306"/>
        <v>130</v>
      </c>
      <c r="P3273" s="7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90" x14ac:dyDescent="0.2">
      <c r="A3274" s="7">
        <v>3272</v>
      </c>
      <c r="B3274" s="1" t="s">
        <v>3272</v>
      </c>
      <c r="C3274" s="1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11">
        <f t="shared" si="306"/>
        <v>154.43</v>
      </c>
      <c r="P3274" s="7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105" x14ac:dyDescent="0.2">
      <c r="A3275" s="7">
        <v>3273</v>
      </c>
      <c r="B3275" s="1" t="s">
        <v>3273</v>
      </c>
      <c r="C3275" s="1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11">
        <f t="shared" si="306"/>
        <v>107.4</v>
      </c>
      <c r="P3275" s="7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90" x14ac:dyDescent="0.2">
      <c r="A3276" s="7">
        <v>3274</v>
      </c>
      <c r="B3276" s="1" t="s">
        <v>3274</v>
      </c>
      <c r="C3276" s="1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11">
        <f t="shared" si="306"/>
        <v>101.32258064516128</v>
      </c>
      <c r="P3276" s="7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105" x14ac:dyDescent="0.2">
      <c r="A3277" s="7">
        <v>3275</v>
      </c>
      <c r="B3277" s="1" t="s">
        <v>3275</v>
      </c>
      <c r="C3277" s="1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11">
        <f t="shared" si="306"/>
        <v>100.27777777777777</v>
      </c>
      <c r="P3277" s="7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105" x14ac:dyDescent="0.2">
      <c r="A3278" s="7">
        <v>3276</v>
      </c>
      <c r="B3278" s="1" t="s">
        <v>3276</v>
      </c>
      <c r="C3278" s="1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11">
        <f t="shared" si="306"/>
        <v>116.84444444444443</v>
      </c>
      <c r="P3278" s="7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120" x14ac:dyDescent="0.2">
      <c r="A3279" s="7">
        <v>3277</v>
      </c>
      <c r="B3279" s="1" t="s">
        <v>3277</v>
      </c>
      <c r="C3279" s="1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11">
        <f t="shared" si="306"/>
        <v>108.60000000000001</v>
      </c>
      <c r="P3279" s="7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105" x14ac:dyDescent="0.2">
      <c r="A3280" s="7">
        <v>3278</v>
      </c>
      <c r="B3280" s="1" t="s">
        <v>3278</v>
      </c>
      <c r="C3280" s="1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11">
        <f t="shared" si="306"/>
        <v>103.4</v>
      </c>
      <c r="P3280" s="7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105" x14ac:dyDescent="0.2">
      <c r="A3281" s="7">
        <v>3279</v>
      </c>
      <c r="B3281" s="1" t="s">
        <v>3279</v>
      </c>
      <c r="C3281" s="1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11">
        <f t="shared" si="306"/>
        <v>114.27586206896552</v>
      </c>
      <c r="P3281" s="7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120" x14ac:dyDescent="0.2">
      <c r="A3282" s="7">
        <v>3280</v>
      </c>
      <c r="B3282" s="1" t="s">
        <v>3280</v>
      </c>
      <c r="C3282" s="1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11">
        <f t="shared" si="306"/>
        <v>103</v>
      </c>
      <c r="P3282" s="7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75" x14ac:dyDescent="0.2">
      <c r="A3283" s="7">
        <v>3281</v>
      </c>
      <c r="B3283" s="1" t="s">
        <v>3281</v>
      </c>
      <c r="C3283" s="1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11">
        <f t="shared" si="306"/>
        <v>121.6</v>
      </c>
      <c r="P3283" s="7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105" x14ac:dyDescent="0.2">
      <c r="A3284" s="7">
        <v>3282</v>
      </c>
      <c r="B3284" s="1" t="s">
        <v>3282</v>
      </c>
      <c r="C3284" s="1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11">
        <f t="shared" si="306"/>
        <v>102.6467741935484</v>
      </c>
      <c r="P3284" s="7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105" x14ac:dyDescent="0.2">
      <c r="A3285" s="7">
        <v>3283</v>
      </c>
      <c r="B3285" s="1" t="s">
        <v>3283</v>
      </c>
      <c r="C3285" s="1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11">
        <f t="shared" si="306"/>
        <v>104.75000000000001</v>
      </c>
      <c r="P3285" s="7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90" x14ac:dyDescent="0.2">
      <c r="A3286" s="7">
        <v>3284</v>
      </c>
      <c r="B3286" s="1" t="s">
        <v>3284</v>
      </c>
      <c r="C3286" s="1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11">
        <f t="shared" si="306"/>
        <v>101.6</v>
      </c>
      <c r="P3286" s="7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30" x14ac:dyDescent="0.2">
      <c r="A3287" s="7">
        <v>3285</v>
      </c>
      <c r="B3287" s="1" t="s">
        <v>3285</v>
      </c>
      <c r="C3287" s="1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11">
        <f t="shared" si="306"/>
        <v>112.10242048409683</v>
      </c>
      <c r="P3287" s="7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105" x14ac:dyDescent="0.2">
      <c r="A3288" s="7">
        <v>3286</v>
      </c>
      <c r="B3288" s="1" t="s">
        <v>3286</v>
      </c>
      <c r="C3288" s="1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11">
        <f t="shared" si="306"/>
        <v>101.76666666666667</v>
      </c>
      <c r="P3288" s="7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60" x14ac:dyDescent="0.2">
      <c r="A3289" s="7">
        <v>3287</v>
      </c>
      <c r="B3289" s="1" t="s">
        <v>3287</v>
      </c>
      <c r="C3289" s="1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11">
        <f t="shared" si="306"/>
        <v>100</v>
      </c>
      <c r="P3289" s="7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105" x14ac:dyDescent="0.2">
      <c r="A3290" s="7">
        <v>3288</v>
      </c>
      <c r="B3290" s="1" t="s">
        <v>3288</v>
      </c>
      <c r="C3290" s="1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11">
        <f t="shared" si="306"/>
        <v>100.26489999999998</v>
      </c>
      <c r="P3290" s="7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105" x14ac:dyDescent="0.2">
      <c r="A3291" s="7">
        <v>3289</v>
      </c>
      <c r="B3291" s="1" t="s">
        <v>3289</v>
      </c>
      <c r="C3291" s="1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11">
        <f t="shared" si="306"/>
        <v>133.04200000000003</v>
      </c>
      <c r="P3291" s="7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105" x14ac:dyDescent="0.2">
      <c r="A3292" s="7">
        <v>3290</v>
      </c>
      <c r="B3292" s="1" t="s">
        <v>3290</v>
      </c>
      <c r="C3292" s="1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11">
        <f t="shared" si="306"/>
        <v>121.2</v>
      </c>
      <c r="P3292" s="7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105" x14ac:dyDescent="0.2">
      <c r="A3293" s="7">
        <v>3291</v>
      </c>
      <c r="B3293" s="1" t="s">
        <v>3291</v>
      </c>
      <c r="C3293" s="1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11">
        <f t="shared" si="306"/>
        <v>113.99999999999999</v>
      </c>
      <c r="P3293" s="7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90" x14ac:dyDescent="0.2">
      <c r="A3294" s="7">
        <v>3292</v>
      </c>
      <c r="B3294" s="1" t="s">
        <v>3292</v>
      </c>
      <c r="C3294" s="1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11">
        <f t="shared" si="306"/>
        <v>286.13861386138615</v>
      </c>
      <c r="P3294" s="7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105" x14ac:dyDescent="0.2">
      <c r="A3295" s="7">
        <v>3293</v>
      </c>
      <c r="B3295" s="1" t="s">
        <v>3293</v>
      </c>
      <c r="C3295" s="1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11">
        <f t="shared" si="306"/>
        <v>170.44444444444446</v>
      </c>
      <c r="P3295" s="7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105" x14ac:dyDescent="0.2">
      <c r="A3296" s="7">
        <v>3294</v>
      </c>
      <c r="B3296" s="1" t="s">
        <v>3294</v>
      </c>
      <c r="C3296" s="1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11">
        <f t="shared" si="306"/>
        <v>118.33333333333333</v>
      </c>
      <c r="P3296" s="7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105" x14ac:dyDescent="0.2">
      <c r="A3297" s="7">
        <v>3295</v>
      </c>
      <c r="B3297" s="1" t="s">
        <v>3295</v>
      </c>
      <c r="C3297" s="1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11">
        <f t="shared" si="306"/>
        <v>102.85857142857142</v>
      </c>
      <c r="P3297" s="7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105" x14ac:dyDescent="0.2">
      <c r="A3298" s="7">
        <v>3296</v>
      </c>
      <c r="B3298" s="1" t="s">
        <v>3296</v>
      </c>
      <c r="C3298" s="1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11">
        <f t="shared" si="306"/>
        <v>144.06666666666666</v>
      </c>
      <c r="P3298" s="7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90" x14ac:dyDescent="0.2">
      <c r="A3299" s="7">
        <v>3297</v>
      </c>
      <c r="B3299" s="1" t="s">
        <v>3297</v>
      </c>
      <c r="C3299" s="1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11">
        <f t="shared" si="306"/>
        <v>100.07272727272726</v>
      </c>
      <c r="P3299" s="7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90" x14ac:dyDescent="0.2">
      <c r="A3300" s="7">
        <v>3298</v>
      </c>
      <c r="B3300" s="1" t="s">
        <v>3298</v>
      </c>
      <c r="C3300" s="1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11">
        <f t="shared" si="306"/>
        <v>101.73</v>
      </c>
      <c r="P3300" s="7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90" x14ac:dyDescent="0.2">
      <c r="A3301" s="7">
        <v>3299</v>
      </c>
      <c r="B3301" s="1" t="s">
        <v>3299</v>
      </c>
      <c r="C3301" s="1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11">
        <f t="shared" si="306"/>
        <v>116.19999999999999</v>
      </c>
      <c r="P3301" s="7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75" x14ac:dyDescent="0.2">
      <c r="A3302" s="7">
        <v>3300</v>
      </c>
      <c r="B3302" s="1" t="s">
        <v>3300</v>
      </c>
      <c r="C3302" s="1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11">
        <f t="shared" si="306"/>
        <v>136.16666666666666</v>
      </c>
      <c r="P3302" s="7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105" x14ac:dyDescent="0.2">
      <c r="A3303" s="7">
        <v>3301</v>
      </c>
      <c r="B3303" s="1" t="s">
        <v>3301</v>
      </c>
      <c r="C3303" s="1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11">
        <f t="shared" si="306"/>
        <v>133.46666666666667</v>
      </c>
      <c r="P3303" s="7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ht="30" x14ac:dyDescent="0.2">
      <c r="A3304" s="7">
        <v>3302</v>
      </c>
      <c r="B3304" s="1" t="s">
        <v>3302</v>
      </c>
      <c r="C3304" s="1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11">
        <f t="shared" si="306"/>
        <v>103.39285714285715</v>
      </c>
      <c r="P3304" s="7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90" x14ac:dyDescent="0.2">
      <c r="A3305" s="7">
        <v>3303</v>
      </c>
      <c r="B3305" s="1" t="s">
        <v>3303</v>
      </c>
      <c r="C3305" s="1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11">
        <f t="shared" si="306"/>
        <v>115.88888888888889</v>
      </c>
      <c r="P3305" s="7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90" x14ac:dyDescent="0.2">
      <c r="A3306" s="7">
        <v>3304</v>
      </c>
      <c r="B3306" s="1" t="s">
        <v>3304</v>
      </c>
      <c r="C3306" s="1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11">
        <f t="shared" si="306"/>
        <v>104.51666666666665</v>
      </c>
      <c r="P3306" s="7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90" x14ac:dyDescent="0.2">
      <c r="A3307" s="7">
        <v>3305</v>
      </c>
      <c r="B3307" s="1" t="s">
        <v>3305</v>
      </c>
      <c r="C3307" s="1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11">
        <f t="shared" si="306"/>
        <v>102.02500000000001</v>
      </c>
      <c r="P3307" s="7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105" x14ac:dyDescent="0.2">
      <c r="A3308" s="7">
        <v>3306</v>
      </c>
      <c r="B3308" s="1" t="s">
        <v>3306</v>
      </c>
      <c r="C3308" s="1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11">
        <f t="shared" si="306"/>
        <v>175.33333333333334</v>
      </c>
      <c r="P3308" s="7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105" x14ac:dyDescent="0.2">
      <c r="A3309" s="7">
        <v>3307</v>
      </c>
      <c r="B3309" s="1" t="s">
        <v>3307</v>
      </c>
      <c r="C3309" s="1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11">
        <f t="shared" si="306"/>
        <v>106.67999999999999</v>
      </c>
      <c r="P3309" s="7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105" x14ac:dyDescent="0.2">
      <c r="A3310" s="7">
        <v>3308</v>
      </c>
      <c r="B3310" s="1" t="s">
        <v>3308</v>
      </c>
      <c r="C3310" s="1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11">
        <f t="shared" si="306"/>
        <v>122.28571428571429</v>
      </c>
      <c r="P3310" s="7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45" x14ac:dyDescent="0.2">
      <c r="A3311" s="7">
        <v>3309</v>
      </c>
      <c r="B3311" s="1" t="s">
        <v>3309</v>
      </c>
      <c r="C3311" s="1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11">
        <f t="shared" si="306"/>
        <v>159.42857142857144</v>
      </c>
      <c r="P3311" s="7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75" x14ac:dyDescent="0.2">
      <c r="A3312" s="7">
        <v>3310</v>
      </c>
      <c r="B3312" s="1" t="s">
        <v>3310</v>
      </c>
      <c r="C3312" s="1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11">
        <f t="shared" si="306"/>
        <v>100.07692307692308</v>
      </c>
      <c r="P3312" s="7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90" x14ac:dyDescent="0.2">
      <c r="A3313" s="7">
        <v>3311</v>
      </c>
      <c r="B3313" s="1" t="s">
        <v>3311</v>
      </c>
      <c r="C3313" s="1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11">
        <f t="shared" si="306"/>
        <v>109.84</v>
      </c>
      <c r="P3313" s="7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90" x14ac:dyDescent="0.2">
      <c r="A3314" s="7">
        <v>3312</v>
      </c>
      <c r="B3314" s="1" t="s">
        <v>3312</v>
      </c>
      <c r="C3314" s="1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11">
        <f t="shared" si="306"/>
        <v>100.03999999999999</v>
      </c>
      <c r="P3314" s="7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75" x14ac:dyDescent="0.2">
      <c r="A3315" s="7">
        <v>3313</v>
      </c>
      <c r="B3315" s="1" t="s">
        <v>3313</v>
      </c>
      <c r="C3315" s="1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11">
        <f t="shared" si="306"/>
        <v>116.05000000000001</v>
      </c>
      <c r="P3315" s="7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105" x14ac:dyDescent="0.2">
      <c r="A3316" s="7">
        <v>3314</v>
      </c>
      <c r="B3316" s="1" t="s">
        <v>3314</v>
      </c>
      <c r="C3316" s="1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11">
        <f t="shared" si="306"/>
        <v>210.75</v>
      </c>
      <c r="P3316" s="7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90" x14ac:dyDescent="0.2">
      <c r="A3317" s="7">
        <v>3315</v>
      </c>
      <c r="B3317" s="1" t="s">
        <v>3315</v>
      </c>
      <c r="C3317" s="1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11">
        <f t="shared" si="306"/>
        <v>110.00000000000001</v>
      </c>
      <c r="P3317" s="7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105" x14ac:dyDescent="0.2">
      <c r="A3318" s="7">
        <v>3316</v>
      </c>
      <c r="B3318" s="1" t="s">
        <v>3316</v>
      </c>
      <c r="C3318" s="1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11">
        <f t="shared" si="306"/>
        <v>100.08673425918037</v>
      </c>
      <c r="P3318" s="7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90" x14ac:dyDescent="0.2">
      <c r="A3319" s="7">
        <v>3317</v>
      </c>
      <c r="B3319" s="1" t="s">
        <v>3317</v>
      </c>
      <c r="C3319" s="1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11">
        <f t="shared" si="306"/>
        <v>106.19047619047619</v>
      </c>
      <c r="P3319" s="7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45" x14ac:dyDescent="0.2">
      <c r="A3320" s="7">
        <v>3318</v>
      </c>
      <c r="B3320" s="1" t="s">
        <v>3318</v>
      </c>
      <c r="C3320" s="1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11">
        <f t="shared" si="306"/>
        <v>125.6</v>
      </c>
      <c r="P3320" s="7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105" x14ac:dyDescent="0.2">
      <c r="A3321" s="7">
        <v>3319</v>
      </c>
      <c r="B3321" s="1" t="s">
        <v>3319</v>
      </c>
      <c r="C3321" s="1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11">
        <f t="shared" si="306"/>
        <v>108</v>
      </c>
      <c r="P3321" s="7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75" x14ac:dyDescent="0.2">
      <c r="A3322" s="7">
        <v>3320</v>
      </c>
      <c r="B3322" s="1" t="s">
        <v>3320</v>
      </c>
      <c r="C3322" s="1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11">
        <f t="shared" si="306"/>
        <v>101</v>
      </c>
      <c r="P3322" s="7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105" x14ac:dyDescent="0.2">
      <c r="A3323" s="7">
        <v>3321</v>
      </c>
      <c r="B3323" s="1" t="s">
        <v>3321</v>
      </c>
      <c r="C3323" s="1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11">
        <f t="shared" si="306"/>
        <v>107.4</v>
      </c>
      <c r="P3323" s="7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90" x14ac:dyDescent="0.2">
      <c r="A3324" s="7">
        <v>3322</v>
      </c>
      <c r="B3324" s="1" t="s">
        <v>3322</v>
      </c>
      <c r="C3324" s="1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11">
        <f t="shared" si="306"/>
        <v>101.51515151515152</v>
      </c>
      <c r="P3324" s="7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105" x14ac:dyDescent="0.2">
      <c r="A3325" s="7">
        <v>3323</v>
      </c>
      <c r="B3325" s="1" t="s">
        <v>3323</v>
      </c>
      <c r="C3325" s="1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11">
        <f t="shared" si="306"/>
        <v>125.89999999999999</v>
      </c>
      <c r="P3325" s="7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75" x14ac:dyDescent="0.2">
      <c r="A3326" s="7">
        <v>3324</v>
      </c>
      <c r="B3326" s="1" t="s">
        <v>3324</v>
      </c>
      <c r="C3326" s="1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11">
        <f t="shared" si="306"/>
        <v>101.66666666666666</v>
      </c>
      <c r="P3326" s="7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105" x14ac:dyDescent="0.2">
      <c r="A3327" s="7">
        <v>3325</v>
      </c>
      <c r="B3327" s="1" t="s">
        <v>3325</v>
      </c>
      <c r="C3327" s="1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11">
        <f t="shared" si="306"/>
        <v>112.5</v>
      </c>
      <c r="P3327" s="7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105" x14ac:dyDescent="0.2">
      <c r="A3328" s="7">
        <v>3326</v>
      </c>
      <c r="B3328" s="1" t="s">
        <v>3326</v>
      </c>
      <c r="C3328" s="1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11">
        <f t="shared" si="306"/>
        <v>101.375</v>
      </c>
      <c r="P3328" s="7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105" x14ac:dyDescent="0.2">
      <c r="A3329" s="7">
        <v>3327</v>
      </c>
      <c r="B3329" s="1" t="s">
        <v>3327</v>
      </c>
      <c r="C3329" s="1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11">
        <f t="shared" si="306"/>
        <v>101.25</v>
      </c>
      <c r="P3329" s="7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90" x14ac:dyDescent="0.2">
      <c r="A3330" s="7">
        <v>3328</v>
      </c>
      <c r="B3330" s="1" t="s">
        <v>3328</v>
      </c>
      <c r="C3330" s="1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11">
        <f t="shared" si="306"/>
        <v>146.38888888888889</v>
      </c>
      <c r="P3330" s="7">
        <f t="shared" si="307"/>
        <v>292.77777777777777</v>
      </c>
      <c r="Q3330" s="7" t="str">
        <f t="shared" si="308"/>
        <v>theater</v>
      </c>
      <c r="R3330" s="7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75" x14ac:dyDescent="0.2">
      <c r="A3331" s="7">
        <v>3329</v>
      </c>
      <c r="B3331" s="1" t="s">
        <v>3329</v>
      </c>
      <c r="C3331" s="1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11">
        <f t="shared" ref="O3331:O3394" si="312">E3331/D3331*100</f>
        <v>116.8</v>
      </c>
      <c r="P3331" s="7">
        <f t="shared" ref="P3331:P3394" si="313">E3331/L3331</f>
        <v>44.92307692307692</v>
      </c>
      <c r="Q3331" s="7" t="str">
        <f t="shared" ref="Q3331:Q3394" si="314">LEFT(N3331,FIND("/",N3331)-1)</f>
        <v>theater</v>
      </c>
      <c r="R3331" s="7" t="str">
        <f t="shared" ref="R3331:R3394" si="315">RIGHT(N3331,LEN(N3331)-FIND("/",N3331))</f>
        <v>plays</v>
      </c>
      <c r="S3331" s="9">
        <f t="shared" ref="S3331:S3394" si="316">(J3331/86400)+25569</f>
        <v>41837.323009259257</v>
      </c>
      <c r="T3331" s="9">
        <f t="shared" ref="T3331:T3394" si="317">(I3331/86400)+25569</f>
        <v>41847.958333333336</v>
      </c>
    </row>
    <row r="3332" spans="1:20" ht="105" x14ac:dyDescent="0.2">
      <c r="A3332" s="7">
        <v>3330</v>
      </c>
      <c r="B3332" s="1" t="s">
        <v>3330</v>
      </c>
      <c r="C3332" s="1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11">
        <f t="shared" si="312"/>
        <v>106.26666666666667</v>
      </c>
      <c r="P3332" s="7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120" x14ac:dyDescent="0.2">
      <c r="A3333" s="7">
        <v>3331</v>
      </c>
      <c r="B3333" s="1" t="s">
        <v>3331</v>
      </c>
      <c r="C3333" s="1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11">
        <f t="shared" si="312"/>
        <v>104.52</v>
      </c>
      <c r="P3333" s="7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90" x14ac:dyDescent="0.2">
      <c r="A3334" s="7">
        <v>3332</v>
      </c>
      <c r="B3334" s="1" t="s">
        <v>3332</v>
      </c>
      <c r="C3334" s="1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11">
        <f t="shared" si="312"/>
        <v>100</v>
      </c>
      <c r="P3334" s="7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105" x14ac:dyDescent="0.2">
      <c r="A3335" s="7">
        <v>3333</v>
      </c>
      <c r="B3335" s="1" t="s">
        <v>3333</v>
      </c>
      <c r="C3335" s="1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11">
        <f t="shared" si="312"/>
        <v>104.57142857142858</v>
      </c>
      <c r="P3335" s="7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75" x14ac:dyDescent="0.2">
      <c r="A3336" s="7">
        <v>3334</v>
      </c>
      <c r="B3336" s="1" t="s">
        <v>3334</v>
      </c>
      <c r="C3336" s="1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11">
        <f t="shared" si="312"/>
        <v>138.62051149573753</v>
      </c>
      <c r="P3336" s="7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105" x14ac:dyDescent="0.2">
      <c r="A3337" s="7">
        <v>3335</v>
      </c>
      <c r="B3337" s="1" t="s">
        <v>3335</v>
      </c>
      <c r="C3337" s="1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11">
        <f t="shared" si="312"/>
        <v>100.32000000000001</v>
      </c>
      <c r="P3337" s="7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90" x14ac:dyDescent="0.2">
      <c r="A3338" s="7">
        <v>3336</v>
      </c>
      <c r="B3338" s="1" t="s">
        <v>3336</v>
      </c>
      <c r="C3338" s="1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11">
        <f t="shared" si="312"/>
        <v>100</v>
      </c>
      <c r="P3338" s="7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90" x14ac:dyDescent="0.2">
      <c r="A3339" s="7">
        <v>3337</v>
      </c>
      <c r="B3339" s="1" t="s">
        <v>3337</v>
      </c>
      <c r="C3339" s="1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11">
        <f t="shared" si="312"/>
        <v>110.2</v>
      </c>
      <c r="P3339" s="7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60" x14ac:dyDescent="0.2">
      <c r="A3340" s="7">
        <v>3338</v>
      </c>
      <c r="B3340" s="1" t="s">
        <v>3338</v>
      </c>
      <c r="C3340" s="1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11">
        <f t="shared" si="312"/>
        <v>102.18</v>
      </c>
      <c r="P3340" s="7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75" x14ac:dyDescent="0.2">
      <c r="A3341" s="7">
        <v>3339</v>
      </c>
      <c r="B3341" s="1" t="s">
        <v>3339</v>
      </c>
      <c r="C3341" s="1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11">
        <f t="shared" si="312"/>
        <v>104.35000000000001</v>
      </c>
      <c r="P3341" s="7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105" x14ac:dyDescent="0.2">
      <c r="A3342" s="7">
        <v>3340</v>
      </c>
      <c r="B3342" s="1" t="s">
        <v>3340</v>
      </c>
      <c r="C3342" s="1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11">
        <f t="shared" si="312"/>
        <v>138.16666666666666</v>
      </c>
      <c r="P3342" s="7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105" x14ac:dyDescent="0.2">
      <c r="A3343" s="7">
        <v>3341</v>
      </c>
      <c r="B3343" s="1" t="s">
        <v>3341</v>
      </c>
      <c r="C3343" s="1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11">
        <f t="shared" si="312"/>
        <v>100</v>
      </c>
      <c r="P3343" s="7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75" x14ac:dyDescent="0.2">
      <c r="A3344" s="7">
        <v>3342</v>
      </c>
      <c r="B3344" s="1" t="s">
        <v>3342</v>
      </c>
      <c r="C3344" s="1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11">
        <f t="shared" si="312"/>
        <v>101.66666666666666</v>
      </c>
      <c r="P3344" s="7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90" x14ac:dyDescent="0.2">
      <c r="A3345" s="7">
        <v>3343</v>
      </c>
      <c r="B3345" s="1" t="s">
        <v>3343</v>
      </c>
      <c r="C3345" s="1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11">
        <f t="shared" si="312"/>
        <v>171.42857142857142</v>
      </c>
      <c r="P3345" s="7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105" x14ac:dyDescent="0.2">
      <c r="A3346" s="7">
        <v>3344</v>
      </c>
      <c r="B3346" s="1" t="s">
        <v>3344</v>
      </c>
      <c r="C3346" s="1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11">
        <f t="shared" si="312"/>
        <v>101.44444444444444</v>
      </c>
      <c r="P3346" s="7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120" x14ac:dyDescent="0.2">
      <c r="A3347" s="7">
        <v>3345</v>
      </c>
      <c r="B3347" s="1" t="s">
        <v>3345</v>
      </c>
      <c r="C3347" s="1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11">
        <f t="shared" si="312"/>
        <v>130</v>
      </c>
      <c r="P3347" s="7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90" x14ac:dyDescent="0.2">
      <c r="A3348" s="7">
        <v>3346</v>
      </c>
      <c r="B3348" s="1" t="s">
        <v>3346</v>
      </c>
      <c r="C3348" s="1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11">
        <f t="shared" si="312"/>
        <v>110.00000000000001</v>
      </c>
      <c r="P3348" s="7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105" x14ac:dyDescent="0.2">
      <c r="A3349" s="7">
        <v>3347</v>
      </c>
      <c r="B3349" s="1" t="s">
        <v>3347</v>
      </c>
      <c r="C3349" s="1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11">
        <f t="shared" si="312"/>
        <v>119.44999999999999</v>
      </c>
      <c r="P3349" s="7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105" x14ac:dyDescent="0.2">
      <c r="A3350" s="7">
        <v>3348</v>
      </c>
      <c r="B3350" s="1" t="s">
        <v>3266</v>
      </c>
      <c r="C3350" s="1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11">
        <f t="shared" si="312"/>
        <v>100.2909090909091</v>
      </c>
      <c r="P3350" s="7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105" x14ac:dyDescent="0.2">
      <c r="A3351" s="7">
        <v>3349</v>
      </c>
      <c r="B3351" s="1" t="s">
        <v>3348</v>
      </c>
      <c r="C3351" s="1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11">
        <f t="shared" si="312"/>
        <v>153.4</v>
      </c>
      <c r="P3351" s="7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105" x14ac:dyDescent="0.2">
      <c r="A3352" s="7">
        <v>3350</v>
      </c>
      <c r="B3352" s="1" t="s">
        <v>3349</v>
      </c>
      <c r="C3352" s="1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11">
        <f t="shared" si="312"/>
        <v>104.42857142857143</v>
      </c>
      <c r="P3352" s="7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105" x14ac:dyDescent="0.2">
      <c r="A3353" s="7">
        <v>3351</v>
      </c>
      <c r="B3353" s="1" t="s">
        <v>3350</v>
      </c>
      <c r="C3353" s="1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11">
        <f t="shared" si="312"/>
        <v>101.1</v>
      </c>
      <c r="P3353" s="7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105" x14ac:dyDescent="0.2">
      <c r="A3354" s="7">
        <v>3352</v>
      </c>
      <c r="B3354" s="1" t="s">
        <v>3351</v>
      </c>
      <c r="C3354" s="1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11">
        <f t="shared" si="312"/>
        <v>107.52</v>
      </c>
      <c r="P3354" s="7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105" x14ac:dyDescent="0.2">
      <c r="A3355" s="7">
        <v>3353</v>
      </c>
      <c r="B3355" s="1" t="s">
        <v>3352</v>
      </c>
      <c r="C3355" s="1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11">
        <f t="shared" si="312"/>
        <v>315</v>
      </c>
      <c r="P3355" s="7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75" x14ac:dyDescent="0.2">
      <c r="A3356" s="7">
        <v>3354</v>
      </c>
      <c r="B3356" s="1" t="s">
        <v>3353</v>
      </c>
      <c r="C3356" s="1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11">
        <f t="shared" si="312"/>
        <v>101.93333333333334</v>
      </c>
      <c r="P3356" s="7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90" x14ac:dyDescent="0.2">
      <c r="A3357" s="7">
        <v>3355</v>
      </c>
      <c r="B3357" s="1" t="s">
        <v>3354</v>
      </c>
      <c r="C3357" s="1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11">
        <f t="shared" si="312"/>
        <v>126.28571428571429</v>
      </c>
      <c r="P3357" s="7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90" x14ac:dyDescent="0.2">
      <c r="A3358" s="7">
        <v>3356</v>
      </c>
      <c r="B3358" s="1" t="s">
        <v>3355</v>
      </c>
      <c r="C3358" s="1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11">
        <f t="shared" si="312"/>
        <v>101.4</v>
      </c>
      <c r="P3358" s="7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105" x14ac:dyDescent="0.2">
      <c r="A3359" s="7">
        <v>3357</v>
      </c>
      <c r="B3359" s="1" t="s">
        <v>3356</v>
      </c>
      <c r="C3359" s="1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11">
        <f t="shared" si="312"/>
        <v>101</v>
      </c>
      <c r="P3359" s="7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90" x14ac:dyDescent="0.2">
      <c r="A3360" s="7">
        <v>3358</v>
      </c>
      <c r="B3360" s="1" t="s">
        <v>3357</v>
      </c>
      <c r="C3360" s="1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11">
        <f t="shared" si="312"/>
        <v>102.99000000000001</v>
      </c>
      <c r="P3360" s="7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75" x14ac:dyDescent="0.2">
      <c r="A3361" s="7">
        <v>3359</v>
      </c>
      <c r="B3361" s="1" t="s">
        <v>3358</v>
      </c>
      <c r="C3361" s="1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11">
        <f t="shared" si="312"/>
        <v>106.25</v>
      </c>
      <c r="P3361" s="7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60" x14ac:dyDescent="0.2">
      <c r="A3362" s="7">
        <v>3360</v>
      </c>
      <c r="B3362" s="1" t="s">
        <v>3359</v>
      </c>
      <c r="C3362" s="1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11">
        <f t="shared" si="312"/>
        <v>101.37777777777779</v>
      </c>
      <c r="P3362" s="7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105" x14ac:dyDescent="0.2">
      <c r="A3363" s="7">
        <v>3361</v>
      </c>
      <c r="B3363" s="1" t="s">
        <v>3360</v>
      </c>
      <c r="C3363" s="1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11">
        <f t="shared" si="312"/>
        <v>113.46000000000001</v>
      </c>
      <c r="P3363" s="7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90" x14ac:dyDescent="0.2">
      <c r="A3364" s="7">
        <v>3362</v>
      </c>
      <c r="B3364" s="1" t="s">
        <v>3361</v>
      </c>
      <c r="C3364" s="1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11">
        <f t="shared" si="312"/>
        <v>218.00000000000003</v>
      </c>
      <c r="P3364" s="7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90" x14ac:dyDescent="0.2">
      <c r="A3365" s="7">
        <v>3363</v>
      </c>
      <c r="B3365" s="1" t="s">
        <v>3362</v>
      </c>
      <c r="C3365" s="1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11">
        <f t="shared" si="312"/>
        <v>101.41935483870968</v>
      </c>
      <c r="P3365" s="7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105" x14ac:dyDescent="0.2">
      <c r="A3366" s="7">
        <v>3364</v>
      </c>
      <c r="B3366" s="1" t="s">
        <v>3363</v>
      </c>
      <c r="C3366" s="1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11">
        <f t="shared" si="312"/>
        <v>105.93333333333332</v>
      </c>
      <c r="P3366" s="7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105" x14ac:dyDescent="0.2">
      <c r="A3367" s="7">
        <v>3365</v>
      </c>
      <c r="B3367" s="1" t="s">
        <v>3364</v>
      </c>
      <c r="C3367" s="1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11">
        <f t="shared" si="312"/>
        <v>104</v>
      </c>
      <c r="P3367" s="7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90" x14ac:dyDescent="0.2">
      <c r="A3368" s="7">
        <v>3366</v>
      </c>
      <c r="B3368" s="1" t="s">
        <v>3365</v>
      </c>
      <c r="C3368" s="1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11">
        <f t="shared" si="312"/>
        <v>221</v>
      </c>
      <c r="P3368" s="7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105" x14ac:dyDescent="0.2">
      <c r="A3369" s="7">
        <v>3367</v>
      </c>
      <c r="B3369" s="1" t="s">
        <v>3366</v>
      </c>
      <c r="C3369" s="1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11">
        <f t="shared" si="312"/>
        <v>118.66666666666667</v>
      </c>
      <c r="P3369" s="7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90" x14ac:dyDescent="0.2">
      <c r="A3370" s="7">
        <v>3368</v>
      </c>
      <c r="B3370" s="1" t="s">
        <v>3367</v>
      </c>
      <c r="C3370" s="1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11">
        <f t="shared" si="312"/>
        <v>104.60000000000001</v>
      </c>
      <c r="P3370" s="7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90" x14ac:dyDescent="0.2">
      <c r="A3371" s="7">
        <v>3369</v>
      </c>
      <c r="B3371" s="1" t="s">
        <v>3368</v>
      </c>
      <c r="C3371" s="1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11">
        <f t="shared" si="312"/>
        <v>103.89999999999999</v>
      </c>
      <c r="P3371" s="7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60" x14ac:dyDescent="0.2">
      <c r="A3372" s="7">
        <v>3370</v>
      </c>
      <c r="B3372" s="1" t="s">
        <v>3369</v>
      </c>
      <c r="C3372" s="1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11">
        <f t="shared" si="312"/>
        <v>117.73333333333333</v>
      </c>
      <c r="P3372" s="7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75" x14ac:dyDescent="0.2">
      <c r="A3373" s="7">
        <v>3371</v>
      </c>
      <c r="B3373" s="1" t="s">
        <v>3370</v>
      </c>
      <c r="C3373" s="1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11">
        <f t="shared" si="312"/>
        <v>138.5</v>
      </c>
      <c r="P3373" s="7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90" x14ac:dyDescent="0.2">
      <c r="A3374" s="7">
        <v>3372</v>
      </c>
      <c r="B3374" s="1" t="s">
        <v>3371</v>
      </c>
      <c r="C3374" s="1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11">
        <f t="shared" si="312"/>
        <v>103.49999999999999</v>
      </c>
      <c r="P3374" s="7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105" x14ac:dyDescent="0.2">
      <c r="A3375" s="7">
        <v>3373</v>
      </c>
      <c r="B3375" s="1" t="s">
        <v>3372</v>
      </c>
      <c r="C3375" s="1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11">
        <f t="shared" si="312"/>
        <v>100.25</v>
      </c>
      <c r="P3375" s="7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105" x14ac:dyDescent="0.2">
      <c r="A3376" s="7">
        <v>3374</v>
      </c>
      <c r="B3376" s="1" t="s">
        <v>3373</v>
      </c>
      <c r="C3376" s="1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11">
        <f t="shared" si="312"/>
        <v>106.57142857142856</v>
      </c>
      <c r="P3376" s="7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90" x14ac:dyDescent="0.2">
      <c r="A3377" s="7">
        <v>3375</v>
      </c>
      <c r="B3377" s="1" t="s">
        <v>3374</v>
      </c>
      <c r="C3377" s="1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11">
        <f t="shared" si="312"/>
        <v>100</v>
      </c>
      <c r="P3377" s="7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105" x14ac:dyDescent="0.2">
      <c r="A3378" s="7">
        <v>3376</v>
      </c>
      <c r="B3378" s="1" t="s">
        <v>3375</v>
      </c>
      <c r="C3378" s="1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11">
        <f t="shared" si="312"/>
        <v>100.01249999999999</v>
      </c>
      <c r="P3378" s="7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105" x14ac:dyDescent="0.2">
      <c r="A3379" s="7">
        <v>3377</v>
      </c>
      <c r="B3379" s="1" t="s">
        <v>3376</v>
      </c>
      <c r="C3379" s="1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11">
        <f t="shared" si="312"/>
        <v>101.05</v>
      </c>
      <c r="P3379" s="7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105" x14ac:dyDescent="0.2">
      <c r="A3380" s="7">
        <v>3378</v>
      </c>
      <c r="B3380" s="1" t="s">
        <v>3377</v>
      </c>
      <c r="C3380" s="1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11">
        <f t="shared" si="312"/>
        <v>107.63636363636364</v>
      </c>
      <c r="P3380" s="7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120" x14ac:dyDescent="0.2">
      <c r="A3381" s="7">
        <v>3379</v>
      </c>
      <c r="B3381" s="1" t="s">
        <v>3378</v>
      </c>
      <c r="C3381" s="1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11">
        <f t="shared" si="312"/>
        <v>103.64999999999999</v>
      </c>
      <c r="P3381" s="7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105" x14ac:dyDescent="0.2">
      <c r="A3382" s="7">
        <v>3380</v>
      </c>
      <c r="B3382" s="1" t="s">
        <v>3379</v>
      </c>
      <c r="C3382" s="1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11">
        <f t="shared" si="312"/>
        <v>104.43333333333334</v>
      </c>
      <c r="P3382" s="7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105" x14ac:dyDescent="0.2">
      <c r="A3383" s="7">
        <v>3381</v>
      </c>
      <c r="B3383" s="1" t="s">
        <v>3380</v>
      </c>
      <c r="C3383" s="1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11">
        <f t="shared" si="312"/>
        <v>102.25</v>
      </c>
      <c r="P3383" s="7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105" x14ac:dyDescent="0.2">
      <c r="A3384" s="7">
        <v>3382</v>
      </c>
      <c r="B3384" s="1" t="s">
        <v>3381</v>
      </c>
      <c r="C3384" s="1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11">
        <f t="shared" si="312"/>
        <v>100.74285714285713</v>
      </c>
      <c r="P3384" s="7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105" x14ac:dyDescent="0.2">
      <c r="A3385" s="7">
        <v>3383</v>
      </c>
      <c r="B3385" s="1" t="s">
        <v>3382</v>
      </c>
      <c r="C3385" s="1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11">
        <f t="shared" si="312"/>
        <v>111.71428571428572</v>
      </c>
      <c r="P3385" s="7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105" x14ac:dyDescent="0.2">
      <c r="A3386" s="7">
        <v>3384</v>
      </c>
      <c r="B3386" s="1" t="s">
        <v>3383</v>
      </c>
      <c r="C3386" s="1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11">
        <f t="shared" si="312"/>
        <v>100.01100000000001</v>
      </c>
      <c r="P3386" s="7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105" x14ac:dyDescent="0.2">
      <c r="A3387" s="7">
        <v>3385</v>
      </c>
      <c r="B3387" s="1" t="s">
        <v>3384</v>
      </c>
      <c r="C3387" s="1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11">
        <f t="shared" si="312"/>
        <v>100</v>
      </c>
      <c r="P3387" s="7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105" x14ac:dyDescent="0.2">
      <c r="A3388" s="7">
        <v>3386</v>
      </c>
      <c r="B3388" s="1" t="s">
        <v>3385</v>
      </c>
      <c r="C3388" s="1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11">
        <f t="shared" si="312"/>
        <v>105</v>
      </c>
      <c r="P3388" s="7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120" x14ac:dyDescent="0.2">
      <c r="A3389" s="7">
        <v>3387</v>
      </c>
      <c r="B3389" s="1" t="s">
        <v>3386</v>
      </c>
      <c r="C3389" s="1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11">
        <f t="shared" si="312"/>
        <v>116.86666666666667</v>
      </c>
      <c r="P3389" s="7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105" x14ac:dyDescent="0.2">
      <c r="A3390" s="7">
        <v>3388</v>
      </c>
      <c r="B3390" s="1" t="s">
        <v>3387</v>
      </c>
      <c r="C3390" s="1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11">
        <f t="shared" si="312"/>
        <v>103.8</v>
      </c>
      <c r="P3390" s="7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90" x14ac:dyDescent="0.2">
      <c r="A3391" s="7">
        <v>3389</v>
      </c>
      <c r="B3391" s="1" t="s">
        <v>3388</v>
      </c>
      <c r="C3391" s="1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11">
        <f t="shared" si="312"/>
        <v>114.5</v>
      </c>
      <c r="P3391" s="7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105" x14ac:dyDescent="0.2">
      <c r="A3392" s="7">
        <v>3390</v>
      </c>
      <c r="B3392" s="1" t="s">
        <v>3389</v>
      </c>
      <c r="C3392" s="1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11">
        <f t="shared" si="312"/>
        <v>102.4</v>
      </c>
      <c r="P3392" s="7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105" x14ac:dyDescent="0.2">
      <c r="A3393" s="7">
        <v>3391</v>
      </c>
      <c r="B3393" s="1" t="s">
        <v>3390</v>
      </c>
      <c r="C3393" s="1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11">
        <f t="shared" si="312"/>
        <v>223</v>
      </c>
      <c r="P3393" s="7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105" x14ac:dyDescent="0.2">
      <c r="A3394" s="7">
        <v>3392</v>
      </c>
      <c r="B3394" s="1" t="s">
        <v>3391</v>
      </c>
      <c r="C3394" s="1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11">
        <f t="shared" si="312"/>
        <v>100</v>
      </c>
      <c r="P3394" s="7">
        <f t="shared" si="313"/>
        <v>41.666666666666664</v>
      </c>
      <c r="Q3394" s="7" t="str">
        <f t="shared" si="314"/>
        <v>theater</v>
      </c>
      <c r="R3394" s="7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90" x14ac:dyDescent="0.2">
      <c r="A3395" s="7">
        <v>3393</v>
      </c>
      <c r="B3395" s="1" t="s">
        <v>3392</v>
      </c>
      <c r="C3395" s="1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11">
        <f t="shared" ref="O3395:O3458" si="318">E3395/D3395*100</f>
        <v>105.80000000000001</v>
      </c>
      <c r="P3395" s="7">
        <f t="shared" ref="P3395:P3458" si="319">E3395/L3395</f>
        <v>36.06818181818182</v>
      </c>
      <c r="Q3395" s="7" t="str">
        <f t="shared" ref="Q3395:Q3458" si="320">LEFT(N3395,FIND("/",N3395)-1)</f>
        <v>theater</v>
      </c>
      <c r="R3395" s="7" t="str">
        <f t="shared" ref="R3395:R3458" si="321">RIGHT(N3395,LEN(N3395)-FIND("/",N3395))</f>
        <v>plays</v>
      </c>
      <c r="S3395" s="9">
        <f t="shared" ref="S3395:S3458" si="322">(J3395/86400)+25569</f>
        <v>41923.921643518523</v>
      </c>
      <c r="T3395" s="9">
        <f t="shared" ref="T3395:T3458" si="323">(I3395/86400)+25569</f>
        <v>41949.031944444447</v>
      </c>
    </row>
    <row r="3396" spans="1:20" ht="90" x14ac:dyDescent="0.2">
      <c r="A3396" s="7">
        <v>3394</v>
      </c>
      <c r="B3396" s="1" t="s">
        <v>3393</v>
      </c>
      <c r="C3396" s="1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11">
        <f t="shared" si="318"/>
        <v>142.36363636363635</v>
      </c>
      <c r="P3396" s="7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60" x14ac:dyDescent="0.2">
      <c r="A3397" s="7">
        <v>3395</v>
      </c>
      <c r="B3397" s="1" t="s">
        <v>3394</v>
      </c>
      <c r="C3397" s="1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11">
        <f t="shared" si="318"/>
        <v>184</v>
      </c>
      <c r="P3397" s="7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90" x14ac:dyDescent="0.2">
      <c r="A3398" s="7">
        <v>3396</v>
      </c>
      <c r="B3398" s="1" t="s">
        <v>3395</v>
      </c>
      <c r="C3398" s="1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11">
        <f t="shared" si="318"/>
        <v>104.33333333333333</v>
      </c>
      <c r="P3398" s="7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75" x14ac:dyDescent="0.2">
      <c r="A3399" s="7">
        <v>3397</v>
      </c>
      <c r="B3399" s="1" t="s">
        <v>3396</v>
      </c>
      <c r="C3399" s="1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11">
        <f t="shared" si="318"/>
        <v>112.00000000000001</v>
      </c>
      <c r="P3399" s="7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105" x14ac:dyDescent="0.2">
      <c r="A3400" s="7">
        <v>3398</v>
      </c>
      <c r="B3400" s="1" t="s">
        <v>3397</v>
      </c>
      <c r="C3400" s="1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11">
        <f t="shared" si="318"/>
        <v>111.07499999999999</v>
      </c>
      <c r="P3400" s="7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90" x14ac:dyDescent="0.2">
      <c r="A3401" s="7">
        <v>3399</v>
      </c>
      <c r="B3401" s="1" t="s">
        <v>3398</v>
      </c>
      <c r="C3401" s="1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11">
        <f t="shared" si="318"/>
        <v>103.75000000000001</v>
      </c>
      <c r="P3401" s="7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105" x14ac:dyDescent="0.2">
      <c r="A3402" s="7">
        <v>3400</v>
      </c>
      <c r="B3402" s="1" t="s">
        <v>3399</v>
      </c>
      <c r="C3402" s="1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11">
        <f t="shared" si="318"/>
        <v>100.41</v>
      </c>
      <c r="P3402" s="7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105" x14ac:dyDescent="0.2">
      <c r="A3403" s="7">
        <v>3401</v>
      </c>
      <c r="B3403" s="1" t="s">
        <v>3400</v>
      </c>
      <c r="C3403" s="1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11">
        <f t="shared" si="318"/>
        <v>101.86206896551724</v>
      </c>
      <c r="P3403" s="7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90" x14ac:dyDescent="0.2">
      <c r="A3404" s="7">
        <v>3402</v>
      </c>
      <c r="B3404" s="1" t="s">
        <v>3401</v>
      </c>
      <c r="C3404" s="1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11">
        <f t="shared" si="318"/>
        <v>109.76666666666665</v>
      </c>
      <c r="P3404" s="7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90" x14ac:dyDescent="0.2">
      <c r="A3405" s="7">
        <v>3403</v>
      </c>
      <c r="B3405" s="1" t="s">
        <v>3402</v>
      </c>
      <c r="C3405" s="1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11">
        <f t="shared" si="318"/>
        <v>100</v>
      </c>
      <c r="P3405" s="7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120" x14ac:dyDescent="0.2">
      <c r="A3406" s="7">
        <v>3404</v>
      </c>
      <c r="B3406" s="1" t="s">
        <v>3403</v>
      </c>
      <c r="C3406" s="1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11">
        <f t="shared" si="318"/>
        <v>122</v>
      </c>
      <c r="P3406" s="7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90" x14ac:dyDescent="0.2">
      <c r="A3407" s="7">
        <v>3405</v>
      </c>
      <c r="B3407" s="1" t="s">
        <v>3404</v>
      </c>
      <c r="C3407" s="1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11">
        <f t="shared" si="318"/>
        <v>137.57142857142856</v>
      </c>
      <c r="P3407" s="7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75" x14ac:dyDescent="0.2">
      <c r="A3408" s="7">
        <v>3406</v>
      </c>
      <c r="B3408" s="1" t="s">
        <v>3405</v>
      </c>
      <c r="C3408" s="1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11">
        <f t="shared" si="318"/>
        <v>100.31000000000002</v>
      </c>
      <c r="P3408" s="7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105" x14ac:dyDescent="0.2">
      <c r="A3409" s="7">
        <v>3407</v>
      </c>
      <c r="B3409" s="1" t="s">
        <v>3406</v>
      </c>
      <c r="C3409" s="1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11">
        <f t="shared" si="318"/>
        <v>107.1</v>
      </c>
      <c r="P3409" s="7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90" x14ac:dyDescent="0.2">
      <c r="A3410" s="7">
        <v>3408</v>
      </c>
      <c r="B3410" s="1" t="s">
        <v>3407</v>
      </c>
      <c r="C3410" s="1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11">
        <f t="shared" si="318"/>
        <v>211</v>
      </c>
      <c r="P3410" s="7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90" x14ac:dyDescent="0.2">
      <c r="A3411" s="7">
        <v>3409</v>
      </c>
      <c r="B3411" s="1" t="s">
        <v>3408</v>
      </c>
      <c r="C3411" s="1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11">
        <f t="shared" si="318"/>
        <v>123.6</v>
      </c>
      <c r="P3411" s="7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90" x14ac:dyDescent="0.2">
      <c r="A3412" s="7">
        <v>3410</v>
      </c>
      <c r="B3412" s="1" t="s">
        <v>3409</v>
      </c>
      <c r="C3412" s="1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11">
        <f t="shared" si="318"/>
        <v>108.5</v>
      </c>
      <c r="P3412" s="7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90" x14ac:dyDescent="0.2">
      <c r="A3413" s="7">
        <v>3411</v>
      </c>
      <c r="B3413" s="1" t="s">
        <v>3410</v>
      </c>
      <c r="C3413" s="1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11">
        <f t="shared" si="318"/>
        <v>103.56666666666668</v>
      </c>
      <c r="P3413" s="7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90" x14ac:dyDescent="0.2">
      <c r="A3414" s="7">
        <v>3412</v>
      </c>
      <c r="B3414" s="1" t="s">
        <v>3411</v>
      </c>
      <c r="C3414" s="1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11">
        <f t="shared" si="318"/>
        <v>100</v>
      </c>
      <c r="P3414" s="7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105" x14ac:dyDescent="0.2">
      <c r="A3415" s="7">
        <v>3413</v>
      </c>
      <c r="B3415" s="1" t="s">
        <v>3412</v>
      </c>
      <c r="C3415" s="1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11">
        <f t="shared" si="318"/>
        <v>130</v>
      </c>
      <c r="P3415" s="7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105" x14ac:dyDescent="0.2">
      <c r="A3416" s="7">
        <v>3414</v>
      </c>
      <c r="B3416" s="1" t="s">
        <v>3413</v>
      </c>
      <c r="C3416" s="1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11">
        <f t="shared" si="318"/>
        <v>103.49999999999999</v>
      </c>
      <c r="P3416" s="7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75" x14ac:dyDescent="0.2">
      <c r="A3417" s="7">
        <v>3415</v>
      </c>
      <c r="B3417" s="1" t="s">
        <v>3414</v>
      </c>
      <c r="C3417" s="1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11">
        <f t="shared" si="318"/>
        <v>100</v>
      </c>
      <c r="P3417" s="7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105" x14ac:dyDescent="0.2">
      <c r="A3418" s="7">
        <v>3416</v>
      </c>
      <c r="B3418" s="1" t="s">
        <v>3415</v>
      </c>
      <c r="C3418" s="1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11">
        <f t="shared" si="318"/>
        <v>119.6</v>
      </c>
      <c r="P3418" s="7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105" x14ac:dyDescent="0.2">
      <c r="A3419" s="7">
        <v>3417</v>
      </c>
      <c r="B3419" s="1" t="s">
        <v>3416</v>
      </c>
      <c r="C3419" s="1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11">
        <f t="shared" si="318"/>
        <v>100.00058823529412</v>
      </c>
      <c r="P3419" s="7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105" x14ac:dyDescent="0.2">
      <c r="A3420" s="7">
        <v>3418</v>
      </c>
      <c r="B3420" s="1" t="s">
        <v>3417</v>
      </c>
      <c r="C3420" s="1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11">
        <f t="shared" si="318"/>
        <v>100.875</v>
      </c>
      <c r="P3420" s="7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105" x14ac:dyDescent="0.2">
      <c r="A3421" s="7">
        <v>3419</v>
      </c>
      <c r="B3421" s="1" t="s">
        <v>3418</v>
      </c>
      <c r="C3421" s="1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11">
        <f t="shared" si="318"/>
        <v>106.54545454545455</v>
      </c>
      <c r="P3421" s="7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75" x14ac:dyDescent="0.2">
      <c r="A3422" s="7">
        <v>3420</v>
      </c>
      <c r="B3422" s="1" t="s">
        <v>3419</v>
      </c>
      <c r="C3422" s="1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11">
        <f t="shared" si="318"/>
        <v>138</v>
      </c>
      <c r="P3422" s="7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90" x14ac:dyDescent="0.2">
      <c r="A3423" s="7">
        <v>3421</v>
      </c>
      <c r="B3423" s="1" t="s">
        <v>3420</v>
      </c>
      <c r="C3423" s="1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11">
        <f t="shared" si="318"/>
        <v>101.15</v>
      </c>
      <c r="P3423" s="7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105" x14ac:dyDescent="0.2">
      <c r="A3424" s="7">
        <v>3422</v>
      </c>
      <c r="B3424" s="1" t="s">
        <v>3421</v>
      </c>
      <c r="C3424" s="1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11">
        <f t="shared" si="318"/>
        <v>109.1</v>
      </c>
      <c r="P3424" s="7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90" x14ac:dyDescent="0.2">
      <c r="A3425" s="7">
        <v>3423</v>
      </c>
      <c r="B3425" s="1" t="s">
        <v>3422</v>
      </c>
      <c r="C3425" s="1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11">
        <f t="shared" si="318"/>
        <v>140</v>
      </c>
      <c r="P3425" s="7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90" x14ac:dyDescent="0.2">
      <c r="A3426" s="7">
        <v>3424</v>
      </c>
      <c r="B3426" s="1" t="s">
        <v>3423</v>
      </c>
      <c r="C3426" s="1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11">
        <f t="shared" si="318"/>
        <v>103.58333333333334</v>
      </c>
      <c r="P3426" s="7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105" x14ac:dyDescent="0.2">
      <c r="A3427" s="7">
        <v>3425</v>
      </c>
      <c r="B3427" s="1" t="s">
        <v>3424</v>
      </c>
      <c r="C3427" s="1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11">
        <f t="shared" si="318"/>
        <v>102.97033333333331</v>
      </c>
      <c r="P3427" s="7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90" x14ac:dyDescent="0.2">
      <c r="A3428" s="7">
        <v>3426</v>
      </c>
      <c r="B3428" s="1" t="s">
        <v>3425</v>
      </c>
      <c r="C3428" s="1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11">
        <f t="shared" si="318"/>
        <v>108.13333333333333</v>
      </c>
      <c r="P3428" s="7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90" x14ac:dyDescent="0.2">
      <c r="A3429" s="7">
        <v>3427</v>
      </c>
      <c r="B3429" s="1" t="s">
        <v>3426</v>
      </c>
      <c r="C3429" s="1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11">
        <f t="shared" si="318"/>
        <v>100</v>
      </c>
      <c r="P3429" s="7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105" x14ac:dyDescent="0.2">
      <c r="A3430" s="7">
        <v>3428</v>
      </c>
      <c r="B3430" s="1" t="s">
        <v>3427</v>
      </c>
      <c r="C3430" s="1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11">
        <f t="shared" si="318"/>
        <v>102.75000000000001</v>
      </c>
      <c r="P3430" s="7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90" x14ac:dyDescent="0.2">
      <c r="A3431" s="7">
        <v>3429</v>
      </c>
      <c r="B3431" s="1" t="s">
        <v>3428</v>
      </c>
      <c r="C3431" s="1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11">
        <f t="shared" si="318"/>
        <v>130</v>
      </c>
      <c r="P3431" s="7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105" x14ac:dyDescent="0.2">
      <c r="A3432" s="7">
        <v>3430</v>
      </c>
      <c r="B3432" s="1" t="s">
        <v>3429</v>
      </c>
      <c r="C3432" s="1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11">
        <f t="shared" si="318"/>
        <v>108.54949999999999</v>
      </c>
      <c r="P3432" s="7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90" x14ac:dyDescent="0.2">
      <c r="A3433" s="7">
        <v>3431</v>
      </c>
      <c r="B3433" s="1" t="s">
        <v>3430</v>
      </c>
      <c r="C3433" s="1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11">
        <f t="shared" si="318"/>
        <v>100</v>
      </c>
      <c r="P3433" s="7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90" x14ac:dyDescent="0.2">
      <c r="A3434" s="7">
        <v>3432</v>
      </c>
      <c r="B3434" s="1" t="s">
        <v>3431</v>
      </c>
      <c r="C3434" s="1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11">
        <f t="shared" si="318"/>
        <v>109.65</v>
      </c>
      <c r="P3434" s="7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75" x14ac:dyDescent="0.2">
      <c r="A3435" s="7">
        <v>3433</v>
      </c>
      <c r="B3435" s="1" t="s">
        <v>3432</v>
      </c>
      <c r="C3435" s="1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11">
        <f t="shared" si="318"/>
        <v>100.26315789473684</v>
      </c>
      <c r="P3435" s="7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105" x14ac:dyDescent="0.2">
      <c r="A3436" s="7">
        <v>3434</v>
      </c>
      <c r="B3436" s="1" t="s">
        <v>3433</v>
      </c>
      <c r="C3436" s="1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11">
        <f t="shared" si="318"/>
        <v>105.55000000000001</v>
      </c>
      <c r="P3436" s="7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105" x14ac:dyDescent="0.2">
      <c r="A3437" s="7">
        <v>3435</v>
      </c>
      <c r="B3437" s="1" t="s">
        <v>3434</v>
      </c>
      <c r="C3437" s="1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11">
        <f t="shared" si="318"/>
        <v>112.00000000000001</v>
      </c>
      <c r="P3437" s="7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90" x14ac:dyDescent="0.2">
      <c r="A3438" s="7">
        <v>3436</v>
      </c>
      <c r="B3438" s="1" t="s">
        <v>3435</v>
      </c>
      <c r="C3438" s="1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11">
        <f t="shared" si="318"/>
        <v>105.89999999999999</v>
      </c>
      <c r="P3438" s="7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120" x14ac:dyDescent="0.2">
      <c r="A3439" s="7">
        <v>3437</v>
      </c>
      <c r="B3439" s="1" t="s">
        <v>3436</v>
      </c>
      <c r="C3439" s="1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11">
        <f t="shared" si="318"/>
        <v>101</v>
      </c>
      <c r="P3439" s="7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105" x14ac:dyDescent="0.2">
      <c r="A3440" s="7">
        <v>3438</v>
      </c>
      <c r="B3440" s="1" t="s">
        <v>3437</v>
      </c>
      <c r="C3440" s="1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11">
        <f t="shared" si="318"/>
        <v>104.2</v>
      </c>
      <c r="P3440" s="7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60" x14ac:dyDescent="0.2">
      <c r="A3441" s="7">
        <v>3439</v>
      </c>
      <c r="B3441" s="1" t="s">
        <v>3438</v>
      </c>
      <c r="C3441" s="1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11">
        <f t="shared" si="318"/>
        <v>134.67833333333334</v>
      </c>
      <c r="P3441" s="7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105" x14ac:dyDescent="0.2">
      <c r="A3442" s="7">
        <v>3440</v>
      </c>
      <c r="B3442" s="1" t="s">
        <v>3439</v>
      </c>
      <c r="C3442" s="1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11">
        <f t="shared" si="318"/>
        <v>105.2184</v>
      </c>
      <c r="P3442" s="7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90" x14ac:dyDescent="0.2">
      <c r="A3443" s="7">
        <v>3441</v>
      </c>
      <c r="B3443" s="1" t="s">
        <v>3440</v>
      </c>
      <c r="C3443" s="1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11">
        <f t="shared" si="318"/>
        <v>102.60000000000001</v>
      </c>
      <c r="P3443" s="7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105" x14ac:dyDescent="0.2">
      <c r="A3444" s="7">
        <v>3442</v>
      </c>
      <c r="B3444" s="1" t="s">
        <v>3441</v>
      </c>
      <c r="C3444" s="1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11">
        <f t="shared" si="318"/>
        <v>100</v>
      </c>
      <c r="P3444" s="7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105" x14ac:dyDescent="0.2">
      <c r="A3445" s="7">
        <v>3443</v>
      </c>
      <c r="B3445" s="1" t="s">
        <v>3442</v>
      </c>
      <c r="C3445" s="1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11">
        <f t="shared" si="318"/>
        <v>185.5</v>
      </c>
      <c r="P3445" s="7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105" x14ac:dyDescent="0.2">
      <c r="A3446" s="7">
        <v>3444</v>
      </c>
      <c r="B3446" s="1" t="s">
        <v>3443</v>
      </c>
      <c r="C3446" s="1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11">
        <f t="shared" si="318"/>
        <v>289</v>
      </c>
      <c r="P3446" s="7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90" x14ac:dyDescent="0.2">
      <c r="A3447" s="7">
        <v>3445</v>
      </c>
      <c r="B3447" s="1" t="s">
        <v>3444</v>
      </c>
      <c r="C3447" s="1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11">
        <f t="shared" si="318"/>
        <v>100</v>
      </c>
      <c r="P3447" s="7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105" x14ac:dyDescent="0.2">
      <c r="A3448" s="7">
        <v>3446</v>
      </c>
      <c r="B3448" s="1" t="s">
        <v>3445</v>
      </c>
      <c r="C3448" s="1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11">
        <f t="shared" si="318"/>
        <v>108.2</v>
      </c>
      <c r="P3448" s="7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60" x14ac:dyDescent="0.2">
      <c r="A3449" s="7">
        <v>3447</v>
      </c>
      <c r="B3449" s="1" t="s">
        <v>3446</v>
      </c>
      <c r="C3449" s="1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11">
        <f t="shared" si="318"/>
        <v>107.80000000000001</v>
      </c>
      <c r="P3449" s="7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90" x14ac:dyDescent="0.2">
      <c r="A3450" s="7">
        <v>3448</v>
      </c>
      <c r="B3450" s="1" t="s">
        <v>3447</v>
      </c>
      <c r="C3450" s="1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11">
        <f t="shared" si="318"/>
        <v>109.76190476190477</v>
      </c>
      <c r="P3450" s="7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75" x14ac:dyDescent="0.2">
      <c r="A3451" s="7">
        <v>3449</v>
      </c>
      <c r="B3451" s="1" t="s">
        <v>3448</v>
      </c>
      <c r="C3451" s="1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11">
        <f t="shared" si="318"/>
        <v>170.625</v>
      </c>
      <c r="P3451" s="7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105" x14ac:dyDescent="0.2">
      <c r="A3452" s="7">
        <v>3450</v>
      </c>
      <c r="B3452" s="1" t="s">
        <v>3449</v>
      </c>
      <c r="C3452" s="1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11">
        <f t="shared" si="318"/>
        <v>152</v>
      </c>
      <c r="P3452" s="7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90" x14ac:dyDescent="0.2">
      <c r="A3453" s="7">
        <v>3451</v>
      </c>
      <c r="B3453" s="1" t="s">
        <v>3450</v>
      </c>
      <c r="C3453" s="1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11">
        <f t="shared" si="318"/>
        <v>101.23076923076924</v>
      </c>
      <c r="P3453" s="7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105" x14ac:dyDescent="0.2">
      <c r="A3454" s="7">
        <v>3452</v>
      </c>
      <c r="B3454" s="1" t="s">
        <v>3451</v>
      </c>
      <c r="C3454" s="1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11">
        <f t="shared" si="318"/>
        <v>153.19999999999999</v>
      </c>
      <c r="P3454" s="7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90" x14ac:dyDescent="0.2">
      <c r="A3455" s="7">
        <v>3453</v>
      </c>
      <c r="B3455" s="1" t="s">
        <v>3452</v>
      </c>
      <c r="C3455" s="1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11">
        <f t="shared" si="318"/>
        <v>128.33333333333334</v>
      </c>
      <c r="P3455" s="7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105" x14ac:dyDescent="0.2">
      <c r="A3456" s="7">
        <v>3454</v>
      </c>
      <c r="B3456" s="1" t="s">
        <v>3453</v>
      </c>
      <c r="C3456" s="1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11">
        <f t="shared" si="318"/>
        <v>100.71428571428571</v>
      </c>
      <c r="P3456" s="7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105" x14ac:dyDescent="0.2">
      <c r="A3457" s="7">
        <v>3455</v>
      </c>
      <c r="B3457" s="1" t="s">
        <v>3454</v>
      </c>
      <c r="C3457" s="1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11">
        <f t="shared" si="318"/>
        <v>100.64999999999999</v>
      </c>
      <c r="P3457" s="7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105" x14ac:dyDescent="0.2">
      <c r="A3458" s="7">
        <v>3456</v>
      </c>
      <c r="B3458" s="1" t="s">
        <v>3455</v>
      </c>
      <c r="C3458" s="1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11">
        <f t="shared" si="318"/>
        <v>191.3</v>
      </c>
      <c r="P3458" s="7">
        <f t="shared" si="319"/>
        <v>358.6875</v>
      </c>
      <c r="Q3458" s="7" t="str">
        <f t="shared" si="320"/>
        <v>theater</v>
      </c>
      <c r="R3458" s="7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45" x14ac:dyDescent="0.2">
      <c r="A3459" s="7">
        <v>3457</v>
      </c>
      <c r="B3459" s="1" t="s">
        <v>3456</v>
      </c>
      <c r="C3459" s="1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11">
        <f t="shared" ref="O3459:O3522" si="324">E3459/D3459*100</f>
        <v>140.19999999999999</v>
      </c>
      <c r="P3459" s="7">
        <f t="shared" ref="P3459:P3522" si="325">E3459/L3459</f>
        <v>50.981818181818184</v>
      </c>
      <c r="Q3459" s="7" t="str">
        <f t="shared" ref="Q3459:Q3522" si="326">LEFT(N3459,FIND("/",N3459)-1)</f>
        <v>theater</v>
      </c>
      <c r="R3459" s="7" t="str">
        <f t="shared" ref="R3459:R3522" si="327">RIGHT(N3459,LEN(N3459)-FIND("/",N3459))</f>
        <v>plays</v>
      </c>
      <c r="S3459" s="9">
        <f t="shared" ref="S3459:S3522" si="328">(J3459/86400)+25569</f>
        <v>42016.706678240742</v>
      </c>
      <c r="T3459" s="9">
        <f t="shared" ref="T3459:T3522" si="329">(I3459/86400)+25569</f>
        <v>42047.249305555553</v>
      </c>
    </row>
    <row r="3460" spans="1:20" ht="90" x14ac:dyDescent="0.2">
      <c r="A3460" s="7">
        <v>3458</v>
      </c>
      <c r="B3460" s="1" t="s">
        <v>3457</v>
      </c>
      <c r="C3460" s="1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11">
        <f t="shared" si="324"/>
        <v>124.33537832310839</v>
      </c>
      <c r="P3460" s="7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105" x14ac:dyDescent="0.2">
      <c r="A3461" s="7">
        <v>3459</v>
      </c>
      <c r="B3461" s="1" t="s">
        <v>3458</v>
      </c>
      <c r="C3461" s="1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11">
        <f t="shared" si="324"/>
        <v>126.2</v>
      </c>
      <c r="P3461" s="7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90" x14ac:dyDescent="0.2">
      <c r="A3462" s="7">
        <v>3460</v>
      </c>
      <c r="B3462" s="1" t="s">
        <v>3459</v>
      </c>
      <c r="C3462" s="1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11">
        <f t="shared" si="324"/>
        <v>190</v>
      </c>
      <c r="P3462" s="7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105" x14ac:dyDescent="0.2">
      <c r="A3463" s="7">
        <v>3461</v>
      </c>
      <c r="B3463" s="1" t="s">
        <v>3460</v>
      </c>
      <c r="C3463" s="1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11">
        <f t="shared" si="324"/>
        <v>139</v>
      </c>
      <c r="P3463" s="7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90" x14ac:dyDescent="0.2">
      <c r="A3464" s="7">
        <v>3462</v>
      </c>
      <c r="B3464" s="1" t="s">
        <v>3461</v>
      </c>
      <c r="C3464" s="1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11">
        <f t="shared" si="324"/>
        <v>202</v>
      </c>
      <c r="P3464" s="7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90" x14ac:dyDescent="0.2">
      <c r="A3465" s="7">
        <v>3463</v>
      </c>
      <c r="B3465" s="1" t="s">
        <v>3462</v>
      </c>
      <c r="C3465" s="1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11">
        <f t="shared" si="324"/>
        <v>103.38000000000001</v>
      </c>
      <c r="P3465" s="7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120" x14ac:dyDescent="0.2">
      <c r="A3466" s="7">
        <v>3464</v>
      </c>
      <c r="B3466" s="1" t="s">
        <v>3463</v>
      </c>
      <c r="C3466" s="1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11">
        <f t="shared" si="324"/>
        <v>102.3236</v>
      </c>
      <c r="P3466" s="7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105" x14ac:dyDescent="0.2">
      <c r="A3467" s="7">
        <v>3465</v>
      </c>
      <c r="B3467" s="1" t="s">
        <v>3464</v>
      </c>
      <c r="C3467" s="1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11">
        <f t="shared" si="324"/>
        <v>103</v>
      </c>
      <c r="P3467" s="7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90" x14ac:dyDescent="0.2">
      <c r="A3468" s="7">
        <v>3466</v>
      </c>
      <c r="B3468" s="1" t="s">
        <v>3465</v>
      </c>
      <c r="C3468" s="1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11">
        <f t="shared" si="324"/>
        <v>127.14285714285714</v>
      </c>
      <c r="P3468" s="7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30" x14ac:dyDescent="0.2">
      <c r="A3469" s="7">
        <v>3467</v>
      </c>
      <c r="B3469" s="1" t="s">
        <v>3466</v>
      </c>
      <c r="C3469" s="1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11">
        <f t="shared" si="324"/>
        <v>101</v>
      </c>
      <c r="P3469" s="7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75" x14ac:dyDescent="0.2">
      <c r="A3470" s="7">
        <v>3468</v>
      </c>
      <c r="B3470" s="1" t="s">
        <v>3467</v>
      </c>
      <c r="C3470" s="1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11">
        <f t="shared" si="324"/>
        <v>121.78</v>
      </c>
      <c r="P3470" s="7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105" x14ac:dyDescent="0.2">
      <c r="A3471" s="7">
        <v>3469</v>
      </c>
      <c r="B3471" s="1" t="s">
        <v>3468</v>
      </c>
      <c r="C3471" s="1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11">
        <f t="shared" si="324"/>
        <v>113.39285714285714</v>
      </c>
      <c r="P3471" s="7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75" x14ac:dyDescent="0.2">
      <c r="A3472" s="7">
        <v>3470</v>
      </c>
      <c r="B3472" s="1" t="s">
        <v>3469</v>
      </c>
      <c r="C3472" s="1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11">
        <f t="shared" si="324"/>
        <v>150</v>
      </c>
      <c r="P3472" s="7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90" x14ac:dyDescent="0.2">
      <c r="A3473" s="7">
        <v>3471</v>
      </c>
      <c r="B3473" s="1" t="s">
        <v>3470</v>
      </c>
      <c r="C3473" s="1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11">
        <f t="shared" si="324"/>
        <v>214.6</v>
      </c>
      <c r="P3473" s="7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105" x14ac:dyDescent="0.2">
      <c r="A3474" s="7">
        <v>3472</v>
      </c>
      <c r="B3474" s="1" t="s">
        <v>3471</v>
      </c>
      <c r="C3474" s="1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11">
        <f t="shared" si="324"/>
        <v>102.05</v>
      </c>
      <c r="P3474" s="7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90" x14ac:dyDescent="0.2">
      <c r="A3475" s="7">
        <v>3473</v>
      </c>
      <c r="B3475" s="1" t="s">
        <v>3472</v>
      </c>
      <c r="C3475" s="1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11">
        <f t="shared" si="324"/>
        <v>100</v>
      </c>
      <c r="P3475" s="7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90" x14ac:dyDescent="0.2">
      <c r="A3476" s="7">
        <v>3474</v>
      </c>
      <c r="B3476" s="1" t="s">
        <v>3473</v>
      </c>
      <c r="C3476" s="1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11">
        <f t="shared" si="324"/>
        <v>101</v>
      </c>
      <c r="P3476" s="7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90" x14ac:dyDescent="0.2">
      <c r="A3477" s="7">
        <v>3475</v>
      </c>
      <c r="B3477" s="1" t="s">
        <v>3474</v>
      </c>
      <c r="C3477" s="1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11">
        <f t="shared" si="324"/>
        <v>113.33333333333333</v>
      </c>
      <c r="P3477" s="7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105" x14ac:dyDescent="0.2">
      <c r="A3478" s="7">
        <v>3476</v>
      </c>
      <c r="B3478" s="1" t="s">
        <v>3475</v>
      </c>
      <c r="C3478" s="1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11">
        <f t="shared" si="324"/>
        <v>104</v>
      </c>
      <c r="P3478" s="7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90" x14ac:dyDescent="0.2">
      <c r="A3479" s="7">
        <v>3477</v>
      </c>
      <c r="B3479" s="1" t="s">
        <v>3476</v>
      </c>
      <c r="C3479" s="1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11">
        <f t="shared" si="324"/>
        <v>115.33333333333333</v>
      </c>
      <c r="P3479" s="7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90" x14ac:dyDescent="0.2">
      <c r="A3480" s="7">
        <v>3478</v>
      </c>
      <c r="B3480" s="1" t="s">
        <v>3477</v>
      </c>
      <c r="C3480" s="1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11">
        <f t="shared" si="324"/>
        <v>112.85000000000001</v>
      </c>
      <c r="P3480" s="7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90" x14ac:dyDescent="0.2">
      <c r="A3481" s="7">
        <v>3479</v>
      </c>
      <c r="B3481" s="1" t="s">
        <v>3478</v>
      </c>
      <c r="C3481" s="1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11">
        <f t="shared" si="324"/>
        <v>127.86666666666666</v>
      </c>
      <c r="P3481" s="7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90" x14ac:dyDescent="0.2">
      <c r="A3482" s="7">
        <v>3480</v>
      </c>
      <c r="B3482" s="1" t="s">
        <v>3479</v>
      </c>
      <c r="C3482" s="1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11">
        <f t="shared" si="324"/>
        <v>142.66666666666669</v>
      </c>
      <c r="P3482" s="7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105" x14ac:dyDescent="0.2">
      <c r="A3483" s="7">
        <v>3481</v>
      </c>
      <c r="B3483" s="1" t="s">
        <v>3480</v>
      </c>
      <c r="C3483" s="1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11">
        <f t="shared" si="324"/>
        <v>118.8</v>
      </c>
      <c r="P3483" s="7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90" x14ac:dyDescent="0.2">
      <c r="A3484" s="7">
        <v>3482</v>
      </c>
      <c r="B3484" s="1" t="s">
        <v>3481</v>
      </c>
      <c r="C3484" s="1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11">
        <f t="shared" si="324"/>
        <v>138.33333333333334</v>
      </c>
      <c r="P3484" s="7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90" x14ac:dyDescent="0.2">
      <c r="A3485" s="7">
        <v>3483</v>
      </c>
      <c r="B3485" s="1" t="s">
        <v>3482</v>
      </c>
      <c r="C3485" s="1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11">
        <f t="shared" si="324"/>
        <v>159.9402985074627</v>
      </c>
      <c r="P3485" s="7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105" x14ac:dyDescent="0.2">
      <c r="A3486" s="7">
        <v>3484</v>
      </c>
      <c r="B3486" s="1" t="s">
        <v>3483</v>
      </c>
      <c r="C3486" s="1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11">
        <f t="shared" si="324"/>
        <v>114.24000000000001</v>
      </c>
      <c r="P3486" s="7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90" x14ac:dyDescent="0.2">
      <c r="A3487" s="7">
        <v>3485</v>
      </c>
      <c r="B3487" s="1" t="s">
        <v>3484</v>
      </c>
      <c r="C3487" s="1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11">
        <f t="shared" si="324"/>
        <v>100.60606060606061</v>
      </c>
      <c r="P3487" s="7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105" x14ac:dyDescent="0.2">
      <c r="A3488" s="7">
        <v>3486</v>
      </c>
      <c r="B3488" s="1" t="s">
        <v>3485</v>
      </c>
      <c r="C3488" s="1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11">
        <f t="shared" si="324"/>
        <v>155.20000000000002</v>
      </c>
      <c r="P3488" s="7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105" x14ac:dyDescent="0.2">
      <c r="A3489" s="7">
        <v>3487</v>
      </c>
      <c r="B3489" s="1" t="s">
        <v>3486</v>
      </c>
      <c r="C3489" s="1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11">
        <f t="shared" si="324"/>
        <v>127.75000000000001</v>
      </c>
      <c r="P3489" s="7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105" x14ac:dyDescent="0.2">
      <c r="A3490" s="7">
        <v>3488</v>
      </c>
      <c r="B3490" s="1" t="s">
        <v>3487</v>
      </c>
      <c r="C3490" s="1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11">
        <f t="shared" si="324"/>
        <v>121.2</v>
      </c>
      <c r="P3490" s="7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105" x14ac:dyDescent="0.2">
      <c r="A3491" s="7">
        <v>3489</v>
      </c>
      <c r="B3491" s="1" t="s">
        <v>3488</v>
      </c>
      <c r="C3491" s="1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11">
        <f t="shared" si="324"/>
        <v>112.7</v>
      </c>
      <c r="P3491" s="7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105" x14ac:dyDescent="0.2">
      <c r="A3492" s="7">
        <v>3490</v>
      </c>
      <c r="B3492" s="1" t="s">
        <v>3489</v>
      </c>
      <c r="C3492" s="1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11">
        <f t="shared" si="324"/>
        <v>127.49999999999999</v>
      </c>
      <c r="P3492" s="7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120" x14ac:dyDescent="0.2">
      <c r="A3493" s="7">
        <v>3491</v>
      </c>
      <c r="B3493" s="1" t="s">
        <v>3490</v>
      </c>
      <c r="C3493" s="1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11">
        <f t="shared" si="324"/>
        <v>158.20000000000002</v>
      </c>
      <c r="P3493" s="7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105" x14ac:dyDescent="0.2">
      <c r="A3494" s="7">
        <v>3492</v>
      </c>
      <c r="B3494" s="1" t="s">
        <v>3491</v>
      </c>
      <c r="C3494" s="1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11">
        <f t="shared" si="324"/>
        <v>105.26894736842105</v>
      </c>
      <c r="P3494" s="7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105" x14ac:dyDescent="0.2">
      <c r="A3495" s="7">
        <v>3493</v>
      </c>
      <c r="B3495" s="1" t="s">
        <v>3492</v>
      </c>
      <c r="C3495" s="1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11">
        <f t="shared" si="324"/>
        <v>100</v>
      </c>
      <c r="P3495" s="7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105" x14ac:dyDescent="0.2">
      <c r="A3496" s="7">
        <v>3494</v>
      </c>
      <c r="B3496" s="1" t="s">
        <v>3493</v>
      </c>
      <c r="C3496" s="1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11">
        <f t="shared" si="324"/>
        <v>100</v>
      </c>
      <c r="P3496" s="7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90" x14ac:dyDescent="0.2">
      <c r="A3497" s="7">
        <v>3495</v>
      </c>
      <c r="B3497" s="1" t="s">
        <v>3494</v>
      </c>
      <c r="C3497" s="1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11">
        <f t="shared" si="324"/>
        <v>106.86</v>
      </c>
      <c r="P3497" s="7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105" x14ac:dyDescent="0.2">
      <c r="A3498" s="7">
        <v>3496</v>
      </c>
      <c r="B3498" s="1" t="s">
        <v>3495</v>
      </c>
      <c r="C3498" s="1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11">
        <f t="shared" si="324"/>
        <v>124.4</v>
      </c>
      <c r="P3498" s="7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105" x14ac:dyDescent="0.2">
      <c r="A3499" s="7">
        <v>3497</v>
      </c>
      <c r="B3499" s="1" t="s">
        <v>3496</v>
      </c>
      <c r="C3499" s="1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11">
        <f t="shared" si="324"/>
        <v>108.70406189555126</v>
      </c>
      <c r="P3499" s="7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105" x14ac:dyDescent="0.2">
      <c r="A3500" s="7">
        <v>3498</v>
      </c>
      <c r="B3500" s="1" t="s">
        <v>3497</v>
      </c>
      <c r="C3500" s="1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11">
        <f t="shared" si="324"/>
        <v>102.42424242424242</v>
      </c>
      <c r="P3500" s="7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105" x14ac:dyDescent="0.2">
      <c r="A3501" s="7">
        <v>3499</v>
      </c>
      <c r="B3501" s="1" t="s">
        <v>3498</v>
      </c>
      <c r="C3501" s="1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11">
        <f t="shared" si="324"/>
        <v>105.5</v>
      </c>
      <c r="P3501" s="7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120" x14ac:dyDescent="0.2">
      <c r="A3502" s="7">
        <v>3500</v>
      </c>
      <c r="B3502" s="1" t="s">
        <v>3499</v>
      </c>
      <c r="C3502" s="1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11">
        <f t="shared" si="324"/>
        <v>106.3</v>
      </c>
      <c r="P3502" s="7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90" x14ac:dyDescent="0.2">
      <c r="A3503" s="7">
        <v>3501</v>
      </c>
      <c r="B3503" s="1" t="s">
        <v>3500</v>
      </c>
      <c r="C3503" s="1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11">
        <f t="shared" si="324"/>
        <v>100.66666666666666</v>
      </c>
      <c r="P3503" s="7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105" x14ac:dyDescent="0.2">
      <c r="A3504" s="7">
        <v>3502</v>
      </c>
      <c r="B3504" s="1" t="s">
        <v>3501</v>
      </c>
      <c r="C3504" s="1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11">
        <f t="shared" si="324"/>
        <v>105.4</v>
      </c>
      <c r="P3504" s="7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90" x14ac:dyDescent="0.2">
      <c r="A3505" s="7">
        <v>3503</v>
      </c>
      <c r="B3505" s="1" t="s">
        <v>3502</v>
      </c>
      <c r="C3505" s="1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11">
        <f t="shared" si="324"/>
        <v>107.55999999999999</v>
      </c>
      <c r="P3505" s="7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105" x14ac:dyDescent="0.2">
      <c r="A3506" s="7">
        <v>3504</v>
      </c>
      <c r="B3506" s="1" t="s">
        <v>3503</v>
      </c>
      <c r="C3506" s="1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11">
        <f t="shared" si="324"/>
        <v>100</v>
      </c>
      <c r="P3506" s="7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120" x14ac:dyDescent="0.2">
      <c r="A3507" s="7">
        <v>3505</v>
      </c>
      <c r="B3507" s="1" t="s">
        <v>3504</v>
      </c>
      <c r="C3507" s="1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11">
        <f t="shared" si="324"/>
        <v>103.76</v>
      </c>
      <c r="P3507" s="7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105" x14ac:dyDescent="0.2">
      <c r="A3508" s="7">
        <v>3506</v>
      </c>
      <c r="B3508" s="1" t="s">
        <v>3505</v>
      </c>
      <c r="C3508" s="1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11">
        <f t="shared" si="324"/>
        <v>101.49999999999999</v>
      </c>
      <c r="P3508" s="7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75" x14ac:dyDescent="0.2">
      <c r="A3509" s="7">
        <v>3507</v>
      </c>
      <c r="B3509" s="1" t="s">
        <v>3506</v>
      </c>
      <c r="C3509" s="1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11">
        <f t="shared" si="324"/>
        <v>104.4</v>
      </c>
      <c r="P3509" s="7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105" x14ac:dyDescent="0.2">
      <c r="A3510" s="7">
        <v>3508</v>
      </c>
      <c r="B3510" s="1" t="s">
        <v>3507</v>
      </c>
      <c r="C3510" s="1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11">
        <f t="shared" si="324"/>
        <v>180</v>
      </c>
      <c r="P3510" s="7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105" x14ac:dyDescent="0.2">
      <c r="A3511" s="7">
        <v>3509</v>
      </c>
      <c r="B3511" s="1" t="s">
        <v>3508</v>
      </c>
      <c r="C3511" s="1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11">
        <f t="shared" si="324"/>
        <v>106.33333333333333</v>
      </c>
      <c r="P3511" s="7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105" x14ac:dyDescent="0.2">
      <c r="A3512" s="7">
        <v>3510</v>
      </c>
      <c r="B3512" s="1" t="s">
        <v>3509</v>
      </c>
      <c r="C3512" s="1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11">
        <f t="shared" si="324"/>
        <v>100.55555555555556</v>
      </c>
      <c r="P3512" s="7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75" x14ac:dyDescent="0.2">
      <c r="A3513" s="7">
        <v>3511</v>
      </c>
      <c r="B3513" s="1" t="s">
        <v>3510</v>
      </c>
      <c r="C3513" s="1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11">
        <f t="shared" si="324"/>
        <v>101.2</v>
      </c>
      <c r="P3513" s="7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90" x14ac:dyDescent="0.2">
      <c r="A3514" s="7">
        <v>3512</v>
      </c>
      <c r="B3514" s="1" t="s">
        <v>3511</v>
      </c>
      <c r="C3514" s="1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11">
        <f t="shared" si="324"/>
        <v>100</v>
      </c>
      <c r="P3514" s="7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105" x14ac:dyDescent="0.2">
      <c r="A3515" s="7">
        <v>3513</v>
      </c>
      <c r="B3515" s="1" t="s">
        <v>3512</v>
      </c>
      <c r="C3515" s="1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11">
        <f t="shared" si="324"/>
        <v>118.39285714285714</v>
      </c>
      <c r="P3515" s="7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105" x14ac:dyDescent="0.2">
      <c r="A3516" s="7">
        <v>3514</v>
      </c>
      <c r="B3516" s="1" t="s">
        <v>3513</v>
      </c>
      <c r="C3516" s="1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11">
        <f t="shared" si="324"/>
        <v>110.00000000000001</v>
      </c>
      <c r="P3516" s="7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90" x14ac:dyDescent="0.2">
      <c r="A3517" s="7">
        <v>3515</v>
      </c>
      <c r="B3517" s="1" t="s">
        <v>3514</v>
      </c>
      <c r="C3517" s="1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11">
        <f t="shared" si="324"/>
        <v>102.66666666666666</v>
      </c>
      <c r="P3517" s="7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105" x14ac:dyDescent="0.2">
      <c r="A3518" s="7">
        <v>3516</v>
      </c>
      <c r="B3518" s="1" t="s">
        <v>3515</v>
      </c>
      <c r="C3518" s="1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11">
        <f t="shared" si="324"/>
        <v>100</v>
      </c>
      <c r="P3518" s="7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105" x14ac:dyDescent="0.2">
      <c r="A3519" s="7">
        <v>3517</v>
      </c>
      <c r="B3519" s="1" t="s">
        <v>3516</v>
      </c>
      <c r="C3519" s="1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11">
        <f t="shared" si="324"/>
        <v>100</v>
      </c>
      <c r="P3519" s="7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105" x14ac:dyDescent="0.2">
      <c r="A3520" s="7">
        <v>3518</v>
      </c>
      <c r="B3520" s="1" t="s">
        <v>3517</v>
      </c>
      <c r="C3520" s="1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11">
        <f t="shared" si="324"/>
        <v>110.04599999999999</v>
      </c>
      <c r="P3520" s="7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90" x14ac:dyDescent="0.2">
      <c r="A3521" s="7">
        <v>3519</v>
      </c>
      <c r="B3521" s="1" t="s">
        <v>3518</v>
      </c>
      <c r="C3521" s="1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11">
        <f t="shared" si="324"/>
        <v>101.35000000000001</v>
      </c>
      <c r="P3521" s="7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75" x14ac:dyDescent="0.2">
      <c r="A3522" s="7">
        <v>3520</v>
      </c>
      <c r="B3522" s="1" t="s">
        <v>3519</v>
      </c>
      <c r="C3522" s="1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11">
        <f t="shared" si="324"/>
        <v>100.75</v>
      </c>
      <c r="P3522" s="7">
        <f t="shared" si="325"/>
        <v>95.952380952380949</v>
      </c>
      <c r="Q3522" s="7" t="str">
        <f t="shared" si="326"/>
        <v>theater</v>
      </c>
      <c r="R3522" s="7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120" x14ac:dyDescent="0.2">
      <c r="A3523" s="7">
        <v>3521</v>
      </c>
      <c r="B3523" s="1" t="s">
        <v>3520</v>
      </c>
      <c r="C3523" s="1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11">
        <f t="shared" ref="O3523:O3586" si="330">E3523/D3523*100</f>
        <v>169.42857142857144</v>
      </c>
      <c r="P3523" s="7">
        <f t="shared" ref="P3523:P3586" si="331">E3523/L3523</f>
        <v>45.615384615384613</v>
      </c>
      <c r="Q3523" s="7" t="str">
        <f t="shared" ref="Q3523:Q3586" si="332">LEFT(N3523,FIND("/",N3523)-1)</f>
        <v>theater</v>
      </c>
      <c r="R3523" s="7" t="str">
        <f t="shared" ref="R3523:R3586" si="333">RIGHT(N3523,LEN(N3523)-FIND("/",N3523))</f>
        <v>plays</v>
      </c>
      <c r="S3523" s="9">
        <f t="shared" ref="S3523:S3586" si="334">(J3523/86400)+25569</f>
        <v>41881.361342592594</v>
      </c>
      <c r="T3523" s="9">
        <f t="shared" ref="T3523:T3586" si="335">(I3523/86400)+25569</f>
        <v>41911.361342592594</v>
      </c>
    </row>
    <row r="3524" spans="1:20" ht="105" x14ac:dyDescent="0.2">
      <c r="A3524" s="7">
        <v>3522</v>
      </c>
      <c r="B3524" s="1" t="s">
        <v>3521</v>
      </c>
      <c r="C3524" s="1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11">
        <f t="shared" si="330"/>
        <v>100</v>
      </c>
      <c r="P3524" s="7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90" x14ac:dyDescent="0.2">
      <c r="A3525" s="7">
        <v>3523</v>
      </c>
      <c r="B3525" s="1" t="s">
        <v>3522</v>
      </c>
      <c r="C3525" s="1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11">
        <f t="shared" si="330"/>
        <v>113.65</v>
      </c>
      <c r="P3525" s="7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105" x14ac:dyDescent="0.2">
      <c r="A3526" s="7">
        <v>3524</v>
      </c>
      <c r="B3526" s="1" t="s">
        <v>3523</v>
      </c>
      <c r="C3526" s="1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11">
        <f t="shared" si="330"/>
        <v>101.56</v>
      </c>
      <c r="P3526" s="7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90" x14ac:dyDescent="0.2">
      <c r="A3527" s="7">
        <v>3525</v>
      </c>
      <c r="B3527" s="1" t="s">
        <v>3524</v>
      </c>
      <c r="C3527" s="1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11">
        <f t="shared" si="330"/>
        <v>106</v>
      </c>
      <c r="P3527" s="7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105" x14ac:dyDescent="0.2">
      <c r="A3528" s="7">
        <v>3526</v>
      </c>
      <c r="B3528" s="1" t="s">
        <v>3525</v>
      </c>
      <c r="C3528" s="1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11">
        <f t="shared" si="330"/>
        <v>102</v>
      </c>
      <c r="P3528" s="7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120" x14ac:dyDescent="0.2">
      <c r="A3529" s="7">
        <v>3527</v>
      </c>
      <c r="B3529" s="1" t="s">
        <v>3526</v>
      </c>
      <c r="C3529" s="1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11">
        <f t="shared" si="330"/>
        <v>116.91666666666667</v>
      </c>
      <c r="P3529" s="7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90" x14ac:dyDescent="0.2">
      <c r="A3530" s="7">
        <v>3528</v>
      </c>
      <c r="B3530" s="1" t="s">
        <v>3527</v>
      </c>
      <c r="C3530" s="1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11">
        <f t="shared" si="330"/>
        <v>101.15151515151514</v>
      </c>
      <c r="P3530" s="7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105" x14ac:dyDescent="0.2">
      <c r="A3531" s="7">
        <v>3529</v>
      </c>
      <c r="B3531" s="1" t="s">
        <v>3528</v>
      </c>
      <c r="C3531" s="1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11">
        <f t="shared" si="330"/>
        <v>132</v>
      </c>
      <c r="P3531" s="7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105" x14ac:dyDescent="0.2">
      <c r="A3532" s="7">
        <v>3530</v>
      </c>
      <c r="B3532" s="1" t="s">
        <v>3529</v>
      </c>
      <c r="C3532" s="1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11">
        <f t="shared" si="330"/>
        <v>100</v>
      </c>
      <c r="P3532" s="7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30" x14ac:dyDescent="0.2">
      <c r="A3533" s="7">
        <v>3531</v>
      </c>
      <c r="B3533" s="1" t="s">
        <v>3530</v>
      </c>
      <c r="C3533" s="1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11">
        <f t="shared" si="330"/>
        <v>128</v>
      </c>
      <c r="P3533" s="7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105" x14ac:dyDescent="0.2">
      <c r="A3534" s="7">
        <v>3532</v>
      </c>
      <c r="B3534" s="1" t="s">
        <v>3531</v>
      </c>
      <c r="C3534" s="1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11">
        <f t="shared" si="330"/>
        <v>118.95833333333334</v>
      </c>
      <c r="P3534" s="7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105" x14ac:dyDescent="0.2">
      <c r="A3535" s="7">
        <v>3533</v>
      </c>
      <c r="B3535" s="1" t="s">
        <v>3532</v>
      </c>
      <c r="C3535" s="1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11">
        <f t="shared" si="330"/>
        <v>126.2</v>
      </c>
      <c r="P3535" s="7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75" x14ac:dyDescent="0.2">
      <c r="A3536" s="7">
        <v>3534</v>
      </c>
      <c r="B3536" s="1" t="s">
        <v>3533</v>
      </c>
      <c r="C3536" s="1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11">
        <f t="shared" si="330"/>
        <v>156.20000000000002</v>
      </c>
      <c r="P3536" s="7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90" x14ac:dyDescent="0.2">
      <c r="A3537" s="7">
        <v>3535</v>
      </c>
      <c r="B3537" s="1" t="s">
        <v>3534</v>
      </c>
      <c r="C3537" s="1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11">
        <f t="shared" si="330"/>
        <v>103.15</v>
      </c>
      <c r="P3537" s="7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105" x14ac:dyDescent="0.2">
      <c r="A3538" s="7">
        <v>3536</v>
      </c>
      <c r="B3538" s="1" t="s">
        <v>3535</v>
      </c>
      <c r="C3538" s="1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11">
        <f t="shared" si="330"/>
        <v>153.33333333333334</v>
      </c>
      <c r="P3538" s="7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105" x14ac:dyDescent="0.2">
      <c r="A3539" s="7">
        <v>3537</v>
      </c>
      <c r="B3539" s="1" t="s">
        <v>3536</v>
      </c>
      <c r="C3539" s="1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11">
        <f t="shared" si="330"/>
        <v>180.44444444444446</v>
      </c>
      <c r="P3539" s="7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105" x14ac:dyDescent="0.2">
      <c r="A3540" s="7">
        <v>3538</v>
      </c>
      <c r="B3540" s="1" t="s">
        <v>3537</v>
      </c>
      <c r="C3540" s="1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11">
        <f t="shared" si="330"/>
        <v>128.44999999999999</v>
      </c>
      <c r="P3540" s="7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105" x14ac:dyDescent="0.2">
      <c r="A3541" s="7">
        <v>3539</v>
      </c>
      <c r="B3541" s="1" t="s">
        <v>3538</v>
      </c>
      <c r="C3541" s="1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11">
        <f t="shared" si="330"/>
        <v>119.66666666666667</v>
      </c>
      <c r="P3541" s="7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105" x14ac:dyDescent="0.2">
      <c r="A3542" s="7">
        <v>3540</v>
      </c>
      <c r="B3542" s="1" t="s">
        <v>3539</v>
      </c>
      <c r="C3542" s="1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11">
        <f t="shared" si="330"/>
        <v>123</v>
      </c>
      <c r="P3542" s="7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105" x14ac:dyDescent="0.2">
      <c r="A3543" s="7">
        <v>3541</v>
      </c>
      <c r="B3543" s="1" t="s">
        <v>3540</v>
      </c>
      <c r="C3543" s="1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11">
        <f t="shared" si="330"/>
        <v>105</v>
      </c>
      <c r="P3543" s="7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105" x14ac:dyDescent="0.2">
      <c r="A3544" s="7">
        <v>3542</v>
      </c>
      <c r="B3544" s="1" t="s">
        <v>3541</v>
      </c>
      <c r="C3544" s="1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11">
        <f t="shared" si="330"/>
        <v>102.23636363636363</v>
      </c>
      <c r="P3544" s="7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75" x14ac:dyDescent="0.2">
      <c r="A3545" s="7">
        <v>3543</v>
      </c>
      <c r="B3545" s="1" t="s">
        <v>3542</v>
      </c>
      <c r="C3545" s="1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11">
        <f t="shared" si="330"/>
        <v>104.66666666666666</v>
      </c>
      <c r="P3545" s="7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75" x14ac:dyDescent="0.2">
      <c r="A3546" s="7">
        <v>3544</v>
      </c>
      <c r="B3546" s="1" t="s">
        <v>3543</v>
      </c>
      <c r="C3546" s="1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11">
        <f t="shared" si="330"/>
        <v>100</v>
      </c>
      <c r="P3546" s="7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120" x14ac:dyDescent="0.2">
      <c r="A3547" s="7">
        <v>3545</v>
      </c>
      <c r="B3547" s="1" t="s">
        <v>3544</v>
      </c>
      <c r="C3547" s="1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11">
        <f t="shared" si="330"/>
        <v>100.4</v>
      </c>
      <c r="P3547" s="7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120" x14ac:dyDescent="0.2">
      <c r="A3548" s="7">
        <v>3546</v>
      </c>
      <c r="B3548" s="1" t="s">
        <v>3545</v>
      </c>
      <c r="C3548" s="1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11">
        <f t="shared" si="330"/>
        <v>102.27272727272727</v>
      </c>
      <c r="P3548" s="7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90" x14ac:dyDescent="0.2">
      <c r="A3549" s="7">
        <v>3547</v>
      </c>
      <c r="B3549" s="1" t="s">
        <v>3546</v>
      </c>
      <c r="C3549" s="1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11">
        <f t="shared" si="330"/>
        <v>114.40928571428573</v>
      </c>
      <c r="P3549" s="7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90" x14ac:dyDescent="0.2">
      <c r="A3550" s="7">
        <v>3548</v>
      </c>
      <c r="B3550" s="1" t="s">
        <v>3547</v>
      </c>
      <c r="C3550" s="1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11">
        <f t="shared" si="330"/>
        <v>101.9047619047619</v>
      </c>
      <c r="P3550" s="7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105" x14ac:dyDescent="0.2">
      <c r="A3551" s="7">
        <v>3549</v>
      </c>
      <c r="B3551" s="1" t="s">
        <v>3548</v>
      </c>
      <c r="C3551" s="1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11">
        <f t="shared" si="330"/>
        <v>102</v>
      </c>
      <c r="P3551" s="7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105" x14ac:dyDescent="0.2">
      <c r="A3552" s="7">
        <v>3550</v>
      </c>
      <c r="B3552" s="1" t="s">
        <v>3549</v>
      </c>
      <c r="C3552" s="1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11">
        <f t="shared" si="330"/>
        <v>104.80000000000001</v>
      </c>
      <c r="P3552" s="7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105" x14ac:dyDescent="0.2">
      <c r="A3553" s="7">
        <v>3551</v>
      </c>
      <c r="B3553" s="1" t="s">
        <v>3550</v>
      </c>
      <c r="C3553" s="1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11">
        <f t="shared" si="330"/>
        <v>101.83333333333333</v>
      </c>
      <c r="P3553" s="7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105" x14ac:dyDescent="0.2">
      <c r="A3554" s="7">
        <v>3552</v>
      </c>
      <c r="B3554" s="1" t="s">
        <v>3551</v>
      </c>
      <c r="C3554" s="1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11">
        <f t="shared" si="330"/>
        <v>100</v>
      </c>
      <c r="P3554" s="7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105" x14ac:dyDescent="0.2">
      <c r="A3555" s="7">
        <v>3553</v>
      </c>
      <c r="B3555" s="1" t="s">
        <v>3552</v>
      </c>
      <c r="C3555" s="1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11">
        <f t="shared" si="330"/>
        <v>106.27272727272728</v>
      </c>
      <c r="P3555" s="7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90" x14ac:dyDescent="0.2">
      <c r="A3556" s="7">
        <v>3554</v>
      </c>
      <c r="B3556" s="1" t="s">
        <v>3553</v>
      </c>
      <c r="C3556" s="1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11">
        <f t="shared" si="330"/>
        <v>113.42219999999999</v>
      </c>
      <c r="P3556" s="7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105" x14ac:dyDescent="0.2">
      <c r="A3557" s="7">
        <v>3555</v>
      </c>
      <c r="B3557" s="1" t="s">
        <v>3554</v>
      </c>
      <c r="C3557" s="1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11">
        <f t="shared" si="330"/>
        <v>100</v>
      </c>
      <c r="P3557" s="7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105" x14ac:dyDescent="0.2">
      <c r="A3558" s="7">
        <v>3556</v>
      </c>
      <c r="B3558" s="1" t="s">
        <v>3555</v>
      </c>
      <c r="C3558" s="1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11">
        <f t="shared" si="330"/>
        <v>100.45454545454547</v>
      </c>
      <c r="P3558" s="7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105" x14ac:dyDescent="0.2">
      <c r="A3559" s="7">
        <v>3557</v>
      </c>
      <c r="B3559" s="1" t="s">
        <v>3556</v>
      </c>
      <c r="C3559" s="1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11">
        <f t="shared" si="330"/>
        <v>100.03599999999999</v>
      </c>
      <c r="P3559" s="7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90" x14ac:dyDescent="0.2">
      <c r="A3560" s="7">
        <v>3558</v>
      </c>
      <c r="B3560" s="1" t="s">
        <v>3557</v>
      </c>
      <c r="C3560" s="1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11">
        <f t="shared" si="330"/>
        <v>144</v>
      </c>
      <c r="P3560" s="7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105" x14ac:dyDescent="0.2">
      <c r="A3561" s="7">
        <v>3559</v>
      </c>
      <c r="B3561" s="1" t="s">
        <v>3558</v>
      </c>
      <c r="C3561" s="1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11">
        <f t="shared" si="330"/>
        <v>103.49999999999999</v>
      </c>
      <c r="P3561" s="7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105" x14ac:dyDescent="0.2">
      <c r="A3562" s="7">
        <v>3560</v>
      </c>
      <c r="B3562" s="1" t="s">
        <v>3559</v>
      </c>
      <c r="C3562" s="1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11">
        <f t="shared" si="330"/>
        <v>108.43750000000001</v>
      </c>
      <c r="P3562" s="7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80" x14ac:dyDescent="0.2">
      <c r="A3563" s="7">
        <v>3561</v>
      </c>
      <c r="B3563" s="1" t="s">
        <v>3560</v>
      </c>
      <c r="C3563" s="1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11">
        <f t="shared" si="330"/>
        <v>102.4</v>
      </c>
      <c r="P3563" s="7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105" x14ac:dyDescent="0.2">
      <c r="A3564" s="7">
        <v>3562</v>
      </c>
      <c r="B3564" s="1" t="s">
        <v>3561</v>
      </c>
      <c r="C3564" s="1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11">
        <f t="shared" si="330"/>
        <v>148.88888888888889</v>
      </c>
      <c r="P3564" s="7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90" x14ac:dyDescent="0.2">
      <c r="A3565" s="7">
        <v>3563</v>
      </c>
      <c r="B3565" s="1" t="s">
        <v>3562</v>
      </c>
      <c r="C3565" s="1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11">
        <f t="shared" si="330"/>
        <v>105.49000000000002</v>
      </c>
      <c r="P3565" s="7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75" x14ac:dyDescent="0.2">
      <c r="A3566" s="7">
        <v>3564</v>
      </c>
      <c r="B3566" s="1" t="s">
        <v>3563</v>
      </c>
      <c r="C3566" s="1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11">
        <f t="shared" si="330"/>
        <v>100.49999999999999</v>
      </c>
      <c r="P3566" s="7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105" x14ac:dyDescent="0.2">
      <c r="A3567" s="7">
        <v>3565</v>
      </c>
      <c r="B3567" s="1" t="s">
        <v>3564</v>
      </c>
      <c r="C3567" s="1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11">
        <f t="shared" si="330"/>
        <v>130.55555555555557</v>
      </c>
      <c r="P3567" s="7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105" x14ac:dyDescent="0.2">
      <c r="A3568" s="7">
        <v>3566</v>
      </c>
      <c r="B3568" s="1" t="s">
        <v>3565</v>
      </c>
      <c r="C3568" s="1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11">
        <f t="shared" si="330"/>
        <v>104.75000000000001</v>
      </c>
      <c r="P3568" s="7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105" x14ac:dyDescent="0.2">
      <c r="A3569" s="7">
        <v>3567</v>
      </c>
      <c r="B3569" s="1" t="s">
        <v>3566</v>
      </c>
      <c r="C3569" s="1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11">
        <f t="shared" si="330"/>
        <v>108.80000000000001</v>
      </c>
      <c r="P3569" s="7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105" x14ac:dyDescent="0.2">
      <c r="A3570" s="7">
        <v>3568</v>
      </c>
      <c r="B3570" s="1" t="s">
        <v>3567</v>
      </c>
      <c r="C3570" s="1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11">
        <f t="shared" si="330"/>
        <v>111.00000000000001</v>
      </c>
      <c r="P3570" s="7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90" x14ac:dyDescent="0.2">
      <c r="A3571" s="7">
        <v>3569</v>
      </c>
      <c r="B3571" s="1" t="s">
        <v>3568</v>
      </c>
      <c r="C3571" s="1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11">
        <f t="shared" si="330"/>
        <v>100.47999999999999</v>
      </c>
      <c r="P3571" s="7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90" x14ac:dyDescent="0.2">
      <c r="A3572" s="7">
        <v>3570</v>
      </c>
      <c r="B3572" s="1" t="s">
        <v>3569</v>
      </c>
      <c r="C3572" s="1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11">
        <f t="shared" si="330"/>
        <v>114.35</v>
      </c>
      <c r="P3572" s="7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90" x14ac:dyDescent="0.2">
      <c r="A3573" s="7">
        <v>3571</v>
      </c>
      <c r="B3573" s="1" t="s">
        <v>3570</v>
      </c>
      <c r="C3573" s="1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11">
        <f t="shared" si="330"/>
        <v>122.06666666666666</v>
      </c>
      <c r="P3573" s="7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75" x14ac:dyDescent="0.2">
      <c r="A3574" s="7">
        <v>3572</v>
      </c>
      <c r="B3574" s="1" t="s">
        <v>3571</v>
      </c>
      <c r="C3574" s="1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11">
        <f t="shared" si="330"/>
        <v>100</v>
      </c>
      <c r="P3574" s="7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75" x14ac:dyDescent="0.2">
      <c r="A3575" s="7">
        <v>3573</v>
      </c>
      <c r="B3575" s="1" t="s">
        <v>3572</v>
      </c>
      <c r="C3575" s="1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11">
        <f t="shared" si="330"/>
        <v>102.8</v>
      </c>
      <c r="P3575" s="7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105" x14ac:dyDescent="0.2">
      <c r="A3576" s="7">
        <v>3574</v>
      </c>
      <c r="B3576" s="1" t="s">
        <v>3573</v>
      </c>
      <c r="C3576" s="1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11">
        <f t="shared" si="330"/>
        <v>106.12068965517241</v>
      </c>
      <c r="P3576" s="7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105" x14ac:dyDescent="0.2">
      <c r="A3577" s="7">
        <v>3575</v>
      </c>
      <c r="B3577" s="1" t="s">
        <v>3574</v>
      </c>
      <c r="C3577" s="1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11">
        <f t="shared" si="330"/>
        <v>101.33000000000001</v>
      </c>
      <c r="P3577" s="7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90" x14ac:dyDescent="0.2">
      <c r="A3578" s="7">
        <v>3576</v>
      </c>
      <c r="B3578" s="1" t="s">
        <v>3575</v>
      </c>
      <c r="C3578" s="1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11">
        <f t="shared" si="330"/>
        <v>100</v>
      </c>
      <c r="P3578" s="7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90" x14ac:dyDescent="0.2">
      <c r="A3579" s="7">
        <v>3577</v>
      </c>
      <c r="B3579" s="1" t="s">
        <v>3576</v>
      </c>
      <c r="C3579" s="1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11">
        <f t="shared" si="330"/>
        <v>130</v>
      </c>
      <c r="P3579" s="7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90" x14ac:dyDescent="0.2">
      <c r="A3580" s="7">
        <v>3578</v>
      </c>
      <c r="B3580" s="1" t="s">
        <v>3577</v>
      </c>
      <c r="C3580" s="1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11">
        <f t="shared" si="330"/>
        <v>100.01333333333334</v>
      </c>
      <c r="P3580" s="7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105" x14ac:dyDescent="0.2">
      <c r="A3581" s="7">
        <v>3579</v>
      </c>
      <c r="B3581" s="1" t="s">
        <v>3578</v>
      </c>
      <c r="C3581" s="1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11">
        <f t="shared" si="330"/>
        <v>100</v>
      </c>
      <c r="P3581" s="7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90" x14ac:dyDescent="0.2">
      <c r="A3582" s="7">
        <v>3580</v>
      </c>
      <c r="B3582" s="1" t="s">
        <v>3579</v>
      </c>
      <c r="C3582" s="1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11">
        <f t="shared" si="330"/>
        <v>113.88888888888889</v>
      </c>
      <c r="P3582" s="7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105" x14ac:dyDescent="0.2">
      <c r="A3583" s="7">
        <v>3581</v>
      </c>
      <c r="B3583" s="1" t="s">
        <v>3580</v>
      </c>
      <c r="C3583" s="1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11">
        <f t="shared" si="330"/>
        <v>100</v>
      </c>
      <c r="P3583" s="7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90" x14ac:dyDescent="0.2">
      <c r="A3584" s="7">
        <v>3582</v>
      </c>
      <c r="B3584" s="1" t="s">
        <v>3581</v>
      </c>
      <c r="C3584" s="1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11">
        <f t="shared" si="330"/>
        <v>287</v>
      </c>
      <c r="P3584" s="7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90" x14ac:dyDescent="0.2">
      <c r="A3585" s="7">
        <v>3583</v>
      </c>
      <c r="B3585" s="1" t="s">
        <v>3582</v>
      </c>
      <c r="C3585" s="1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11">
        <f t="shared" si="330"/>
        <v>108.5</v>
      </c>
      <c r="P3585" s="7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120" x14ac:dyDescent="0.2">
      <c r="A3586" s="7">
        <v>3584</v>
      </c>
      <c r="B3586" s="1" t="s">
        <v>3583</v>
      </c>
      <c r="C3586" s="1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11">
        <f t="shared" si="330"/>
        <v>115.5</v>
      </c>
      <c r="P3586" s="7">
        <f t="shared" si="331"/>
        <v>30.9375</v>
      </c>
      <c r="Q3586" s="7" t="str">
        <f t="shared" si="332"/>
        <v>theater</v>
      </c>
      <c r="R3586" s="7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90" x14ac:dyDescent="0.2">
      <c r="A3587" s="7">
        <v>3585</v>
      </c>
      <c r="B3587" s="1" t="s">
        <v>3584</v>
      </c>
      <c r="C3587" s="1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11">
        <f t="shared" ref="O3587:O3650" si="336">E3587/D3587*100</f>
        <v>119.11764705882352</v>
      </c>
      <c r="P3587" s="7">
        <f t="shared" ref="P3587:P3650" si="337">E3587/L3587</f>
        <v>176.08695652173913</v>
      </c>
      <c r="Q3587" s="7" t="str">
        <f t="shared" ref="Q3587:Q3650" si="338">LEFT(N3587,FIND("/",N3587)-1)</f>
        <v>theater</v>
      </c>
      <c r="R3587" s="7" t="str">
        <f t="shared" ref="R3587:R3650" si="339">RIGHT(N3587,LEN(N3587)-FIND("/",N3587))</f>
        <v>plays</v>
      </c>
      <c r="S3587" s="9">
        <f t="shared" ref="S3587:S3650" si="340">(J3587/86400)+25569</f>
        <v>41964.716319444444</v>
      </c>
      <c r="T3587" s="9">
        <f t="shared" ref="T3587:T3650" si="341">(I3587/86400)+25569</f>
        <v>41994.716319444444</v>
      </c>
    </row>
    <row r="3588" spans="1:20" ht="45" x14ac:dyDescent="0.2">
      <c r="A3588" s="7">
        <v>3586</v>
      </c>
      <c r="B3588" s="1" t="s">
        <v>3585</v>
      </c>
      <c r="C3588" s="1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11">
        <f t="shared" si="336"/>
        <v>109.42666666666668</v>
      </c>
      <c r="P3588" s="7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90" x14ac:dyDescent="0.2">
      <c r="A3589" s="7">
        <v>3587</v>
      </c>
      <c r="B3589" s="1" t="s">
        <v>3586</v>
      </c>
      <c r="C3589" s="1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11">
        <f t="shared" si="336"/>
        <v>126.6</v>
      </c>
      <c r="P3589" s="7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75" x14ac:dyDescent="0.2">
      <c r="A3590" s="7">
        <v>3588</v>
      </c>
      <c r="B3590" s="1" t="s">
        <v>3587</v>
      </c>
      <c r="C3590" s="1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11">
        <f t="shared" si="336"/>
        <v>100.49999999999999</v>
      </c>
      <c r="P3590" s="7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90" x14ac:dyDescent="0.2">
      <c r="A3591" s="7">
        <v>3589</v>
      </c>
      <c r="B3591" s="1" t="s">
        <v>3588</v>
      </c>
      <c r="C3591" s="1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11">
        <f t="shared" si="336"/>
        <v>127.49999999999999</v>
      </c>
      <c r="P3591" s="7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105" x14ac:dyDescent="0.2">
      <c r="A3592" s="7">
        <v>3590</v>
      </c>
      <c r="B3592" s="1" t="s">
        <v>3589</v>
      </c>
      <c r="C3592" s="1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11">
        <f t="shared" si="336"/>
        <v>100.05999999999999</v>
      </c>
      <c r="P3592" s="7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105" x14ac:dyDescent="0.2">
      <c r="A3593" s="7">
        <v>3591</v>
      </c>
      <c r="B3593" s="1" t="s">
        <v>3590</v>
      </c>
      <c r="C3593" s="1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11">
        <f t="shared" si="336"/>
        <v>175</v>
      </c>
      <c r="P3593" s="7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90" x14ac:dyDescent="0.2">
      <c r="A3594" s="7">
        <v>3592</v>
      </c>
      <c r="B3594" s="1" t="s">
        <v>3591</v>
      </c>
      <c r="C3594" s="1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11">
        <f t="shared" si="336"/>
        <v>127.25</v>
      </c>
      <c r="P3594" s="7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90" x14ac:dyDescent="0.2">
      <c r="A3595" s="7">
        <v>3593</v>
      </c>
      <c r="B3595" s="1" t="s">
        <v>3592</v>
      </c>
      <c r="C3595" s="1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11">
        <f t="shared" si="336"/>
        <v>110.63333333333334</v>
      </c>
      <c r="P3595" s="7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120" x14ac:dyDescent="0.2">
      <c r="A3596" s="7">
        <v>3594</v>
      </c>
      <c r="B3596" s="1" t="s">
        <v>3593</v>
      </c>
      <c r="C3596" s="1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11">
        <f t="shared" si="336"/>
        <v>125.93749999999999</v>
      </c>
      <c r="P3596" s="7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60" x14ac:dyDescent="0.2">
      <c r="A3597" s="7">
        <v>3595</v>
      </c>
      <c r="B3597" s="1" t="s">
        <v>3594</v>
      </c>
      <c r="C3597" s="1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11">
        <f t="shared" si="336"/>
        <v>118.5</v>
      </c>
      <c r="P3597" s="7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90" x14ac:dyDescent="0.2">
      <c r="A3598" s="7">
        <v>3596</v>
      </c>
      <c r="B3598" s="1" t="s">
        <v>3595</v>
      </c>
      <c r="C3598" s="1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11">
        <f t="shared" si="336"/>
        <v>107.72727272727273</v>
      </c>
      <c r="P3598" s="7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60" x14ac:dyDescent="0.2">
      <c r="A3599" s="7">
        <v>3597</v>
      </c>
      <c r="B3599" s="1" t="s">
        <v>3596</v>
      </c>
      <c r="C3599" s="1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11">
        <f t="shared" si="336"/>
        <v>102.60000000000001</v>
      </c>
      <c r="P3599" s="7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90" x14ac:dyDescent="0.2">
      <c r="A3600" s="7">
        <v>3598</v>
      </c>
      <c r="B3600" s="1" t="s">
        <v>3597</v>
      </c>
      <c r="C3600" s="1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11">
        <f t="shared" si="336"/>
        <v>110.1</v>
      </c>
      <c r="P3600" s="7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90" x14ac:dyDescent="0.2">
      <c r="A3601" s="7">
        <v>3599</v>
      </c>
      <c r="B3601" s="1" t="s">
        <v>3598</v>
      </c>
      <c r="C3601" s="1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11">
        <f t="shared" si="336"/>
        <v>202</v>
      </c>
      <c r="P3601" s="7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45" x14ac:dyDescent="0.2">
      <c r="A3602" s="7">
        <v>3600</v>
      </c>
      <c r="B3602" s="1" t="s">
        <v>3599</v>
      </c>
      <c r="C3602" s="1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11">
        <f t="shared" si="336"/>
        <v>130</v>
      </c>
      <c r="P3602" s="7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105" x14ac:dyDescent="0.2">
      <c r="A3603" s="7">
        <v>3601</v>
      </c>
      <c r="B3603" s="1" t="s">
        <v>3600</v>
      </c>
      <c r="C3603" s="1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11">
        <f t="shared" si="336"/>
        <v>104.35000000000001</v>
      </c>
      <c r="P3603" s="7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120" x14ac:dyDescent="0.2">
      <c r="A3604" s="7">
        <v>3602</v>
      </c>
      <c r="B3604" s="1" t="s">
        <v>3601</v>
      </c>
      <c r="C3604" s="1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11">
        <f t="shared" si="336"/>
        <v>100.05</v>
      </c>
      <c r="P3604" s="7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90" x14ac:dyDescent="0.2">
      <c r="A3605" s="7">
        <v>3603</v>
      </c>
      <c r="B3605" s="1" t="s">
        <v>3602</v>
      </c>
      <c r="C3605" s="1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11">
        <f t="shared" si="336"/>
        <v>170.66666666666669</v>
      </c>
      <c r="P3605" s="7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105" x14ac:dyDescent="0.2">
      <c r="A3606" s="7">
        <v>3604</v>
      </c>
      <c r="B3606" s="1" t="s">
        <v>3603</v>
      </c>
      <c r="C3606" s="1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11">
        <f t="shared" si="336"/>
        <v>112.83333333333334</v>
      </c>
      <c r="P3606" s="7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105" x14ac:dyDescent="0.2">
      <c r="A3607" s="7">
        <v>3605</v>
      </c>
      <c r="B3607" s="1" t="s">
        <v>3604</v>
      </c>
      <c r="C3607" s="1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11">
        <f t="shared" si="336"/>
        <v>184</v>
      </c>
      <c r="P3607" s="7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105" x14ac:dyDescent="0.2">
      <c r="A3608" s="7">
        <v>3606</v>
      </c>
      <c r="B3608" s="1" t="s">
        <v>3605</v>
      </c>
      <c r="C3608" s="1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11">
        <f t="shared" si="336"/>
        <v>130.26666666666665</v>
      </c>
      <c r="P3608" s="7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60" x14ac:dyDescent="0.2">
      <c r="A3609" s="7">
        <v>3607</v>
      </c>
      <c r="B3609" s="1" t="s">
        <v>3606</v>
      </c>
      <c r="C3609" s="1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11">
        <f t="shared" si="336"/>
        <v>105.45454545454544</v>
      </c>
      <c r="P3609" s="7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105" x14ac:dyDescent="0.2">
      <c r="A3610" s="7">
        <v>3608</v>
      </c>
      <c r="B3610" s="1" t="s">
        <v>3607</v>
      </c>
      <c r="C3610" s="1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11">
        <f t="shared" si="336"/>
        <v>100</v>
      </c>
      <c r="P3610" s="7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105" x14ac:dyDescent="0.2">
      <c r="A3611" s="7">
        <v>3609</v>
      </c>
      <c r="B3611" s="1" t="s">
        <v>3608</v>
      </c>
      <c r="C3611" s="1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11">
        <f t="shared" si="336"/>
        <v>153.31632653061226</v>
      </c>
      <c r="P3611" s="7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105" x14ac:dyDescent="0.2">
      <c r="A3612" s="7">
        <v>3610</v>
      </c>
      <c r="B3612" s="1" t="s">
        <v>3609</v>
      </c>
      <c r="C3612" s="1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11">
        <f t="shared" si="336"/>
        <v>162.30000000000001</v>
      </c>
      <c r="P3612" s="7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105" x14ac:dyDescent="0.2">
      <c r="A3613" s="7">
        <v>3611</v>
      </c>
      <c r="B3613" s="1" t="s">
        <v>3610</v>
      </c>
      <c r="C3613" s="1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11">
        <f t="shared" si="336"/>
        <v>136</v>
      </c>
      <c r="P3613" s="7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90" x14ac:dyDescent="0.2">
      <c r="A3614" s="7">
        <v>3612</v>
      </c>
      <c r="B3614" s="1" t="s">
        <v>3611</v>
      </c>
      <c r="C3614" s="1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11">
        <f t="shared" si="336"/>
        <v>144.4</v>
      </c>
      <c r="P3614" s="7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75" x14ac:dyDescent="0.2">
      <c r="A3615" s="7">
        <v>3613</v>
      </c>
      <c r="B3615" s="1" t="s">
        <v>3612</v>
      </c>
      <c r="C3615" s="1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11">
        <f t="shared" si="336"/>
        <v>100</v>
      </c>
      <c r="P3615" s="7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90" x14ac:dyDescent="0.2">
      <c r="A3616" s="7">
        <v>3614</v>
      </c>
      <c r="B3616" s="1" t="s">
        <v>3439</v>
      </c>
      <c r="C3616" s="1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11">
        <f t="shared" si="336"/>
        <v>100.8</v>
      </c>
      <c r="P3616" s="7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90" x14ac:dyDescent="0.2">
      <c r="A3617" s="7">
        <v>3615</v>
      </c>
      <c r="B3617" s="1" t="s">
        <v>3613</v>
      </c>
      <c r="C3617" s="1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11">
        <f t="shared" si="336"/>
        <v>106.80000000000001</v>
      </c>
      <c r="P3617" s="7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105" x14ac:dyDescent="0.2">
      <c r="A3618" s="7">
        <v>3616</v>
      </c>
      <c r="B3618" s="1" t="s">
        <v>3614</v>
      </c>
      <c r="C3618" s="1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11">
        <f t="shared" si="336"/>
        <v>124.8</v>
      </c>
      <c r="P3618" s="7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105" x14ac:dyDescent="0.2">
      <c r="A3619" s="7">
        <v>3617</v>
      </c>
      <c r="B3619" s="1" t="s">
        <v>3615</v>
      </c>
      <c r="C3619" s="1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11">
        <f t="shared" si="336"/>
        <v>118.91891891891892</v>
      </c>
      <c r="P3619" s="7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105" x14ac:dyDescent="0.2">
      <c r="A3620" s="7">
        <v>3618</v>
      </c>
      <c r="B3620" s="1" t="s">
        <v>3616</v>
      </c>
      <c r="C3620" s="1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11">
        <f t="shared" si="336"/>
        <v>101</v>
      </c>
      <c r="P3620" s="7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105" x14ac:dyDescent="0.2">
      <c r="A3621" s="7">
        <v>3619</v>
      </c>
      <c r="B3621" s="1" t="s">
        <v>3617</v>
      </c>
      <c r="C3621" s="1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11">
        <f t="shared" si="336"/>
        <v>112.99999999999999</v>
      </c>
      <c r="P3621" s="7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105" x14ac:dyDescent="0.2">
      <c r="A3622" s="7">
        <v>3620</v>
      </c>
      <c r="B3622" s="1" t="s">
        <v>3618</v>
      </c>
      <c r="C3622" s="1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11">
        <f t="shared" si="336"/>
        <v>105.19047619047619</v>
      </c>
      <c r="P3622" s="7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105" x14ac:dyDescent="0.2">
      <c r="A3623" s="7">
        <v>3621</v>
      </c>
      <c r="B3623" s="1" t="s">
        <v>3619</v>
      </c>
      <c r="C3623" s="1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11">
        <f t="shared" si="336"/>
        <v>109.73333333333332</v>
      </c>
      <c r="P3623" s="7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75" x14ac:dyDescent="0.2">
      <c r="A3624" s="7">
        <v>3622</v>
      </c>
      <c r="B3624" s="1" t="s">
        <v>3620</v>
      </c>
      <c r="C3624" s="1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11">
        <f t="shared" si="336"/>
        <v>100.099</v>
      </c>
      <c r="P3624" s="7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75" x14ac:dyDescent="0.2">
      <c r="A3625" s="7">
        <v>3623</v>
      </c>
      <c r="B3625" s="1" t="s">
        <v>3621</v>
      </c>
      <c r="C3625" s="1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11">
        <f t="shared" si="336"/>
        <v>120</v>
      </c>
      <c r="P3625" s="7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120" x14ac:dyDescent="0.2">
      <c r="A3626" s="7">
        <v>3624</v>
      </c>
      <c r="B3626" s="1" t="s">
        <v>3622</v>
      </c>
      <c r="C3626" s="1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11">
        <f t="shared" si="336"/>
        <v>104.93333333333332</v>
      </c>
      <c r="P3626" s="7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105" x14ac:dyDescent="0.2">
      <c r="A3627" s="7">
        <v>3625</v>
      </c>
      <c r="B3627" s="1" t="s">
        <v>3623</v>
      </c>
      <c r="C3627" s="1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11">
        <f t="shared" si="336"/>
        <v>102.66666666666666</v>
      </c>
      <c r="P3627" s="7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105" x14ac:dyDescent="0.2">
      <c r="A3628" s="7">
        <v>3626</v>
      </c>
      <c r="B3628" s="1" t="s">
        <v>3624</v>
      </c>
      <c r="C3628" s="1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11">
        <f t="shared" si="336"/>
        <v>101.82500000000002</v>
      </c>
      <c r="P3628" s="7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120" x14ac:dyDescent="0.2">
      <c r="A3629" s="7">
        <v>3627</v>
      </c>
      <c r="B3629" s="1" t="s">
        <v>3625</v>
      </c>
      <c r="C3629" s="1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11">
        <f t="shared" si="336"/>
        <v>100</v>
      </c>
      <c r="P3629" s="7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105" x14ac:dyDescent="0.2">
      <c r="A3630" s="7">
        <v>3628</v>
      </c>
      <c r="B3630" s="1" t="s">
        <v>3626</v>
      </c>
      <c r="C3630" s="1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11">
        <f t="shared" si="336"/>
        <v>0</v>
      </c>
      <c r="P3630" s="7" t="e">
        <f t="shared" si="337"/>
        <v>#DIV/0!</v>
      </c>
      <c r="Q3630" s="7" t="str">
        <f t="shared" si="338"/>
        <v>theater</v>
      </c>
      <c r="R3630" s="7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105" x14ac:dyDescent="0.2">
      <c r="A3631" s="7">
        <v>3629</v>
      </c>
      <c r="B3631" s="1" t="s">
        <v>3627</v>
      </c>
      <c r="C3631" s="1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11">
        <f t="shared" si="336"/>
        <v>1.9999999999999998E-4</v>
      </c>
      <c r="P3631" s="7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90" x14ac:dyDescent="0.2">
      <c r="A3632" s="7">
        <v>3630</v>
      </c>
      <c r="B3632" s="1" t="s">
        <v>3628</v>
      </c>
      <c r="C3632" s="1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11">
        <f t="shared" si="336"/>
        <v>3.3333333333333333E-2</v>
      </c>
      <c r="P3632" s="7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105" x14ac:dyDescent="0.2">
      <c r="A3633" s="7">
        <v>3631</v>
      </c>
      <c r="B3633" s="1" t="s">
        <v>3629</v>
      </c>
      <c r="C3633" s="1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11">
        <f t="shared" si="336"/>
        <v>51.023391812865491</v>
      </c>
      <c r="P3633" s="7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90" x14ac:dyDescent="0.2">
      <c r="A3634" s="7">
        <v>3632</v>
      </c>
      <c r="B3634" s="1" t="s">
        <v>3630</v>
      </c>
      <c r="C3634" s="1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11">
        <f t="shared" si="336"/>
        <v>20</v>
      </c>
      <c r="P3634" s="7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90" x14ac:dyDescent="0.2">
      <c r="A3635" s="7">
        <v>3633</v>
      </c>
      <c r="B3635" s="1" t="s">
        <v>3631</v>
      </c>
      <c r="C3635" s="1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11">
        <f t="shared" si="336"/>
        <v>35.24</v>
      </c>
      <c r="P3635" s="7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120" x14ac:dyDescent="0.2">
      <c r="A3636" s="7">
        <v>3634</v>
      </c>
      <c r="B3636" s="1" t="s">
        <v>3632</v>
      </c>
      <c r="C3636" s="1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11">
        <f t="shared" si="336"/>
        <v>4.246666666666667</v>
      </c>
      <c r="P3636" s="7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60" x14ac:dyDescent="0.2">
      <c r="A3637" s="7">
        <v>3635</v>
      </c>
      <c r="B3637" s="1" t="s">
        <v>3633</v>
      </c>
      <c r="C3637" s="1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11">
        <f t="shared" si="336"/>
        <v>36.457142857142856</v>
      </c>
      <c r="P3637" s="7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75" x14ac:dyDescent="0.2">
      <c r="A3638" s="7">
        <v>3636</v>
      </c>
      <c r="B3638" s="1" t="s">
        <v>3634</v>
      </c>
      <c r="C3638" s="1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11">
        <f t="shared" si="336"/>
        <v>0</v>
      </c>
      <c r="P3638" s="7" t="e">
        <f t="shared" si="337"/>
        <v>#DIV/0!</v>
      </c>
      <c r="Q3638" s="7" t="str">
        <f t="shared" si="338"/>
        <v>theater</v>
      </c>
      <c r="R3638" s="7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105" x14ac:dyDescent="0.2">
      <c r="A3639" s="7">
        <v>3637</v>
      </c>
      <c r="B3639" s="1" t="s">
        <v>3635</v>
      </c>
      <c r="C3639" s="1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11">
        <f t="shared" si="336"/>
        <v>30.866666666666664</v>
      </c>
      <c r="P3639" s="7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60" x14ac:dyDescent="0.2">
      <c r="A3640" s="7">
        <v>3638</v>
      </c>
      <c r="B3640" s="1" t="s">
        <v>3636</v>
      </c>
      <c r="C3640" s="1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11">
        <f t="shared" si="336"/>
        <v>6.5454545454545459</v>
      </c>
      <c r="P3640" s="7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105" x14ac:dyDescent="0.2">
      <c r="A3641" s="7">
        <v>3639</v>
      </c>
      <c r="B3641" s="1" t="s">
        <v>3637</v>
      </c>
      <c r="C3641" s="1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11">
        <f t="shared" si="336"/>
        <v>4.0000000000000001E-3</v>
      </c>
      <c r="P3641" s="7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120" x14ac:dyDescent="0.2">
      <c r="A3642" s="7">
        <v>3640</v>
      </c>
      <c r="B3642" s="1" t="s">
        <v>3638</v>
      </c>
      <c r="C3642" s="1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11">
        <f t="shared" si="336"/>
        <v>5.5</v>
      </c>
      <c r="P3642" s="7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105" x14ac:dyDescent="0.2">
      <c r="A3643" s="7">
        <v>3641</v>
      </c>
      <c r="B3643" s="1" t="s">
        <v>3639</v>
      </c>
      <c r="C3643" s="1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11">
        <f t="shared" si="336"/>
        <v>0</v>
      </c>
      <c r="P3643" s="7" t="e">
        <f t="shared" si="337"/>
        <v>#DIV/0!</v>
      </c>
      <c r="Q3643" s="7" t="str">
        <f t="shared" si="338"/>
        <v>theater</v>
      </c>
      <c r="R3643" s="7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105" x14ac:dyDescent="0.2">
      <c r="A3644" s="7">
        <v>3642</v>
      </c>
      <c r="B3644" s="1" t="s">
        <v>3640</v>
      </c>
      <c r="C3644" s="1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11">
        <f t="shared" si="336"/>
        <v>2.1428571428571428</v>
      </c>
      <c r="P3644" s="7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105" x14ac:dyDescent="0.2">
      <c r="A3645" s="7">
        <v>3643</v>
      </c>
      <c r="B3645" s="1" t="s">
        <v>3641</v>
      </c>
      <c r="C3645" s="1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11">
        <f t="shared" si="336"/>
        <v>0</v>
      </c>
      <c r="P3645" s="7" t="e">
        <f t="shared" si="337"/>
        <v>#DIV/0!</v>
      </c>
      <c r="Q3645" s="7" t="str">
        <f t="shared" si="338"/>
        <v>theater</v>
      </c>
      <c r="R3645" s="7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75" x14ac:dyDescent="0.2">
      <c r="A3646" s="7">
        <v>3644</v>
      </c>
      <c r="B3646" s="1" t="s">
        <v>3642</v>
      </c>
      <c r="C3646" s="1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11">
        <f t="shared" si="336"/>
        <v>16.420000000000002</v>
      </c>
      <c r="P3646" s="7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105" x14ac:dyDescent="0.2">
      <c r="A3647" s="7">
        <v>3645</v>
      </c>
      <c r="B3647" s="1" t="s">
        <v>3643</v>
      </c>
      <c r="C3647" s="1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11">
        <f t="shared" si="336"/>
        <v>0.1</v>
      </c>
      <c r="P3647" s="7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90" x14ac:dyDescent="0.2">
      <c r="A3648" s="7">
        <v>3646</v>
      </c>
      <c r="B3648" s="1" t="s">
        <v>3644</v>
      </c>
      <c r="C3648" s="1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11">
        <f t="shared" si="336"/>
        <v>4.8099999999999996</v>
      </c>
      <c r="P3648" s="7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90" x14ac:dyDescent="0.2">
      <c r="A3649" s="7">
        <v>3647</v>
      </c>
      <c r="B3649" s="1" t="s">
        <v>3645</v>
      </c>
      <c r="C3649" s="1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11">
        <f t="shared" si="336"/>
        <v>6</v>
      </c>
      <c r="P3649" s="7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75" x14ac:dyDescent="0.2">
      <c r="A3650" s="7">
        <v>3648</v>
      </c>
      <c r="B3650" s="1" t="s">
        <v>3646</v>
      </c>
      <c r="C3650" s="1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11">
        <f t="shared" si="336"/>
        <v>100.38249999999999</v>
      </c>
      <c r="P3650" s="7">
        <f t="shared" si="337"/>
        <v>550.04109589041093</v>
      </c>
      <c r="Q3650" s="7" t="str">
        <f t="shared" si="338"/>
        <v>theater</v>
      </c>
      <c r="R3650" s="7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90" x14ac:dyDescent="0.2">
      <c r="A3651" s="7">
        <v>3649</v>
      </c>
      <c r="B3651" s="1" t="s">
        <v>3647</v>
      </c>
      <c r="C3651" s="1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11">
        <f t="shared" ref="O3651:O3714" si="342">E3651/D3651*100</f>
        <v>104</v>
      </c>
      <c r="P3651" s="7">
        <f t="shared" ref="P3651:P3714" si="343">E3651/L3651</f>
        <v>97.5</v>
      </c>
      <c r="Q3651" s="7" t="str">
        <f t="shared" ref="Q3651:Q3714" si="344">LEFT(N3651,FIND("/",N3651)-1)</f>
        <v>theater</v>
      </c>
      <c r="R3651" s="7" t="str">
        <f t="shared" ref="R3651:R3714" si="345">RIGHT(N3651,LEN(N3651)-FIND("/",N3651))</f>
        <v>plays</v>
      </c>
      <c r="S3651" s="9">
        <f t="shared" ref="S3651:S3714" si="346">(J3651/86400)+25569</f>
        <v>41780.712893518517</v>
      </c>
      <c r="T3651" s="9">
        <f t="shared" ref="T3651:T3714" si="347">(I3651/86400)+25569</f>
        <v>41806.712893518517</v>
      </c>
    </row>
    <row r="3652" spans="1:20" ht="105" x14ac:dyDescent="0.2">
      <c r="A3652" s="7">
        <v>3650</v>
      </c>
      <c r="B3652" s="1" t="s">
        <v>3648</v>
      </c>
      <c r="C3652" s="1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11">
        <f t="shared" si="342"/>
        <v>100</v>
      </c>
      <c r="P3652" s="7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90" x14ac:dyDescent="0.2">
      <c r="A3653" s="7">
        <v>3651</v>
      </c>
      <c r="B3653" s="1" t="s">
        <v>3649</v>
      </c>
      <c r="C3653" s="1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11">
        <f t="shared" si="342"/>
        <v>104</v>
      </c>
      <c r="P3653" s="7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120" x14ac:dyDescent="0.2">
      <c r="A3654" s="7">
        <v>3652</v>
      </c>
      <c r="B3654" s="1" t="s">
        <v>2867</v>
      </c>
      <c r="C3654" s="1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11">
        <f t="shared" si="342"/>
        <v>250.66666666666669</v>
      </c>
      <c r="P3654" s="7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105" x14ac:dyDescent="0.2">
      <c r="A3655" s="7">
        <v>3653</v>
      </c>
      <c r="B3655" s="1" t="s">
        <v>3650</v>
      </c>
      <c r="C3655" s="1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11">
        <f t="shared" si="342"/>
        <v>100.49999999999999</v>
      </c>
      <c r="P3655" s="7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105" x14ac:dyDescent="0.2">
      <c r="A3656" s="7">
        <v>3654</v>
      </c>
      <c r="B3656" s="1" t="s">
        <v>3651</v>
      </c>
      <c r="C3656" s="1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11">
        <f t="shared" si="342"/>
        <v>174.4</v>
      </c>
      <c r="P3656" s="7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120" x14ac:dyDescent="0.2">
      <c r="A3657" s="7">
        <v>3655</v>
      </c>
      <c r="B3657" s="1" t="s">
        <v>3652</v>
      </c>
      <c r="C3657" s="1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11">
        <f t="shared" si="342"/>
        <v>116.26</v>
      </c>
      <c r="P3657" s="7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105" x14ac:dyDescent="0.2">
      <c r="A3658" s="7">
        <v>3656</v>
      </c>
      <c r="B3658" s="1" t="s">
        <v>3653</v>
      </c>
      <c r="C3658" s="1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11">
        <f t="shared" si="342"/>
        <v>105.82000000000001</v>
      </c>
      <c r="P3658" s="7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105" x14ac:dyDescent="0.2">
      <c r="A3659" s="7">
        <v>3657</v>
      </c>
      <c r="B3659" s="1" t="s">
        <v>3654</v>
      </c>
      <c r="C3659" s="1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11">
        <f t="shared" si="342"/>
        <v>110.75</v>
      </c>
      <c r="P3659" s="7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60" x14ac:dyDescent="0.2">
      <c r="A3660" s="7">
        <v>3658</v>
      </c>
      <c r="B3660" s="1" t="s">
        <v>3655</v>
      </c>
      <c r="C3660" s="1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11">
        <f t="shared" si="342"/>
        <v>100.66666666666666</v>
      </c>
      <c r="P3660" s="7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90" x14ac:dyDescent="0.2">
      <c r="A3661" s="7">
        <v>3659</v>
      </c>
      <c r="B3661" s="1" t="s">
        <v>3656</v>
      </c>
      <c r="C3661" s="1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11">
        <f t="shared" si="342"/>
        <v>102.03333333333333</v>
      </c>
      <c r="P3661" s="7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105" x14ac:dyDescent="0.2">
      <c r="A3662" s="7">
        <v>3660</v>
      </c>
      <c r="B3662" s="1" t="s">
        <v>3657</v>
      </c>
      <c r="C3662" s="1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11">
        <f t="shared" si="342"/>
        <v>100</v>
      </c>
      <c r="P3662" s="7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90" x14ac:dyDescent="0.2">
      <c r="A3663" s="7">
        <v>3661</v>
      </c>
      <c r="B3663" s="1" t="s">
        <v>3658</v>
      </c>
      <c r="C3663" s="1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11">
        <f t="shared" si="342"/>
        <v>111.00000000000001</v>
      </c>
      <c r="P3663" s="7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105" x14ac:dyDescent="0.2">
      <c r="A3664" s="7">
        <v>3662</v>
      </c>
      <c r="B3664" s="1" t="s">
        <v>3659</v>
      </c>
      <c r="C3664" s="1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11">
        <f t="shared" si="342"/>
        <v>101.42500000000001</v>
      </c>
      <c r="P3664" s="7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105" x14ac:dyDescent="0.2">
      <c r="A3665" s="7">
        <v>3663</v>
      </c>
      <c r="B3665" s="1" t="s">
        <v>3660</v>
      </c>
      <c r="C3665" s="1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11">
        <f t="shared" si="342"/>
        <v>104</v>
      </c>
      <c r="P3665" s="7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105" x14ac:dyDescent="0.2">
      <c r="A3666" s="7">
        <v>3664</v>
      </c>
      <c r="B3666" s="1" t="s">
        <v>3661</v>
      </c>
      <c r="C3666" s="1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11">
        <f t="shared" si="342"/>
        <v>109.375</v>
      </c>
      <c r="P3666" s="7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105" x14ac:dyDescent="0.2">
      <c r="A3667" s="7">
        <v>3665</v>
      </c>
      <c r="B3667" s="1" t="s">
        <v>3662</v>
      </c>
      <c r="C3667" s="1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11">
        <f t="shared" si="342"/>
        <v>115.16129032258064</v>
      </c>
      <c r="P3667" s="7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45" x14ac:dyDescent="0.2">
      <c r="A3668" s="7">
        <v>3666</v>
      </c>
      <c r="B3668" s="1" t="s">
        <v>3663</v>
      </c>
      <c r="C3668" s="1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11">
        <f t="shared" si="342"/>
        <v>100</v>
      </c>
      <c r="P3668" s="7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90" x14ac:dyDescent="0.2">
      <c r="A3669" s="7">
        <v>3667</v>
      </c>
      <c r="B3669" s="1" t="s">
        <v>3664</v>
      </c>
      <c r="C3669" s="1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11">
        <f t="shared" si="342"/>
        <v>103.17033333333335</v>
      </c>
      <c r="P3669" s="7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105" x14ac:dyDescent="0.2">
      <c r="A3670" s="7">
        <v>3668</v>
      </c>
      <c r="B3670" s="1" t="s">
        <v>3665</v>
      </c>
      <c r="C3670" s="1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11">
        <f t="shared" si="342"/>
        <v>103.49999999999999</v>
      </c>
      <c r="P3670" s="7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105" x14ac:dyDescent="0.2">
      <c r="A3671" s="7">
        <v>3669</v>
      </c>
      <c r="B3671" s="1" t="s">
        <v>3666</v>
      </c>
      <c r="C3671" s="1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11">
        <f t="shared" si="342"/>
        <v>138.19999999999999</v>
      </c>
      <c r="P3671" s="7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90" x14ac:dyDescent="0.2">
      <c r="A3672" s="7">
        <v>3670</v>
      </c>
      <c r="B3672" s="1" t="s">
        <v>3667</v>
      </c>
      <c r="C3672" s="1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11">
        <f t="shared" si="342"/>
        <v>109.54545454545455</v>
      </c>
      <c r="P3672" s="7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105" x14ac:dyDescent="0.2">
      <c r="A3673" s="7">
        <v>3671</v>
      </c>
      <c r="B3673" s="1" t="s">
        <v>3668</v>
      </c>
      <c r="C3673" s="1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11">
        <f t="shared" si="342"/>
        <v>100.85714285714286</v>
      </c>
      <c r="P3673" s="7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105" x14ac:dyDescent="0.2">
      <c r="A3674" s="7">
        <v>3672</v>
      </c>
      <c r="B3674" s="1" t="s">
        <v>3669</v>
      </c>
      <c r="C3674" s="1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11">
        <f t="shared" si="342"/>
        <v>101.53333333333335</v>
      </c>
      <c r="P3674" s="7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90" x14ac:dyDescent="0.2">
      <c r="A3675" s="7">
        <v>3673</v>
      </c>
      <c r="B3675" s="1" t="s">
        <v>3670</v>
      </c>
      <c r="C3675" s="1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11">
        <f t="shared" si="342"/>
        <v>113.625</v>
      </c>
      <c r="P3675" s="7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105" x14ac:dyDescent="0.2">
      <c r="A3676" s="7">
        <v>3674</v>
      </c>
      <c r="B3676" s="1" t="s">
        <v>3671</v>
      </c>
      <c r="C3676" s="1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11">
        <f t="shared" si="342"/>
        <v>100</v>
      </c>
      <c r="P3676" s="7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105" x14ac:dyDescent="0.2">
      <c r="A3677" s="7">
        <v>3675</v>
      </c>
      <c r="B3677" s="1" t="s">
        <v>3672</v>
      </c>
      <c r="C3677" s="1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11">
        <f t="shared" si="342"/>
        <v>140</v>
      </c>
      <c r="P3677" s="7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105" x14ac:dyDescent="0.2">
      <c r="A3678" s="7">
        <v>3676</v>
      </c>
      <c r="B3678" s="1" t="s">
        <v>3673</v>
      </c>
      <c r="C3678" s="1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11">
        <f t="shared" si="342"/>
        <v>128.75</v>
      </c>
      <c r="P3678" s="7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75" x14ac:dyDescent="0.2">
      <c r="A3679" s="7">
        <v>3677</v>
      </c>
      <c r="B3679" s="1" t="s">
        <v>3674</v>
      </c>
      <c r="C3679" s="1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11">
        <f t="shared" si="342"/>
        <v>102.90416666666667</v>
      </c>
      <c r="P3679" s="7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75" x14ac:dyDescent="0.2">
      <c r="A3680" s="7">
        <v>3678</v>
      </c>
      <c r="B3680" s="1" t="s">
        <v>3675</v>
      </c>
      <c r="C3680" s="1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11">
        <f t="shared" si="342"/>
        <v>102.49999999999999</v>
      </c>
      <c r="P3680" s="7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105" x14ac:dyDescent="0.2">
      <c r="A3681" s="7">
        <v>3679</v>
      </c>
      <c r="B3681" s="1" t="s">
        <v>3676</v>
      </c>
      <c r="C3681" s="1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11">
        <f t="shared" si="342"/>
        <v>110.1</v>
      </c>
      <c r="P3681" s="7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90" x14ac:dyDescent="0.2">
      <c r="A3682" s="7">
        <v>3680</v>
      </c>
      <c r="B3682" s="1" t="s">
        <v>3677</v>
      </c>
      <c r="C3682" s="1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11">
        <f t="shared" si="342"/>
        <v>112.76666666666667</v>
      </c>
      <c r="P3682" s="7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105" x14ac:dyDescent="0.2">
      <c r="A3683" s="7">
        <v>3681</v>
      </c>
      <c r="B3683" s="1" t="s">
        <v>3678</v>
      </c>
      <c r="C3683" s="1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11">
        <f t="shared" si="342"/>
        <v>111.9</v>
      </c>
      <c r="P3683" s="7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105" x14ac:dyDescent="0.2">
      <c r="A3684" s="7">
        <v>3682</v>
      </c>
      <c r="B3684" s="1" t="s">
        <v>3679</v>
      </c>
      <c r="C3684" s="1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11">
        <f t="shared" si="342"/>
        <v>139.19999999999999</v>
      </c>
      <c r="P3684" s="7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75" x14ac:dyDescent="0.2">
      <c r="A3685" s="7">
        <v>3683</v>
      </c>
      <c r="B3685" s="1" t="s">
        <v>3680</v>
      </c>
      <c r="C3685" s="1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11">
        <f t="shared" si="342"/>
        <v>110.85714285714286</v>
      </c>
      <c r="P3685" s="7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105" x14ac:dyDescent="0.2">
      <c r="A3686" s="7">
        <v>3684</v>
      </c>
      <c r="B3686" s="1" t="s">
        <v>3681</v>
      </c>
      <c r="C3686" s="1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11">
        <f t="shared" si="342"/>
        <v>139.06666666666666</v>
      </c>
      <c r="P3686" s="7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90" x14ac:dyDescent="0.2">
      <c r="A3687" s="7">
        <v>3685</v>
      </c>
      <c r="B3687" s="1" t="s">
        <v>3682</v>
      </c>
      <c r="C3687" s="1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11">
        <f t="shared" si="342"/>
        <v>105.69999999999999</v>
      </c>
      <c r="P3687" s="7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90" x14ac:dyDescent="0.2">
      <c r="A3688" s="7">
        <v>3686</v>
      </c>
      <c r="B3688" s="1" t="s">
        <v>3683</v>
      </c>
      <c r="C3688" s="1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11">
        <f t="shared" si="342"/>
        <v>101.42857142857142</v>
      </c>
      <c r="P3688" s="7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105" x14ac:dyDescent="0.2">
      <c r="A3689" s="7">
        <v>3687</v>
      </c>
      <c r="B3689" s="1" t="s">
        <v>3684</v>
      </c>
      <c r="C3689" s="1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11">
        <f t="shared" si="342"/>
        <v>100.245</v>
      </c>
      <c r="P3689" s="7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105" x14ac:dyDescent="0.2">
      <c r="A3690" s="7">
        <v>3688</v>
      </c>
      <c r="B3690" s="1" t="s">
        <v>3685</v>
      </c>
      <c r="C3690" s="1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11">
        <f t="shared" si="342"/>
        <v>109.16666666666666</v>
      </c>
      <c r="P3690" s="7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90" x14ac:dyDescent="0.2">
      <c r="A3691" s="7">
        <v>3689</v>
      </c>
      <c r="B3691" s="1" t="s">
        <v>3686</v>
      </c>
      <c r="C3691" s="1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11">
        <f t="shared" si="342"/>
        <v>118.33333333333333</v>
      </c>
      <c r="P3691" s="7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105" x14ac:dyDescent="0.2">
      <c r="A3692" s="7">
        <v>3690</v>
      </c>
      <c r="B3692" s="1" t="s">
        <v>3687</v>
      </c>
      <c r="C3692" s="1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11">
        <f t="shared" si="342"/>
        <v>120</v>
      </c>
      <c r="P3692" s="7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60" x14ac:dyDescent="0.2">
      <c r="A3693" s="7">
        <v>3691</v>
      </c>
      <c r="B3693" s="1" t="s">
        <v>3688</v>
      </c>
      <c r="C3693" s="1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11">
        <f t="shared" si="342"/>
        <v>127.96000000000001</v>
      </c>
      <c r="P3693" s="7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60" x14ac:dyDescent="0.2">
      <c r="A3694" s="7">
        <v>3692</v>
      </c>
      <c r="B3694" s="1" t="s">
        <v>3689</v>
      </c>
      <c r="C3694" s="1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11">
        <f t="shared" si="342"/>
        <v>126</v>
      </c>
      <c r="P3694" s="7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105" x14ac:dyDescent="0.2">
      <c r="A3695" s="7">
        <v>3693</v>
      </c>
      <c r="B3695" s="1" t="s">
        <v>3690</v>
      </c>
      <c r="C3695" s="1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11">
        <f t="shared" si="342"/>
        <v>129.12912912912913</v>
      </c>
      <c r="P3695" s="7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90" x14ac:dyDescent="0.2">
      <c r="A3696" s="7">
        <v>3694</v>
      </c>
      <c r="B3696" s="1" t="s">
        <v>3691</v>
      </c>
      <c r="C3696" s="1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11">
        <f t="shared" si="342"/>
        <v>107.42857142857143</v>
      </c>
      <c r="P3696" s="7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105" x14ac:dyDescent="0.2">
      <c r="A3697" s="7">
        <v>3695</v>
      </c>
      <c r="B3697" s="1" t="s">
        <v>3692</v>
      </c>
      <c r="C3697" s="1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11">
        <f t="shared" si="342"/>
        <v>100.125</v>
      </c>
      <c r="P3697" s="7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90" x14ac:dyDescent="0.2">
      <c r="A3698" s="7">
        <v>3696</v>
      </c>
      <c r="B3698" s="1" t="s">
        <v>3693</v>
      </c>
      <c r="C3698" s="1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11">
        <f t="shared" si="342"/>
        <v>155</v>
      </c>
      <c r="P3698" s="7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90" x14ac:dyDescent="0.2">
      <c r="A3699" s="7">
        <v>3697</v>
      </c>
      <c r="B3699" s="1" t="s">
        <v>3694</v>
      </c>
      <c r="C3699" s="1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11">
        <f t="shared" si="342"/>
        <v>108</v>
      </c>
      <c r="P3699" s="7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75" x14ac:dyDescent="0.2">
      <c r="A3700" s="7">
        <v>3698</v>
      </c>
      <c r="B3700" s="1" t="s">
        <v>3695</v>
      </c>
      <c r="C3700" s="1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11">
        <f t="shared" si="342"/>
        <v>110.52</v>
      </c>
      <c r="P3700" s="7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105" x14ac:dyDescent="0.2">
      <c r="A3701" s="7">
        <v>3699</v>
      </c>
      <c r="B3701" s="1" t="s">
        <v>3696</v>
      </c>
      <c r="C3701" s="1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11">
        <f t="shared" si="342"/>
        <v>100.8</v>
      </c>
      <c r="P3701" s="7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45" x14ac:dyDescent="0.2">
      <c r="A3702" s="7">
        <v>3700</v>
      </c>
      <c r="B3702" s="1" t="s">
        <v>3697</v>
      </c>
      <c r="C3702" s="1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11">
        <f t="shared" si="342"/>
        <v>121.2</v>
      </c>
      <c r="P3702" s="7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90" x14ac:dyDescent="0.2">
      <c r="A3703" s="7">
        <v>3701</v>
      </c>
      <c r="B3703" s="1" t="s">
        <v>3698</v>
      </c>
      <c r="C3703" s="1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11">
        <f t="shared" si="342"/>
        <v>100.33333333333334</v>
      </c>
      <c r="P3703" s="7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105" x14ac:dyDescent="0.2">
      <c r="A3704" s="7">
        <v>3702</v>
      </c>
      <c r="B3704" s="1" t="s">
        <v>3699</v>
      </c>
      <c r="C3704" s="1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11">
        <f t="shared" si="342"/>
        <v>109.16666666666666</v>
      </c>
      <c r="P3704" s="7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105" x14ac:dyDescent="0.2">
      <c r="A3705" s="7">
        <v>3703</v>
      </c>
      <c r="B3705" s="1" t="s">
        <v>3700</v>
      </c>
      <c r="C3705" s="1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11">
        <f t="shared" si="342"/>
        <v>123.42857142857142</v>
      </c>
      <c r="P3705" s="7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105" x14ac:dyDescent="0.2">
      <c r="A3706" s="7">
        <v>3704</v>
      </c>
      <c r="B3706" s="1" t="s">
        <v>3701</v>
      </c>
      <c r="C3706" s="1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11">
        <f t="shared" si="342"/>
        <v>136.33666666666667</v>
      </c>
      <c r="P3706" s="7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90" x14ac:dyDescent="0.2">
      <c r="A3707" s="7">
        <v>3705</v>
      </c>
      <c r="B3707" s="1" t="s">
        <v>3702</v>
      </c>
      <c r="C3707" s="1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11">
        <f t="shared" si="342"/>
        <v>103.46657233816768</v>
      </c>
      <c r="P3707" s="7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90" x14ac:dyDescent="0.2">
      <c r="A3708" s="7">
        <v>3706</v>
      </c>
      <c r="B3708" s="1" t="s">
        <v>3703</v>
      </c>
      <c r="C3708" s="1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11">
        <f t="shared" si="342"/>
        <v>121.33333333333334</v>
      </c>
      <c r="P3708" s="7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75" x14ac:dyDescent="0.2">
      <c r="A3709" s="7">
        <v>3707</v>
      </c>
      <c r="B3709" s="1" t="s">
        <v>3704</v>
      </c>
      <c r="C3709" s="1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11">
        <f t="shared" si="342"/>
        <v>186</v>
      </c>
      <c r="P3709" s="7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105" x14ac:dyDescent="0.2">
      <c r="A3710" s="7">
        <v>3708</v>
      </c>
      <c r="B3710" s="1" t="s">
        <v>3705</v>
      </c>
      <c r="C3710" s="1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11">
        <f t="shared" si="342"/>
        <v>300</v>
      </c>
      <c r="P3710" s="7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90" x14ac:dyDescent="0.2">
      <c r="A3711" s="7">
        <v>3709</v>
      </c>
      <c r="B3711" s="1" t="s">
        <v>3706</v>
      </c>
      <c r="C3711" s="1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11">
        <f t="shared" si="342"/>
        <v>108.25</v>
      </c>
      <c r="P3711" s="7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60" x14ac:dyDescent="0.2">
      <c r="A3712" s="7">
        <v>3710</v>
      </c>
      <c r="B3712" s="1" t="s">
        <v>3707</v>
      </c>
      <c r="C3712" s="1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11">
        <f t="shared" si="342"/>
        <v>141.15384615384616</v>
      </c>
      <c r="P3712" s="7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60" x14ac:dyDescent="0.2">
      <c r="A3713" s="7">
        <v>3711</v>
      </c>
      <c r="B3713" s="1" t="s">
        <v>3708</v>
      </c>
      <c r="C3713" s="1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11">
        <f t="shared" si="342"/>
        <v>113.99999999999999</v>
      </c>
      <c r="P3713" s="7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105" x14ac:dyDescent="0.2">
      <c r="A3714" s="7">
        <v>3712</v>
      </c>
      <c r="B3714" s="1" t="s">
        <v>3709</v>
      </c>
      <c r="C3714" s="1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11">
        <f t="shared" si="342"/>
        <v>153.73333333333335</v>
      </c>
      <c r="P3714" s="7">
        <f t="shared" si="343"/>
        <v>110.86538461538461</v>
      </c>
      <c r="Q3714" s="7" t="str">
        <f t="shared" si="344"/>
        <v>theater</v>
      </c>
      <c r="R3714" s="7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105" x14ac:dyDescent="0.2">
      <c r="A3715" s="7">
        <v>3713</v>
      </c>
      <c r="B3715" s="1" t="s">
        <v>3710</v>
      </c>
      <c r="C3715" s="1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11">
        <f t="shared" ref="O3715:O3778" si="348">E3715/D3715*100</f>
        <v>101.49999999999999</v>
      </c>
      <c r="P3715" s="7">
        <f t="shared" ref="P3715:P3778" si="349">E3715/L3715</f>
        <v>106.84210526315789</v>
      </c>
      <c r="Q3715" s="7" t="str">
        <f t="shared" ref="Q3715:Q3778" si="350">LEFT(N3715,FIND("/",N3715)-1)</f>
        <v>theater</v>
      </c>
      <c r="R3715" s="7" t="str">
        <f t="shared" ref="R3715:R3778" si="351">RIGHT(N3715,LEN(N3715)-FIND("/",N3715))</f>
        <v>plays</v>
      </c>
      <c r="S3715" s="9">
        <f t="shared" ref="S3715:S3778" si="352">(J3715/86400)+25569</f>
        <v>42505.738032407404</v>
      </c>
      <c r="T3715" s="9">
        <f t="shared" ref="T3715:T3778" si="353">(I3715/86400)+25569</f>
        <v>42525.738032407404</v>
      </c>
    </row>
    <row r="3716" spans="1:20" ht="105" x14ac:dyDescent="0.2">
      <c r="A3716" s="7">
        <v>3714</v>
      </c>
      <c r="B3716" s="1" t="s">
        <v>3711</v>
      </c>
      <c r="C3716" s="1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11">
        <f t="shared" si="348"/>
        <v>102.35000000000001</v>
      </c>
      <c r="P3716" s="7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105" x14ac:dyDescent="0.2">
      <c r="A3717" s="7">
        <v>3715</v>
      </c>
      <c r="B3717" s="1" t="s">
        <v>3712</v>
      </c>
      <c r="C3717" s="1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11">
        <f t="shared" si="348"/>
        <v>102.57142857142858</v>
      </c>
      <c r="P3717" s="7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90" x14ac:dyDescent="0.2">
      <c r="A3718" s="7">
        <v>3716</v>
      </c>
      <c r="B3718" s="1" t="s">
        <v>3713</v>
      </c>
      <c r="C3718" s="1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11">
        <f t="shared" si="348"/>
        <v>155.75</v>
      </c>
      <c r="P3718" s="7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90" x14ac:dyDescent="0.2">
      <c r="A3719" s="7">
        <v>3717</v>
      </c>
      <c r="B3719" s="1" t="s">
        <v>3714</v>
      </c>
      <c r="C3719" s="1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11">
        <f t="shared" si="348"/>
        <v>100.75</v>
      </c>
      <c r="P3719" s="7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90" x14ac:dyDescent="0.2">
      <c r="A3720" s="7">
        <v>3718</v>
      </c>
      <c r="B3720" s="1" t="s">
        <v>3715</v>
      </c>
      <c r="C3720" s="1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11">
        <f t="shared" si="348"/>
        <v>239.4</v>
      </c>
      <c r="P3720" s="7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45" x14ac:dyDescent="0.2">
      <c r="A3721" s="7">
        <v>3719</v>
      </c>
      <c r="B3721" s="1" t="s">
        <v>3716</v>
      </c>
      <c r="C3721" s="1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11">
        <f t="shared" si="348"/>
        <v>210</v>
      </c>
      <c r="P3721" s="7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45" x14ac:dyDescent="0.2">
      <c r="A3722" s="7">
        <v>3720</v>
      </c>
      <c r="B3722" s="1" t="s">
        <v>3717</v>
      </c>
      <c r="C3722" s="1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11">
        <f t="shared" si="348"/>
        <v>104.51515151515152</v>
      </c>
      <c r="P3722" s="7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105" x14ac:dyDescent="0.2">
      <c r="A3723" s="7">
        <v>3721</v>
      </c>
      <c r="B3723" s="1" t="s">
        <v>3718</v>
      </c>
      <c r="C3723" s="1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11">
        <f t="shared" si="348"/>
        <v>100.8</v>
      </c>
      <c r="P3723" s="7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120" x14ac:dyDescent="0.2">
      <c r="A3724" s="7">
        <v>3722</v>
      </c>
      <c r="B3724" s="1" t="s">
        <v>3719</v>
      </c>
      <c r="C3724" s="1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11">
        <f t="shared" si="348"/>
        <v>111.20000000000002</v>
      </c>
      <c r="P3724" s="7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45" x14ac:dyDescent="0.2">
      <c r="A3725" s="7">
        <v>3723</v>
      </c>
      <c r="B3725" s="1" t="s">
        <v>3720</v>
      </c>
      <c r="C3725" s="1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11">
        <f t="shared" si="348"/>
        <v>102.04444444444445</v>
      </c>
      <c r="P3725" s="7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120" x14ac:dyDescent="0.2">
      <c r="A3726" s="7">
        <v>3724</v>
      </c>
      <c r="B3726" s="1" t="s">
        <v>3721</v>
      </c>
      <c r="C3726" s="1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11">
        <f t="shared" si="348"/>
        <v>102.54767441860466</v>
      </c>
      <c r="P3726" s="7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105" x14ac:dyDescent="0.2">
      <c r="A3727" s="7">
        <v>3725</v>
      </c>
      <c r="B3727" s="1" t="s">
        <v>3722</v>
      </c>
      <c r="C3727" s="1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11">
        <f t="shared" si="348"/>
        <v>127</v>
      </c>
      <c r="P3727" s="7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90" x14ac:dyDescent="0.2">
      <c r="A3728" s="7">
        <v>3726</v>
      </c>
      <c r="B3728" s="1" t="s">
        <v>3723</v>
      </c>
      <c r="C3728" s="1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11">
        <f t="shared" si="348"/>
        <v>338.70588235294122</v>
      </c>
      <c r="P3728" s="7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75" x14ac:dyDescent="0.2">
      <c r="A3729" s="7">
        <v>3727</v>
      </c>
      <c r="B3729" s="1" t="s">
        <v>3724</v>
      </c>
      <c r="C3729" s="1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11">
        <f t="shared" si="348"/>
        <v>100.75</v>
      </c>
      <c r="P3729" s="7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90" x14ac:dyDescent="0.2">
      <c r="A3730" s="7">
        <v>3728</v>
      </c>
      <c r="B3730" s="1" t="s">
        <v>3725</v>
      </c>
      <c r="C3730" s="1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11">
        <f t="shared" si="348"/>
        <v>9.31</v>
      </c>
      <c r="P3730" s="7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105" x14ac:dyDescent="0.2">
      <c r="A3731" s="7">
        <v>3729</v>
      </c>
      <c r="B3731" s="1" t="s">
        <v>3726</v>
      </c>
      <c r="C3731" s="1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11">
        <f t="shared" si="348"/>
        <v>7.24</v>
      </c>
      <c r="P3731" s="7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105" x14ac:dyDescent="0.2">
      <c r="A3732" s="7">
        <v>3730</v>
      </c>
      <c r="B3732" s="1" t="s">
        <v>3727</v>
      </c>
      <c r="C3732" s="1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11">
        <f t="shared" si="348"/>
        <v>10</v>
      </c>
      <c r="P3732" s="7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90" x14ac:dyDescent="0.2">
      <c r="A3733" s="7">
        <v>3731</v>
      </c>
      <c r="B3733" s="1" t="s">
        <v>3728</v>
      </c>
      <c r="C3733" s="1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11">
        <f t="shared" si="348"/>
        <v>11.272727272727273</v>
      </c>
      <c r="P3733" s="7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75" x14ac:dyDescent="0.2">
      <c r="A3734" s="7">
        <v>3732</v>
      </c>
      <c r="B3734" s="1" t="s">
        <v>3729</v>
      </c>
      <c r="C3734" s="1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11">
        <f t="shared" si="348"/>
        <v>15.411764705882353</v>
      </c>
      <c r="P3734" s="7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75" x14ac:dyDescent="0.2">
      <c r="A3735" s="7">
        <v>3733</v>
      </c>
      <c r="B3735" s="1" t="s">
        <v>3730</v>
      </c>
      <c r="C3735" s="1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11">
        <f t="shared" si="348"/>
        <v>0</v>
      </c>
      <c r="P3735" s="7" t="e">
        <f t="shared" si="349"/>
        <v>#DIV/0!</v>
      </c>
      <c r="Q3735" s="7" t="str">
        <f t="shared" si="350"/>
        <v>theater</v>
      </c>
      <c r="R3735" s="7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105" x14ac:dyDescent="0.2">
      <c r="A3736" s="7">
        <v>3734</v>
      </c>
      <c r="B3736" s="1" t="s">
        <v>3731</v>
      </c>
      <c r="C3736" s="1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11">
        <f t="shared" si="348"/>
        <v>28.466666666666669</v>
      </c>
      <c r="P3736" s="7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60" x14ac:dyDescent="0.2">
      <c r="A3737" s="7">
        <v>3735</v>
      </c>
      <c r="B3737" s="1" t="s">
        <v>3732</v>
      </c>
      <c r="C3737" s="1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11">
        <f t="shared" si="348"/>
        <v>13.333333333333334</v>
      </c>
      <c r="P3737" s="7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90" x14ac:dyDescent="0.2">
      <c r="A3738" s="7">
        <v>3736</v>
      </c>
      <c r="B3738" s="1" t="s">
        <v>3733</v>
      </c>
      <c r="C3738" s="1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11">
        <f t="shared" si="348"/>
        <v>0.66666666666666674</v>
      </c>
      <c r="P3738" s="7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75" x14ac:dyDescent="0.2">
      <c r="A3739" s="7">
        <v>3737</v>
      </c>
      <c r="B3739" s="1" t="s">
        <v>3734</v>
      </c>
      <c r="C3739" s="1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11">
        <f t="shared" si="348"/>
        <v>21.428571428571427</v>
      </c>
      <c r="P3739" s="7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75" x14ac:dyDescent="0.2">
      <c r="A3740" s="7">
        <v>3738</v>
      </c>
      <c r="B3740" s="1" t="s">
        <v>3735</v>
      </c>
      <c r="C3740" s="1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11">
        <f t="shared" si="348"/>
        <v>18</v>
      </c>
      <c r="P3740" s="7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120" x14ac:dyDescent="0.2">
      <c r="A3741" s="7">
        <v>3739</v>
      </c>
      <c r="B3741" s="1" t="s">
        <v>3736</v>
      </c>
      <c r="C3741" s="1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11">
        <f t="shared" si="348"/>
        <v>20.125</v>
      </c>
      <c r="P3741" s="7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105" x14ac:dyDescent="0.2">
      <c r="A3742" s="7">
        <v>3740</v>
      </c>
      <c r="B3742" s="1" t="s">
        <v>3737</v>
      </c>
      <c r="C3742" s="1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11">
        <f t="shared" si="348"/>
        <v>17.899999999999999</v>
      </c>
      <c r="P3742" s="7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90" x14ac:dyDescent="0.2">
      <c r="A3743" s="7">
        <v>3741</v>
      </c>
      <c r="B3743" s="1" t="s">
        <v>3738</v>
      </c>
      <c r="C3743" s="1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11">
        <f t="shared" si="348"/>
        <v>0</v>
      </c>
      <c r="P3743" s="7" t="e">
        <f t="shared" si="349"/>
        <v>#DIV/0!</v>
      </c>
      <c r="Q3743" s="7" t="str">
        <f t="shared" si="350"/>
        <v>theater</v>
      </c>
      <c r="R3743" s="7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90" x14ac:dyDescent="0.2">
      <c r="A3744" s="7">
        <v>3742</v>
      </c>
      <c r="B3744" s="1" t="s">
        <v>3739</v>
      </c>
      <c r="C3744" s="1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11">
        <f t="shared" si="348"/>
        <v>2</v>
      </c>
      <c r="P3744" s="7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75" x14ac:dyDescent="0.2">
      <c r="A3745" s="7">
        <v>3743</v>
      </c>
      <c r="B3745" s="1" t="s">
        <v>3740</v>
      </c>
      <c r="C3745" s="1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11">
        <f t="shared" si="348"/>
        <v>0</v>
      </c>
      <c r="P3745" s="7" t="e">
        <f t="shared" si="349"/>
        <v>#DIV/0!</v>
      </c>
      <c r="Q3745" s="7" t="str">
        <f t="shared" si="350"/>
        <v>theater</v>
      </c>
      <c r="R3745" s="7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105" x14ac:dyDescent="0.2">
      <c r="A3746" s="7">
        <v>3744</v>
      </c>
      <c r="B3746" s="1" t="s">
        <v>3741</v>
      </c>
      <c r="C3746" s="1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11">
        <f t="shared" si="348"/>
        <v>0</v>
      </c>
      <c r="P3746" s="7" t="e">
        <f t="shared" si="349"/>
        <v>#DIV/0!</v>
      </c>
      <c r="Q3746" s="7" t="str">
        <f t="shared" si="350"/>
        <v>theater</v>
      </c>
      <c r="R3746" s="7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75" x14ac:dyDescent="0.2">
      <c r="A3747" s="7">
        <v>3745</v>
      </c>
      <c r="B3747" s="1" t="s">
        <v>3742</v>
      </c>
      <c r="C3747" s="1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11">
        <f t="shared" si="348"/>
        <v>10</v>
      </c>
      <c r="P3747" s="7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30" x14ac:dyDescent="0.2">
      <c r="A3748" s="7">
        <v>3746</v>
      </c>
      <c r="B3748" s="1" t="s">
        <v>3743</v>
      </c>
      <c r="C3748" s="1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11">
        <f t="shared" si="348"/>
        <v>2.3764705882352941</v>
      </c>
      <c r="P3748" s="7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60" x14ac:dyDescent="0.2">
      <c r="A3749" s="7">
        <v>3747</v>
      </c>
      <c r="B3749" s="1" t="s">
        <v>3744</v>
      </c>
      <c r="C3749" s="1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11">
        <f t="shared" si="348"/>
        <v>1</v>
      </c>
      <c r="P3749" s="7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90" x14ac:dyDescent="0.2">
      <c r="A3750" s="7">
        <v>3748</v>
      </c>
      <c r="B3750" s="1" t="s">
        <v>3745</v>
      </c>
      <c r="C3750" s="1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11">
        <f t="shared" si="348"/>
        <v>103.52</v>
      </c>
      <c r="P3750" s="7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90" x14ac:dyDescent="0.2">
      <c r="A3751" s="7">
        <v>3749</v>
      </c>
      <c r="B3751" s="1" t="s">
        <v>3746</v>
      </c>
      <c r="C3751" s="1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11">
        <f t="shared" si="348"/>
        <v>105</v>
      </c>
      <c r="P3751" s="7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35" x14ac:dyDescent="0.2">
      <c r="A3752" s="7">
        <v>3750</v>
      </c>
      <c r="B3752" s="1" t="s">
        <v>3747</v>
      </c>
      <c r="C3752" s="1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11">
        <f t="shared" si="348"/>
        <v>100.44999999999999</v>
      </c>
      <c r="P3752" s="7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90" x14ac:dyDescent="0.2">
      <c r="A3753" s="7">
        <v>3751</v>
      </c>
      <c r="B3753" s="1" t="s">
        <v>3748</v>
      </c>
      <c r="C3753" s="1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11">
        <f t="shared" si="348"/>
        <v>132.6</v>
      </c>
      <c r="P3753" s="7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120" x14ac:dyDescent="0.2">
      <c r="A3754" s="7">
        <v>3752</v>
      </c>
      <c r="B3754" s="1" t="s">
        <v>3749</v>
      </c>
      <c r="C3754" s="1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11">
        <f t="shared" si="348"/>
        <v>112.99999999999999</v>
      </c>
      <c r="P3754" s="7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105" x14ac:dyDescent="0.2">
      <c r="A3755" s="7">
        <v>3753</v>
      </c>
      <c r="B3755" s="1" t="s">
        <v>3750</v>
      </c>
      <c r="C3755" s="1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11">
        <f t="shared" si="348"/>
        <v>103.34</v>
      </c>
      <c r="P3755" s="7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90" x14ac:dyDescent="0.2">
      <c r="A3756" s="7">
        <v>3754</v>
      </c>
      <c r="B3756" s="1" t="s">
        <v>3751</v>
      </c>
      <c r="C3756" s="1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11">
        <f t="shared" si="348"/>
        <v>120</v>
      </c>
      <c r="P3756" s="7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90" x14ac:dyDescent="0.2">
      <c r="A3757" s="7">
        <v>3755</v>
      </c>
      <c r="B3757" s="1" t="s">
        <v>3752</v>
      </c>
      <c r="C3757" s="1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11">
        <f t="shared" si="348"/>
        <v>129.63636363636363</v>
      </c>
      <c r="P3757" s="7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90" x14ac:dyDescent="0.2">
      <c r="A3758" s="7">
        <v>3756</v>
      </c>
      <c r="B3758" s="1" t="s">
        <v>3753</v>
      </c>
      <c r="C3758" s="1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11">
        <f t="shared" si="348"/>
        <v>101.11111111111111</v>
      </c>
      <c r="P3758" s="7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90" x14ac:dyDescent="0.2">
      <c r="A3759" s="7">
        <v>3757</v>
      </c>
      <c r="B3759" s="1" t="s">
        <v>3754</v>
      </c>
      <c r="C3759" s="1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11">
        <f t="shared" si="348"/>
        <v>108.51428571428572</v>
      </c>
      <c r="P3759" s="7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45" x14ac:dyDescent="0.2">
      <c r="A3760" s="7">
        <v>3758</v>
      </c>
      <c r="B3760" s="1" t="s">
        <v>3755</v>
      </c>
      <c r="C3760" s="1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11">
        <f t="shared" si="348"/>
        <v>102.33333333333334</v>
      </c>
      <c r="P3760" s="7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45" x14ac:dyDescent="0.2">
      <c r="A3761" s="7">
        <v>3759</v>
      </c>
      <c r="B3761" s="1" t="s">
        <v>3756</v>
      </c>
      <c r="C3761" s="1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11">
        <f t="shared" si="348"/>
        <v>110.24425000000002</v>
      </c>
      <c r="P3761" s="7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90" x14ac:dyDescent="0.2">
      <c r="A3762" s="7">
        <v>3760</v>
      </c>
      <c r="B3762" s="1" t="s">
        <v>3757</v>
      </c>
      <c r="C3762" s="1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11">
        <f t="shared" si="348"/>
        <v>101.0154</v>
      </c>
      <c r="P3762" s="7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105" x14ac:dyDescent="0.2">
      <c r="A3763" s="7">
        <v>3761</v>
      </c>
      <c r="B3763" s="1" t="s">
        <v>3758</v>
      </c>
      <c r="C3763" s="1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11">
        <f t="shared" si="348"/>
        <v>100</v>
      </c>
      <c r="P3763" s="7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90" x14ac:dyDescent="0.2">
      <c r="A3764" s="7">
        <v>3762</v>
      </c>
      <c r="B3764" s="1" t="s">
        <v>3759</v>
      </c>
      <c r="C3764" s="1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11">
        <f t="shared" si="348"/>
        <v>106.24</v>
      </c>
      <c r="P3764" s="7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60" x14ac:dyDescent="0.2">
      <c r="A3765" s="7">
        <v>3763</v>
      </c>
      <c r="B3765" s="1" t="s">
        <v>3760</v>
      </c>
      <c r="C3765" s="1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11">
        <f t="shared" si="348"/>
        <v>100</v>
      </c>
      <c r="P3765" s="7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90" x14ac:dyDescent="0.2">
      <c r="A3766" s="7">
        <v>3764</v>
      </c>
      <c r="B3766" s="1" t="s">
        <v>3761</v>
      </c>
      <c r="C3766" s="1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11">
        <f t="shared" si="348"/>
        <v>100</v>
      </c>
      <c r="P3766" s="7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105" x14ac:dyDescent="0.2">
      <c r="A3767" s="7">
        <v>3765</v>
      </c>
      <c r="B3767" s="1" t="s">
        <v>3762</v>
      </c>
      <c r="C3767" s="1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11">
        <f t="shared" si="348"/>
        <v>113.45714285714286</v>
      </c>
      <c r="P3767" s="7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75" x14ac:dyDescent="0.2">
      <c r="A3768" s="7">
        <v>3766</v>
      </c>
      <c r="B3768" s="1" t="s">
        <v>3763</v>
      </c>
      <c r="C3768" s="1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11">
        <f t="shared" si="348"/>
        <v>102.65010000000001</v>
      </c>
      <c r="P3768" s="7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105" x14ac:dyDescent="0.2">
      <c r="A3769" s="7">
        <v>3767</v>
      </c>
      <c r="B3769" s="1" t="s">
        <v>3764</v>
      </c>
      <c r="C3769" s="1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11">
        <f t="shared" si="348"/>
        <v>116.75</v>
      </c>
      <c r="P3769" s="7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90" x14ac:dyDescent="0.2">
      <c r="A3770" s="7">
        <v>3768</v>
      </c>
      <c r="B3770" s="1" t="s">
        <v>3765</v>
      </c>
      <c r="C3770" s="1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11">
        <f t="shared" si="348"/>
        <v>107.65274999999998</v>
      </c>
      <c r="P3770" s="7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90" x14ac:dyDescent="0.2">
      <c r="A3771" s="7">
        <v>3769</v>
      </c>
      <c r="B3771" s="1" t="s">
        <v>3766</v>
      </c>
      <c r="C3771" s="1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11">
        <f t="shared" si="348"/>
        <v>100</v>
      </c>
      <c r="P3771" s="7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105" x14ac:dyDescent="0.2">
      <c r="A3772" s="7">
        <v>3770</v>
      </c>
      <c r="B3772" s="1" t="s">
        <v>3767</v>
      </c>
      <c r="C3772" s="1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11">
        <f t="shared" si="348"/>
        <v>100</v>
      </c>
      <c r="P3772" s="7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60" x14ac:dyDescent="0.2">
      <c r="A3773" s="7">
        <v>3771</v>
      </c>
      <c r="B3773" s="1" t="s">
        <v>3768</v>
      </c>
      <c r="C3773" s="1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11">
        <f t="shared" si="348"/>
        <v>146</v>
      </c>
      <c r="P3773" s="7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90" x14ac:dyDescent="0.2">
      <c r="A3774" s="7">
        <v>3772</v>
      </c>
      <c r="B3774" s="1" t="s">
        <v>3769</v>
      </c>
      <c r="C3774" s="1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11">
        <f t="shared" si="348"/>
        <v>110.2</v>
      </c>
      <c r="P3774" s="7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60" x14ac:dyDescent="0.2">
      <c r="A3775" s="7">
        <v>3773</v>
      </c>
      <c r="B3775" s="1" t="s">
        <v>3770</v>
      </c>
      <c r="C3775" s="1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11">
        <f t="shared" si="348"/>
        <v>108.2</v>
      </c>
      <c r="P3775" s="7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105" x14ac:dyDescent="0.2">
      <c r="A3776" s="7">
        <v>3774</v>
      </c>
      <c r="B3776" s="1" t="s">
        <v>3771</v>
      </c>
      <c r="C3776" s="1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11">
        <f t="shared" si="348"/>
        <v>100</v>
      </c>
      <c r="P3776" s="7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105" x14ac:dyDescent="0.2">
      <c r="A3777" s="7">
        <v>3775</v>
      </c>
      <c r="B3777" s="1" t="s">
        <v>3772</v>
      </c>
      <c r="C3777" s="1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11">
        <f t="shared" si="348"/>
        <v>100.25</v>
      </c>
      <c r="P3777" s="7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105" x14ac:dyDescent="0.2">
      <c r="A3778" s="7">
        <v>3776</v>
      </c>
      <c r="B3778" s="1" t="s">
        <v>3773</v>
      </c>
      <c r="C3778" s="1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11">
        <f t="shared" si="348"/>
        <v>106.71250000000001</v>
      </c>
      <c r="P3778" s="7">
        <f t="shared" si="349"/>
        <v>90.819148936170208</v>
      </c>
      <c r="Q3778" s="7" t="str">
        <f t="shared" si="350"/>
        <v>theater</v>
      </c>
      <c r="R3778" s="7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90" x14ac:dyDescent="0.2">
      <c r="A3779" s="7">
        <v>3777</v>
      </c>
      <c r="B3779" s="1" t="s">
        <v>3774</v>
      </c>
      <c r="C3779" s="1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11">
        <f t="shared" ref="O3779:O3842" si="354">E3779/D3779*100</f>
        <v>143.19999999999999</v>
      </c>
      <c r="P3779" s="7">
        <f t="shared" ref="P3779:P3842" si="355">E3779/L3779</f>
        <v>48.542372881355931</v>
      </c>
      <c r="Q3779" s="7" t="str">
        <f t="shared" ref="Q3779:Q3842" si="356">LEFT(N3779,FIND("/",N3779)-1)</f>
        <v>theater</v>
      </c>
      <c r="R3779" s="7" t="str">
        <f t="shared" ref="R3779:R3842" si="357">RIGHT(N3779,LEN(N3779)-FIND("/",N3779))</f>
        <v>musical</v>
      </c>
      <c r="S3779" s="9">
        <f t="shared" ref="S3779:S3842" si="358">(J3779/86400)+25569</f>
        <v>41887.111354166671</v>
      </c>
      <c r="T3779" s="9">
        <f t="shared" ref="T3779:T3842" si="359">(I3779/86400)+25569</f>
        <v>41909.166666666664</v>
      </c>
    </row>
    <row r="3780" spans="1:20" ht="60" x14ac:dyDescent="0.2">
      <c r="A3780" s="7">
        <v>3778</v>
      </c>
      <c r="B3780" s="1" t="s">
        <v>3775</v>
      </c>
      <c r="C3780" s="1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11">
        <f t="shared" si="354"/>
        <v>105.04166666666667</v>
      </c>
      <c r="P3780" s="7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45" x14ac:dyDescent="0.2">
      <c r="A3781" s="7">
        <v>3779</v>
      </c>
      <c r="B3781" s="1" t="s">
        <v>3776</v>
      </c>
      <c r="C3781" s="1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11">
        <f t="shared" si="354"/>
        <v>103.98</v>
      </c>
      <c r="P3781" s="7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90" x14ac:dyDescent="0.2">
      <c r="A3782" s="7">
        <v>3780</v>
      </c>
      <c r="B3782" s="1" t="s">
        <v>3777</v>
      </c>
      <c r="C3782" s="1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11">
        <f t="shared" si="354"/>
        <v>120</v>
      </c>
      <c r="P3782" s="7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120" x14ac:dyDescent="0.2">
      <c r="A3783" s="7">
        <v>3781</v>
      </c>
      <c r="B3783" s="1" t="s">
        <v>3778</v>
      </c>
      <c r="C3783" s="1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11">
        <f t="shared" si="354"/>
        <v>109.66666666666667</v>
      </c>
      <c r="P3783" s="7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90" x14ac:dyDescent="0.2">
      <c r="A3784" s="7">
        <v>3782</v>
      </c>
      <c r="B3784" s="1" t="s">
        <v>3779</v>
      </c>
      <c r="C3784" s="1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11">
        <f t="shared" si="354"/>
        <v>101.75</v>
      </c>
      <c r="P3784" s="7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90" x14ac:dyDescent="0.2">
      <c r="A3785" s="7">
        <v>3783</v>
      </c>
      <c r="B3785" s="1" t="s">
        <v>3780</v>
      </c>
      <c r="C3785" s="1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11">
        <f t="shared" si="354"/>
        <v>128.91666666666666</v>
      </c>
      <c r="P3785" s="7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105" x14ac:dyDescent="0.2">
      <c r="A3786" s="7">
        <v>3784</v>
      </c>
      <c r="B3786" s="1" t="s">
        <v>3781</v>
      </c>
      <c r="C3786" s="1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11">
        <f t="shared" si="354"/>
        <v>114.99999999999999</v>
      </c>
      <c r="P3786" s="7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90" x14ac:dyDescent="0.2">
      <c r="A3787" s="7">
        <v>3785</v>
      </c>
      <c r="B3787" s="1" t="s">
        <v>3782</v>
      </c>
      <c r="C3787" s="1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11">
        <f t="shared" si="354"/>
        <v>150.75</v>
      </c>
      <c r="P3787" s="7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90" x14ac:dyDescent="0.2">
      <c r="A3788" s="7">
        <v>3786</v>
      </c>
      <c r="B3788" s="1" t="s">
        <v>3783</v>
      </c>
      <c r="C3788" s="1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11">
        <f t="shared" si="354"/>
        <v>110.96666666666665</v>
      </c>
      <c r="P3788" s="7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105" x14ac:dyDescent="0.2">
      <c r="A3789" s="7">
        <v>3787</v>
      </c>
      <c r="B3789" s="1" t="s">
        <v>3784</v>
      </c>
      <c r="C3789" s="1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11">
        <f t="shared" si="354"/>
        <v>100.28571428571429</v>
      </c>
      <c r="P3789" s="7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120" x14ac:dyDescent="0.2">
      <c r="A3790" s="7">
        <v>3788</v>
      </c>
      <c r="B3790" s="1" t="s">
        <v>3785</v>
      </c>
      <c r="C3790" s="1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11">
        <f t="shared" si="354"/>
        <v>0.66666666666666674</v>
      </c>
      <c r="P3790" s="7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90" x14ac:dyDescent="0.2">
      <c r="A3791" s="7">
        <v>3789</v>
      </c>
      <c r="B3791" s="1" t="s">
        <v>3786</v>
      </c>
      <c r="C3791" s="1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11">
        <f t="shared" si="354"/>
        <v>3.267605633802817</v>
      </c>
      <c r="P3791" s="7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105" x14ac:dyDescent="0.2">
      <c r="A3792" s="7">
        <v>3790</v>
      </c>
      <c r="B3792" s="1" t="s">
        <v>3787</v>
      </c>
      <c r="C3792" s="1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11">
        <f t="shared" si="354"/>
        <v>0</v>
      </c>
      <c r="P3792" s="7" t="e">
        <f t="shared" si="355"/>
        <v>#DIV/0!</v>
      </c>
      <c r="Q3792" s="7" t="str">
        <f t="shared" si="356"/>
        <v>theater</v>
      </c>
      <c r="R3792" s="7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60" x14ac:dyDescent="0.2">
      <c r="A3793" s="7">
        <v>3791</v>
      </c>
      <c r="B3793" s="1" t="s">
        <v>3788</v>
      </c>
      <c r="C3793" s="1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11">
        <f t="shared" si="354"/>
        <v>0</v>
      </c>
      <c r="P3793" s="7" t="e">
        <f t="shared" si="355"/>
        <v>#DIV/0!</v>
      </c>
      <c r="Q3793" s="7" t="str">
        <f t="shared" si="356"/>
        <v>theater</v>
      </c>
      <c r="R3793" s="7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60" x14ac:dyDescent="0.2">
      <c r="A3794" s="7">
        <v>3792</v>
      </c>
      <c r="B3794" s="1" t="s">
        <v>3789</v>
      </c>
      <c r="C3794" s="1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11">
        <f t="shared" si="354"/>
        <v>0.27999999999999997</v>
      </c>
      <c r="P3794" s="7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90" x14ac:dyDescent="0.2">
      <c r="A3795" s="7">
        <v>3793</v>
      </c>
      <c r="B3795" s="1" t="s">
        <v>3790</v>
      </c>
      <c r="C3795" s="1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11">
        <f t="shared" si="354"/>
        <v>59.657142857142851</v>
      </c>
      <c r="P3795" s="7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105" x14ac:dyDescent="0.2">
      <c r="A3796" s="7">
        <v>3794</v>
      </c>
      <c r="B3796" s="1" t="s">
        <v>3791</v>
      </c>
      <c r="C3796" s="1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11">
        <f t="shared" si="354"/>
        <v>1</v>
      </c>
      <c r="P3796" s="7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90" x14ac:dyDescent="0.2">
      <c r="A3797" s="7">
        <v>3795</v>
      </c>
      <c r="B3797" s="1" t="s">
        <v>3792</v>
      </c>
      <c r="C3797" s="1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11">
        <f t="shared" si="354"/>
        <v>1.6666666666666667</v>
      </c>
      <c r="P3797" s="7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90" x14ac:dyDescent="0.2">
      <c r="A3798" s="7">
        <v>3796</v>
      </c>
      <c r="B3798" s="1" t="s">
        <v>3793</v>
      </c>
      <c r="C3798" s="1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11">
        <f t="shared" si="354"/>
        <v>4.4444444444444444E-3</v>
      </c>
      <c r="P3798" s="7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105" x14ac:dyDescent="0.2">
      <c r="A3799" s="7">
        <v>3797</v>
      </c>
      <c r="B3799" s="1" t="s">
        <v>3794</v>
      </c>
      <c r="C3799" s="1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11">
        <f t="shared" si="354"/>
        <v>89.666666666666657</v>
      </c>
      <c r="P3799" s="7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105" x14ac:dyDescent="0.2">
      <c r="A3800" s="7">
        <v>3798</v>
      </c>
      <c r="B3800" s="1" t="s">
        <v>3795</v>
      </c>
      <c r="C3800" s="1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11">
        <f t="shared" si="354"/>
        <v>1.4642857142857144</v>
      </c>
      <c r="P3800" s="7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75" x14ac:dyDescent="0.2">
      <c r="A3801" s="7">
        <v>3799</v>
      </c>
      <c r="B3801" s="1" t="s">
        <v>3796</v>
      </c>
      <c r="C3801" s="1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11">
        <f t="shared" si="354"/>
        <v>4.0199999999999996</v>
      </c>
      <c r="P3801" s="7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105" x14ac:dyDescent="0.2">
      <c r="A3802" s="7">
        <v>3800</v>
      </c>
      <c r="B3802" s="1" t="s">
        <v>3797</v>
      </c>
      <c r="C3802" s="1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11">
        <f t="shared" si="354"/>
        <v>4.004545454545454</v>
      </c>
      <c r="P3802" s="7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105" x14ac:dyDescent="0.2">
      <c r="A3803" s="7">
        <v>3801</v>
      </c>
      <c r="B3803" s="1" t="s">
        <v>3798</v>
      </c>
      <c r="C3803" s="1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11">
        <f t="shared" si="354"/>
        <v>8.52</v>
      </c>
      <c r="P3803" s="7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90" x14ac:dyDescent="0.2">
      <c r="A3804" s="7">
        <v>3802</v>
      </c>
      <c r="B3804" s="1" t="s">
        <v>3799</v>
      </c>
      <c r="C3804" s="1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11">
        <f t="shared" si="354"/>
        <v>0</v>
      </c>
      <c r="P3804" s="7" t="e">
        <f t="shared" si="355"/>
        <v>#DIV/0!</v>
      </c>
      <c r="Q3804" s="7" t="str">
        <f t="shared" si="356"/>
        <v>theater</v>
      </c>
      <c r="R3804" s="7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60" x14ac:dyDescent="0.2">
      <c r="A3805" s="7">
        <v>3803</v>
      </c>
      <c r="B3805" s="1" t="s">
        <v>3800</v>
      </c>
      <c r="C3805" s="1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11">
        <f t="shared" si="354"/>
        <v>19.650000000000002</v>
      </c>
      <c r="P3805" s="7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105" x14ac:dyDescent="0.2">
      <c r="A3806" s="7">
        <v>3804</v>
      </c>
      <c r="B3806" s="1" t="s">
        <v>3801</v>
      </c>
      <c r="C3806" s="1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11">
        <f t="shared" si="354"/>
        <v>0</v>
      </c>
      <c r="P3806" s="7" t="e">
        <f t="shared" si="355"/>
        <v>#DIV/0!</v>
      </c>
      <c r="Q3806" s="7" t="str">
        <f t="shared" si="356"/>
        <v>theater</v>
      </c>
      <c r="R3806" s="7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90" x14ac:dyDescent="0.2">
      <c r="A3807" s="7">
        <v>3805</v>
      </c>
      <c r="B3807" s="1" t="s">
        <v>3802</v>
      </c>
      <c r="C3807" s="1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11">
        <f t="shared" si="354"/>
        <v>2E-3</v>
      </c>
      <c r="P3807" s="7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105" x14ac:dyDescent="0.2">
      <c r="A3808" s="7">
        <v>3806</v>
      </c>
      <c r="B3808" s="1" t="s">
        <v>3803</v>
      </c>
      <c r="C3808" s="1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11">
        <f t="shared" si="354"/>
        <v>6.6666666666666666E-2</v>
      </c>
      <c r="P3808" s="7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105" x14ac:dyDescent="0.2">
      <c r="A3809" s="7">
        <v>3807</v>
      </c>
      <c r="B3809" s="1" t="s">
        <v>3804</v>
      </c>
      <c r="C3809" s="1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11">
        <f t="shared" si="354"/>
        <v>30.333333333333336</v>
      </c>
      <c r="P3809" s="7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90" x14ac:dyDescent="0.2">
      <c r="A3810" s="7">
        <v>3808</v>
      </c>
      <c r="B3810" s="1" t="s">
        <v>3805</v>
      </c>
      <c r="C3810" s="1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11">
        <f t="shared" si="354"/>
        <v>100</v>
      </c>
      <c r="P3810" s="7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120" x14ac:dyDescent="0.2">
      <c r="A3811" s="7">
        <v>3809</v>
      </c>
      <c r="B3811" s="1" t="s">
        <v>3806</v>
      </c>
      <c r="C3811" s="1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11">
        <f t="shared" si="354"/>
        <v>101.25</v>
      </c>
      <c r="P3811" s="7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90" x14ac:dyDescent="0.2">
      <c r="A3812" s="7">
        <v>3810</v>
      </c>
      <c r="B3812" s="1" t="s">
        <v>3807</v>
      </c>
      <c r="C3812" s="1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11">
        <f t="shared" si="354"/>
        <v>121.73333333333333</v>
      </c>
      <c r="P3812" s="7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90" x14ac:dyDescent="0.2">
      <c r="A3813" s="7">
        <v>3811</v>
      </c>
      <c r="B3813" s="1" t="s">
        <v>3808</v>
      </c>
      <c r="C3813" s="1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11">
        <f t="shared" si="354"/>
        <v>330</v>
      </c>
      <c r="P3813" s="7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105" x14ac:dyDescent="0.2">
      <c r="A3814" s="7">
        <v>3812</v>
      </c>
      <c r="B3814" s="1" t="s">
        <v>3809</v>
      </c>
      <c r="C3814" s="1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11">
        <f t="shared" si="354"/>
        <v>109.55</v>
      </c>
      <c r="P3814" s="7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105" x14ac:dyDescent="0.2">
      <c r="A3815" s="7">
        <v>3813</v>
      </c>
      <c r="B3815" s="1" t="s">
        <v>3810</v>
      </c>
      <c r="C3815" s="1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11">
        <f t="shared" si="354"/>
        <v>100.95190476190474</v>
      </c>
      <c r="P3815" s="7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105" x14ac:dyDescent="0.2">
      <c r="A3816" s="7">
        <v>3814</v>
      </c>
      <c r="B3816" s="1" t="s">
        <v>3811</v>
      </c>
      <c r="C3816" s="1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11">
        <f t="shared" si="354"/>
        <v>140.13333333333333</v>
      </c>
      <c r="P3816" s="7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60" x14ac:dyDescent="0.2">
      <c r="A3817" s="7">
        <v>3815</v>
      </c>
      <c r="B3817" s="1" t="s">
        <v>3812</v>
      </c>
      <c r="C3817" s="1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11">
        <f t="shared" si="354"/>
        <v>100.001</v>
      </c>
      <c r="P3817" s="7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105" x14ac:dyDescent="0.2">
      <c r="A3818" s="7">
        <v>3816</v>
      </c>
      <c r="B3818" s="1" t="s">
        <v>3813</v>
      </c>
      <c r="C3818" s="1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11">
        <f t="shared" si="354"/>
        <v>119.238</v>
      </c>
      <c r="P3818" s="7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105" x14ac:dyDescent="0.2">
      <c r="A3819" s="7">
        <v>3817</v>
      </c>
      <c r="B3819" s="1" t="s">
        <v>3814</v>
      </c>
      <c r="C3819" s="1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11">
        <f t="shared" si="354"/>
        <v>107.25</v>
      </c>
      <c r="P3819" s="7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90" x14ac:dyDescent="0.2">
      <c r="A3820" s="7">
        <v>3818</v>
      </c>
      <c r="B3820" s="1" t="s">
        <v>3815</v>
      </c>
      <c r="C3820" s="1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11">
        <f t="shared" si="354"/>
        <v>227.99999999999997</v>
      </c>
      <c r="P3820" s="7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75" x14ac:dyDescent="0.2">
      <c r="A3821" s="7">
        <v>3819</v>
      </c>
      <c r="B3821" s="1" t="s">
        <v>3816</v>
      </c>
      <c r="C3821" s="1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11">
        <f t="shared" si="354"/>
        <v>106.4</v>
      </c>
      <c r="P3821" s="7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90" x14ac:dyDescent="0.2">
      <c r="A3822" s="7">
        <v>3820</v>
      </c>
      <c r="B3822" s="1" t="s">
        <v>3817</v>
      </c>
      <c r="C3822" s="1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11">
        <f t="shared" si="354"/>
        <v>143.33333333333334</v>
      </c>
      <c r="P3822" s="7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105" x14ac:dyDescent="0.2">
      <c r="A3823" s="7">
        <v>3821</v>
      </c>
      <c r="B3823" s="1" t="s">
        <v>3818</v>
      </c>
      <c r="C3823" s="1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11">
        <f t="shared" si="354"/>
        <v>104.54285714285714</v>
      </c>
      <c r="P3823" s="7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120" x14ac:dyDescent="0.2">
      <c r="A3824" s="7">
        <v>3822</v>
      </c>
      <c r="B3824" s="1" t="s">
        <v>3819</v>
      </c>
      <c r="C3824" s="1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11">
        <f t="shared" si="354"/>
        <v>110.02000000000001</v>
      </c>
      <c r="P3824" s="7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105" x14ac:dyDescent="0.2">
      <c r="A3825" s="7">
        <v>3823</v>
      </c>
      <c r="B3825" s="1" t="s">
        <v>3820</v>
      </c>
      <c r="C3825" s="1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11">
        <f t="shared" si="354"/>
        <v>106</v>
      </c>
      <c r="P3825" s="7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105" x14ac:dyDescent="0.2">
      <c r="A3826" s="7">
        <v>3824</v>
      </c>
      <c r="B3826" s="1" t="s">
        <v>3821</v>
      </c>
      <c r="C3826" s="1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11">
        <f t="shared" si="354"/>
        <v>108</v>
      </c>
      <c r="P3826" s="7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90" x14ac:dyDescent="0.2">
      <c r="A3827" s="7">
        <v>3825</v>
      </c>
      <c r="B3827" s="1" t="s">
        <v>3822</v>
      </c>
      <c r="C3827" s="1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11">
        <f t="shared" si="354"/>
        <v>105.42</v>
      </c>
      <c r="P3827" s="7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75" x14ac:dyDescent="0.2">
      <c r="A3828" s="7">
        <v>3826</v>
      </c>
      <c r="B3828" s="1" t="s">
        <v>3823</v>
      </c>
      <c r="C3828" s="1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11">
        <f t="shared" si="354"/>
        <v>119.16666666666667</v>
      </c>
      <c r="P3828" s="7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120" x14ac:dyDescent="0.2">
      <c r="A3829" s="7">
        <v>3827</v>
      </c>
      <c r="B3829" s="1" t="s">
        <v>3824</v>
      </c>
      <c r="C3829" s="1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11">
        <f t="shared" si="354"/>
        <v>152.66666666666666</v>
      </c>
      <c r="P3829" s="7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105" x14ac:dyDescent="0.2">
      <c r="A3830" s="7">
        <v>3828</v>
      </c>
      <c r="B3830" s="1" t="s">
        <v>3825</v>
      </c>
      <c r="C3830" s="1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11">
        <f t="shared" si="354"/>
        <v>100</v>
      </c>
      <c r="P3830" s="7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105" x14ac:dyDescent="0.2">
      <c r="A3831" s="7">
        <v>3829</v>
      </c>
      <c r="B3831" s="1" t="s">
        <v>3826</v>
      </c>
      <c r="C3831" s="1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11">
        <f t="shared" si="354"/>
        <v>100.2</v>
      </c>
      <c r="P3831" s="7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90" x14ac:dyDescent="0.2">
      <c r="A3832" s="7">
        <v>3830</v>
      </c>
      <c r="B3832" s="1" t="s">
        <v>3827</v>
      </c>
      <c r="C3832" s="1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11">
        <f t="shared" si="354"/>
        <v>225</v>
      </c>
      <c r="P3832" s="7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105" x14ac:dyDescent="0.2">
      <c r="A3833" s="7">
        <v>3831</v>
      </c>
      <c r="B3833" s="1" t="s">
        <v>3828</v>
      </c>
      <c r="C3833" s="1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11">
        <f t="shared" si="354"/>
        <v>106.02199999999999</v>
      </c>
      <c r="P3833" s="7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105" x14ac:dyDescent="0.2">
      <c r="A3834" s="7">
        <v>3832</v>
      </c>
      <c r="B3834" s="1" t="s">
        <v>3829</v>
      </c>
      <c r="C3834" s="1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11">
        <f t="shared" si="354"/>
        <v>104.66666666666666</v>
      </c>
      <c r="P3834" s="7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105" x14ac:dyDescent="0.2">
      <c r="A3835" s="7">
        <v>3833</v>
      </c>
      <c r="B3835" s="1" t="s">
        <v>3830</v>
      </c>
      <c r="C3835" s="1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11">
        <f t="shared" si="354"/>
        <v>116.66666666666667</v>
      </c>
      <c r="P3835" s="7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105" x14ac:dyDescent="0.2">
      <c r="A3836" s="7">
        <v>3834</v>
      </c>
      <c r="B3836" s="1" t="s">
        <v>3831</v>
      </c>
      <c r="C3836" s="1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11">
        <f t="shared" si="354"/>
        <v>109.03333333333333</v>
      </c>
      <c r="P3836" s="7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105" x14ac:dyDescent="0.2">
      <c r="A3837" s="7">
        <v>3835</v>
      </c>
      <c r="B3837" s="1" t="s">
        <v>3832</v>
      </c>
      <c r="C3837" s="1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11">
        <f t="shared" si="354"/>
        <v>160</v>
      </c>
      <c r="P3837" s="7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75" x14ac:dyDescent="0.2">
      <c r="A3838" s="7">
        <v>3836</v>
      </c>
      <c r="B3838" s="1" t="s">
        <v>3833</v>
      </c>
      <c r="C3838" s="1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11">
        <f t="shared" si="354"/>
        <v>112.5</v>
      </c>
      <c r="P3838" s="7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45" x14ac:dyDescent="0.2">
      <c r="A3839" s="7">
        <v>3837</v>
      </c>
      <c r="B3839" s="1" t="s">
        <v>3834</v>
      </c>
      <c r="C3839" s="1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11">
        <f t="shared" si="354"/>
        <v>102.1</v>
      </c>
      <c r="P3839" s="7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105" x14ac:dyDescent="0.2">
      <c r="A3840" s="7">
        <v>3838</v>
      </c>
      <c r="B3840" s="1" t="s">
        <v>3835</v>
      </c>
      <c r="C3840" s="1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11">
        <f t="shared" si="354"/>
        <v>100.824</v>
      </c>
      <c r="P3840" s="7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105" x14ac:dyDescent="0.2">
      <c r="A3841" s="7">
        <v>3839</v>
      </c>
      <c r="B3841" s="1" t="s">
        <v>3836</v>
      </c>
      <c r="C3841" s="1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11">
        <f t="shared" si="354"/>
        <v>101.25</v>
      </c>
      <c r="P3841" s="7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90" x14ac:dyDescent="0.2">
      <c r="A3842" s="7">
        <v>3840</v>
      </c>
      <c r="B3842" s="1" t="s">
        <v>3837</v>
      </c>
      <c r="C3842" s="1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11">
        <f t="shared" si="354"/>
        <v>6500</v>
      </c>
      <c r="P3842" s="7">
        <f t="shared" si="355"/>
        <v>21.666666666666668</v>
      </c>
      <c r="Q3842" s="7" t="str">
        <f t="shared" si="356"/>
        <v>theater</v>
      </c>
      <c r="R3842" s="7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120" x14ac:dyDescent="0.2">
      <c r="A3843" s="7">
        <v>3841</v>
      </c>
      <c r="B3843" s="1" t="s">
        <v>3838</v>
      </c>
      <c r="C3843" s="1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11">
        <f t="shared" ref="O3843:O3906" si="360">E3843/D3843*100</f>
        <v>8.7200000000000006</v>
      </c>
      <c r="P3843" s="7">
        <f t="shared" ref="P3843:P3906" si="361">E3843/L3843</f>
        <v>25.647058823529413</v>
      </c>
      <c r="Q3843" s="7" t="str">
        <f t="shared" ref="Q3843:Q3906" si="362">LEFT(N3843,FIND("/",N3843)-1)</f>
        <v>theater</v>
      </c>
      <c r="R3843" s="7" t="str">
        <f t="shared" ref="R3843:R3906" si="363">RIGHT(N3843,LEN(N3843)-FIND("/",N3843))</f>
        <v>plays</v>
      </c>
      <c r="S3843" s="9">
        <f t="shared" ref="S3843:S3906" si="364">(J3843/86400)+25569</f>
        <v>41780.785729166666</v>
      </c>
      <c r="T3843" s="9">
        <f t="shared" ref="T3843:T3906" si="365">(I3843/86400)+25569</f>
        <v>41840.785729166666</v>
      </c>
    </row>
    <row r="3844" spans="1:20" ht="105" x14ac:dyDescent="0.2">
      <c r="A3844" s="7">
        <v>3842</v>
      </c>
      <c r="B3844" s="1" t="s">
        <v>3839</v>
      </c>
      <c r="C3844" s="1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11">
        <f t="shared" si="360"/>
        <v>21.94</v>
      </c>
      <c r="P3844" s="7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105" x14ac:dyDescent="0.2">
      <c r="A3845" s="7">
        <v>3843</v>
      </c>
      <c r="B3845" s="1" t="s">
        <v>3840</v>
      </c>
      <c r="C3845" s="1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11">
        <f t="shared" si="360"/>
        <v>21.3</v>
      </c>
      <c r="P3845" s="7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105" x14ac:dyDescent="0.2">
      <c r="A3846" s="7">
        <v>3844</v>
      </c>
      <c r="B3846" s="1" t="s">
        <v>3841</v>
      </c>
      <c r="C3846" s="1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11">
        <f t="shared" si="360"/>
        <v>41.489795918367342</v>
      </c>
      <c r="P3846" s="7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105" x14ac:dyDescent="0.2">
      <c r="A3847" s="7">
        <v>3845</v>
      </c>
      <c r="B3847" s="1" t="s">
        <v>3842</v>
      </c>
      <c r="C3847" s="1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11">
        <f t="shared" si="360"/>
        <v>2.105</v>
      </c>
      <c r="P3847" s="7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90" x14ac:dyDescent="0.2">
      <c r="A3848" s="7">
        <v>3846</v>
      </c>
      <c r="B3848" s="1" t="s">
        <v>3843</v>
      </c>
      <c r="C3848" s="1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11">
        <f t="shared" si="360"/>
        <v>2.7</v>
      </c>
      <c r="P3848" s="7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90" x14ac:dyDescent="0.2">
      <c r="A3849" s="7">
        <v>3847</v>
      </c>
      <c r="B3849" s="1" t="s">
        <v>3844</v>
      </c>
      <c r="C3849" s="1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11">
        <f t="shared" si="360"/>
        <v>16.161904761904761</v>
      </c>
      <c r="P3849" s="7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105" x14ac:dyDescent="0.2">
      <c r="A3850" s="7">
        <v>3848</v>
      </c>
      <c r="B3850" s="1" t="s">
        <v>3845</v>
      </c>
      <c r="C3850" s="1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11">
        <f t="shared" si="360"/>
        <v>16.376923076923077</v>
      </c>
      <c r="P3850" s="7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120" x14ac:dyDescent="0.2">
      <c r="A3851" s="7">
        <v>3849</v>
      </c>
      <c r="B3851" s="1" t="s">
        <v>3846</v>
      </c>
      <c r="C3851" s="1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11">
        <f t="shared" si="360"/>
        <v>7.043333333333333</v>
      </c>
      <c r="P3851" s="7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60" x14ac:dyDescent="0.2">
      <c r="A3852" s="7">
        <v>3850</v>
      </c>
      <c r="B3852" s="1" t="s">
        <v>3847</v>
      </c>
      <c r="C3852" s="1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11">
        <f t="shared" si="360"/>
        <v>3.8</v>
      </c>
      <c r="P3852" s="7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90" x14ac:dyDescent="0.2">
      <c r="A3853" s="7">
        <v>3851</v>
      </c>
      <c r="B3853" s="1" t="s">
        <v>3848</v>
      </c>
      <c r="C3853" s="1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11">
        <f t="shared" si="360"/>
        <v>34.08</v>
      </c>
      <c r="P3853" s="7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90" x14ac:dyDescent="0.2">
      <c r="A3854" s="7">
        <v>3852</v>
      </c>
      <c r="B3854" s="1" t="s">
        <v>3849</v>
      </c>
      <c r="C3854" s="1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11">
        <f t="shared" si="360"/>
        <v>0.2</v>
      </c>
      <c r="P3854" s="7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75" x14ac:dyDescent="0.2">
      <c r="A3855" s="7">
        <v>3853</v>
      </c>
      <c r="B3855" s="1" t="s">
        <v>3850</v>
      </c>
      <c r="C3855" s="1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11">
        <f t="shared" si="360"/>
        <v>2.5999999999999999E-2</v>
      </c>
      <c r="P3855" s="7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60" x14ac:dyDescent="0.2">
      <c r="A3856" s="7">
        <v>3854</v>
      </c>
      <c r="B3856" s="1" t="s">
        <v>3851</v>
      </c>
      <c r="C3856" s="1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11">
        <f t="shared" si="360"/>
        <v>16.254545454545454</v>
      </c>
      <c r="P3856" s="7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120" x14ac:dyDescent="0.2">
      <c r="A3857" s="7">
        <v>3855</v>
      </c>
      <c r="B3857" s="1" t="s">
        <v>3852</v>
      </c>
      <c r="C3857" s="1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11">
        <f t="shared" si="360"/>
        <v>2.5</v>
      </c>
      <c r="P3857" s="7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105" x14ac:dyDescent="0.2">
      <c r="A3858" s="7">
        <v>3856</v>
      </c>
      <c r="B3858" s="1" t="s">
        <v>3853</v>
      </c>
      <c r="C3858" s="1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11">
        <f t="shared" si="360"/>
        <v>0.02</v>
      </c>
      <c r="P3858" s="7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120" x14ac:dyDescent="0.2">
      <c r="A3859" s="7">
        <v>3857</v>
      </c>
      <c r="B3859" s="1" t="s">
        <v>3854</v>
      </c>
      <c r="C3859" s="1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11">
        <f t="shared" si="360"/>
        <v>5.2</v>
      </c>
      <c r="P3859" s="7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105" x14ac:dyDescent="0.2">
      <c r="A3860" s="7">
        <v>3858</v>
      </c>
      <c r="B3860" s="1" t="s">
        <v>3855</v>
      </c>
      <c r="C3860" s="1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11">
        <f t="shared" si="360"/>
        <v>2</v>
      </c>
      <c r="P3860" s="7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105" x14ac:dyDescent="0.2">
      <c r="A3861" s="7">
        <v>3859</v>
      </c>
      <c r="B3861" s="1" t="s">
        <v>3856</v>
      </c>
      <c r="C3861" s="1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11">
        <f t="shared" si="360"/>
        <v>0.04</v>
      </c>
      <c r="P3861" s="7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105" x14ac:dyDescent="0.2">
      <c r="A3862" s="7">
        <v>3860</v>
      </c>
      <c r="B3862" s="1" t="s">
        <v>3857</v>
      </c>
      <c r="C3862" s="1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11">
        <f t="shared" si="360"/>
        <v>17.666666666666668</v>
      </c>
      <c r="P3862" s="7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ht="30" x14ac:dyDescent="0.2">
      <c r="A3863" s="7">
        <v>3861</v>
      </c>
      <c r="B3863" s="1" t="s">
        <v>3858</v>
      </c>
      <c r="C3863" s="1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11">
        <f t="shared" si="360"/>
        <v>5</v>
      </c>
      <c r="P3863" s="7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60" x14ac:dyDescent="0.2">
      <c r="A3864" s="7">
        <v>3862</v>
      </c>
      <c r="B3864" s="1" t="s">
        <v>3859</v>
      </c>
      <c r="C3864" s="1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11">
        <f t="shared" si="360"/>
        <v>1.3333333333333334E-2</v>
      </c>
      <c r="P3864" s="7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105" x14ac:dyDescent="0.2">
      <c r="A3865" s="7">
        <v>3863</v>
      </c>
      <c r="B3865" s="1" t="s">
        <v>3860</v>
      </c>
      <c r="C3865" s="1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11">
        <f t="shared" si="360"/>
        <v>0</v>
      </c>
      <c r="P3865" s="7" t="e">
        <f t="shared" si="361"/>
        <v>#DIV/0!</v>
      </c>
      <c r="Q3865" s="7" t="str">
        <f t="shared" si="362"/>
        <v>theater</v>
      </c>
      <c r="R3865" s="7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105" x14ac:dyDescent="0.2">
      <c r="A3866" s="7">
        <v>3864</v>
      </c>
      <c r="B3866" s="1" t="s">
        <v>3861</v>
      </c>
      <c r="C3866" s="1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11">
        <f t="shared" si="360"/>
        <v>1.2</v>
      </c>
      <c r="P3866" s="7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90" x14ac:dyDescent="0.2">
      <c r="A3867" s="7">
        <v>3865</v>
      </c>
      <c r="B3867" s="1" t="s">
        <v>3862</v>
      </c>
      <c r="C3867" s="1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11">
        <f t="shared" si="360"/>
        <v>26.937422295897225</v>
      </c>
      <c r="P3867" s="7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45" x14ac:dyDescent="0.2">
      <c r="A3868" s="7">
        <v>3866</v>
      </c>
      <c r="B3868" s="1" t="s">
        <v>3863</v>
      </c>
      <c r="C3868" s="1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11">
        <f t="shared" si="360"/>
        <v>0.54999999999999993</v>
      </c>
      <c r="P3868" s="7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90" x14ac:dyDescent="0.2">
      <c r="A3869" s="7">
        <v>3867</v>
      </c>
      <c r="B3869" s="1" t="s">
        <v>3864</v>
      </c>
      <c r="C3869" s="1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11">
        <f t="shared" si="360"/>
        <v>12.55</v>
      </c>
      <c r="P3869" s="7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45" x14ac:dyDescent="0.2">
      <c r="A3870" s="7">
        <v>3868</v>
      </c>
      <c r="B3870" s="1" t="s">
        <v>3865</v>
      </c>
      <c r="C3870" s="1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11">
        <f t="shared" si="360"/>
        <v>0.2</v>
      </c>
      <c r="P3870" s="7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60" x14ac:dyDescent="0.2">
      <c r="A3871" s="7">
        <v>3869</v>
      </c>
      <c r="B3871" s="1" t="s">
        <v>3866</v>
      </c>
      <c r="C3871" s="1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11">
        <f t="shared" si="360"/>
        <v>3.4474868431088401</v>
      </c>
      <c r="P3871" s="7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120" x14ac:dyDescent="0.2">
      <c r="A3872" s="7">
        <v>3870</v>
      </c>
      <c r="B3872" s="1" t="s">
        <v>3867</v>
      </c>
      <c r="C3872" s="1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11">
        <f t="shared" si="360"/>
        <v>15</v>
      </c>
      <c r="P3872" s="7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75" x14ac:dyDescent="0.2">
      <c r="A3873" s="7">
        <v>3871</v>
      </c>
      <c r="B3873" s="1" t="s">
        <v>3868</v>
      </c>
      <c r="C3873" s="1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11">
        <f t="shared" si="360"/>
        <v>2.666666666666667</v>
      </c>
      <c r="P3873" s="7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105" x14ac:dyDescent="0.2">
      <c r="A3874" s="7">
        <v>3872</v>
      </c>
      <c r="B3874" s="1" t="s">
        <v>3869</v>
      </c>
      <c r="C3874" s="1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11">
        <f t="shared" si="360"/>
        <v>0</v>
      </c>
      <c r="P3874" s="7" t="e">
        <f t="shared" si="361"/>
        <v>#DIV/0!</v>
      </c>
      <c r="Q3874" s="7" t="str">
        <f t="shared" si="362"/>
        <v>theater</v>
      </c>
      <c r="R3874" s="7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105" x14ac:dyDescent="0.2">
      <c r="A3875" s="7">
        <v>3873</v>
      </c>
      <c r="B3875" s="1" t="s">
        <v>3870</v>
      </c>
      <c r="C3875" s="1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11">
        <f t="shared" si="360"/>
        <v>0</v>
      </c>
      <c r="P3875" s="7" t="e">
        <f t="shared" si="361"/>
        <v>#DIV/0!</v>
      </c>
      <c r="Q3875" s="7" t="str">
        <f t="shared" si="362"/>
        <v>theater</v>
      </c>
      <c r="R3875" s="7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105" x14ac:dyDescent="0.2">
      <c r="A3876" s="7">
        <v>3874</v>
      </c>
      <c r="B3876" s="1" t="s">
        <v>3871</v>
      </c>
      <c r="C3876" s="1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11">
        <f t="shared" si="360"/>
        <v>0</v>
      </c>
      <c r="P3876" s="7" t="e">
        <f t="shared" si="361"/>
        <v>#DIV/0!</v>
      </c>
      <c r="Q3876" s="7" t="str">
        <f t="shared" si="362"/>
        <v>theater</v>
      </c>
      <c r="R3876" s="7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120" x14ac:dyDescent="0.2">
      <c r="A3877" s="7">
        <v>3875</v>
      </c>
      <c r="B3877" s="1" t="s">
        <v>3872</v>
      </c>
      <c r="C3877" s="1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11">
        <f t="shared" si="360"/>
        <v>0</v>
      </c>
      <c r="P3877" s="7" t="e">
        <f t="shared" si="361"/>
        <v>#DIV/0!</v>
      </c>
      <c r="Q3877" s="7" t="str">
        <f t="shared" si="362"/>
        <v>theater</v>
      </c>
      <c r="R3877" s="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105" x14ac:dyDescent="0.2">
      <c r="A3878" s="7">
        <v>3876</v>
      </c>
      <c r="B3878" s="1" t="s">
        <v>3873</v>
      </c>
      <c r="C3878" s="1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11">
        <f t="shared" si="360"/>
        <v>52.794871794871788</v>
      </c>
      <c r="P3878" s="7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105" x14ac:dyDescent="0.2">
      <c r="A3879" s="7">
        <v>3877</v>
      </c>
      <c r="B3879" s="1" t="s">
        <v>3874</v>
      </c>
      <c r="C3879" s="1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11">
        <f t="shared" si="360"/>
        <v>4.9639999999999995</v>
      </c>
      <c r="P3879" s="7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90" x14ac:dyDescent="0.2">
      <c r="A3880" s="7">
        <v>3878</v>
      </c>
      <c r="B3880" s="1" t="s">
        <v>3875</v>
      </c>
      <c r="C3880" s="1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11">
        <f t="shared" si="360"/>
        <v>5.5555555555555552E-2</v>
      </c>
      <c r="P3880" s="7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90" x14ac:dyDescent="0.2">
      <c r="A3881" s="7">
        <v>3879</v>
      </c>
      <c r="B3881" s="1" t="s">
        <v>3876</v>
      </c>
      <c r="C3881" s="1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11">
        <f t="shared" si="360"/>
        <v>0</v>
      </c>
      <c r="P3881" s="7" t="e">
        <f t="shared" si="361"/>
        <v>#DIV/0!</v>
      </c>
      <c r="Q3881" s="7" t="str">
        <f t="shared" si="362"/>
        <v>theater</v>
      </c>
      <c r="R3881" s="7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105" x14ac:dyDescent="0.2">
      <c r="A3882" s="7">
        <v>3880</v>
      </c>
      <c r="B3882" s="1" t="s">
        <v>3877</v>
      </c>
      <c r="C3882" s="1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11">
        <f t="shared" si="360"/>
        <v>13.066666666666665</v>
      </c>
      <c r="P3882" s="7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75" x14ac:dyDescent="0.2">
      <c r="A3883" s="7">
        <v>3881</v>
      </c>
      <c r="B3883" s="1" t="s">
        <v>3878</v>
      </c>
      <c r="C3883" s="1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11">
        <f t="shared" si="360"/>
        <v>5</v>
      </c>
      <c r="P3883" s="7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90" x14ac:dyDescent="0.2">
      <c r="A3884" s="7">
        <v>3882</v>
      </c>
      <c r="B3884" s="1" t="s">
        <v>3879</v>
      </c>
      <c r="C3884" s="1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11">
        <f t="shared" si="360"/>
        <v>0</v>
      </c>
      <c r="P3884" s="7" t="e">
        <f t="shared" si="361"/>
        <v>#DIV/0!</v>
      </c>
      <c r="Q3884" s="7" t="str">
        <f t="shared" si="362"/>
        <v>theater</v>
      </c>
      <c r="R3884" s="7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105" x14ac:dyDescent="0.2">
      <c r="A3885" s="7">
        <v>3883</v>
      </c>
      <c r="B3885" s="1" t="s">
        <v>3880</v>
      </c>
      <c r="C3885" s="1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11">
        <f t="shared" si="360"/>
        <v>0</v>
      </c>
      <c r="P3885" s="7" t="e">
        <f t="shared" si="361"/>
        <v>#DIV/0!</v>
      </c>
      <c r="Q3885" s="7" t="str">
        <f t="shared" si="362"/>
        <v>theater</v>
      </c>
      <c r="R3885" s="7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75" x14ac:dyDescent="0.2">
      <c r="A3886" s="7">
        <v>3884</v>
      </c>
      <c r="B3886" s="1" t="s">
        <v>3881</v>
      </c>
      <c r="C3886" s="1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11">
        <f t="shared" si="360"/>
        <v>0</v>
      </c>
      <c r="P3886" s="7" t="e">
        <f t="shared" si="361"/>
        <v>#DIV/0!</v>
      </c>
      <c r="Q3886" s="7" t="str">
        <f t="shared" si="362"/>
        <v>theater</v>
      </c>
      <c r="R3886" s="7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90" x14ac:dyDescent="0.2">
      <c r="A3887" s="7">
        <v>3885</v>
      </c>
      <c r="B3887" s="1" t="s">
        <v>3882</v>
      </c>
      <c r="C3887" s="1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11">
        <f t="shared" si="360"/>
        <v>0</v>
      </c>
      <c r="P3887" s="7" t="e">
        <f t="shared" si="361"/>
        <v>#DIV/0!</v>
      </c>
      <c r="Q3887" s="7" t="str">
        <f t="shared" si="362"/>
        <v>theater</v>
      </c>
      <c r="R3887" s="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">
      <c r="A3888" s="7">
        <v>3886</v>
      </c>
      <c r="B3888" s="1" t="s">
        <v>3883</v>
      </c>
      <c r="C3888" s="1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11">
        <f t="shared" si="360"/>
        <v>0</v>
      </c>
      <c r="P3888" s="7" t="e">
        <f t="shared" si="361"/>
        <v>#DIV/0!</v>
      </c>
      <c r="Q3888" s="7" t="str">
        <f t="shared" si="362"/>
        <v>theater</v>
      </c>
      <c r="R3888" s="7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90" x14ac:dyDescent="0.2">
      <c r="A3889" s="7">
        <v>3887</v>
      </c>
      <c r="B3889" s="1" t="s">
        <v>3884</v>
      </c>
      <c r="C3889" s="1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11">
        <f t="shared" si="360"/>
        <v>1.7500000000000002</v>
      </c>
      <c r="P3889" s="7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105" x14ac:dyDescent="0.2">
      <c r="A3890" s="7">
        <v>3888</v>
      </c>
      <c r="B3890" s="1" t="s">
        <v>3885</v>
      </c>
      <c r="C3890" s="1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11">
        <f t="shared" si="360"/>
        <v>27.1</v>
      </c>
      <c r="P3890" s="7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90" x14ac:dyDescent="0.2">
      <c r="A3891" s="7">
        <v>3889</v>
      </c>
      <c r="B3891" s="1" t="s">
        <v>3886</v>
      </c>
      <c r="C3891" s="1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11">
        <f t="shared" si="360"/>
        <v>1.4749999999999999</v>
      </c>
      <c r="P3891" s="7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105" x14ac:dyDescent="0.2">
      <c r="A3892" s="7">
        <v>3890</v>
      </c>
      <c r="B3892" s="1" t="s">
        <v>3887</v>
      </c>
      <c r="C3892" s="1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11">
        <f t="shared" si="360"/>
        <v>16.826666666666668</v>
      </c>
      <c r="P3892" s="7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60" x14ac:dyDescent="0.2">
      <c r="A3893" s="7">
        <v>3891</v>
      </c>
      <c r="B3893" s="1" t="s">
        <v>3888</v>
      </c>
      <c r="C3893" s="1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11">
        <f t="shared" si="360"/>
        <v>32.5</v>
      </c>
      <c r="P3893" s="7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105" x14ac:dyDescent="0.2">
      <c r="A3894" s="7">
        <v>3892</v>
      </c>
      <c r="B3894" s="1" t="s">
        <v>3889</v>
      </c>
      <c r="C3894" s="1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11">
        <f t="shared" si="360"/>
        <v>0</v>
      </c>
      <c r="P3894" s="7" t="e">
        <f t="shared" si="361"/>
        <v>#DIV/0!</v>
      </c>
      <c r="Q3894" s="7" t="str">
        <f t="shared" si="362"/>
        <v>theater</v>
      </c>
      <c r="R3894" s="7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105" x14ac:dyDescent="0.2">
      <c r="A3895" s="7">
        <v>3893</v>
      </c>
      <c r="B3895" s="1" t="s">
        <v>3890</v>
      </c>
      <c r="C3895" s="1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11">
        <f t="shared" si="360"/>
        <v>21.55</v>
      </c>
      <c r="P3895" s="7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105" x14ac:dyDescent="0.2">
      <c r="A3896" s="7">
        <v>3894</v>
      </c>
      <c r="B3896" s="1" t="s">
        <v>3891</v>
      </c>
      <c r="C3896" s="1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11">
        <f t="shared" si="360"/>
        <v>3.4666666666666663</v>
      </c>
      <c r="P3896" s="7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105" x14ac:dyDescent="0.2">
      <c r="A3897" s="7">
        <v>3895</v>
      </c>
      <c r="B3897" s="1" t="s">
        <v>3892</v>
      </c>
      <c r="C3897" s="1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11">
        <f t="shared" si="360"/>
        <v>5</v>
      </c>
      <c r="P3897" s="7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105" x14ac:dyDescent="0.2">
      <c r="A3898" s="7">
        <v>3896</v>
      </c>
      <c r="B3898" s="1" t="s">
        <v>3893</v>
      </c>
      <c r="C3898" s="1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11">
        <f t="shared" si="360"/>
        <v>10.625</v>
      </c>
      <c r="P3898" s="7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105" x14ac:dyDescent="0.2">
      <c r="A3899" s="7">
        <v>3897</v>
      </c>
      <c r="B3899" s="1" t="s">
        <v>3894</v>
      </c>
      <c r="C3899" s="1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11">
        <f t="shared" si="360"/>
        <v>17.599999999999998</v>
      </c>
      <c r="P3899" s="7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120" x14ac:dyDescent="0.2">
      <c r="A3900" s="7">
        <v>3898</v>
      </c>
      <c r="B3900" s="1" t="s">
        <v>3895</v>
      </c>
      <c r="C3900" s="1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11">
        <f t="shared" si="360"/>
        <v>32.56</v>
      </c>
      <c r="P3900" s="7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75" x14ac:dyDescent="0.2">
      <c r="A3901" s="7">
        <v>3899</v>
      </c>
      <c r="B3901" s="1" t="s">
        <v>3896</v>
      </c>
      <c r="C3901" s="1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11">
        <f t="shared" si="360"/>
        <v>1.25</v>
      </c>
      <c r="P3901" s="7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75" x14ac:dyDescent="0.2">
      <c r="A3902" s="7">
        <v>3900</v>
      </c>
      <c r="B3902" s="1" t="s">
        <v>3897</v>
      </c>
      <c r="C3902" s="1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11">
        <f t="shared" si="360"/>
        <v>5.4</v>
      </c>
      <c r="P3902" s="7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105" x14ac:dyDescent="0.2">
      <c r="A3903" s="7">
        <v>3901</v>
      </c>
      <c r="B3903" s="1" t="s">
        <v>3898</v>
      </c>
      <c r="C3903" s="1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11">
        <f t="shared" si="360"/>
        <v>0.83333333333333337</v>
      </c>
      <c r="P3903" s="7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90" x14ac:dyDescent="0.2">
      <c r="A3904" s="7">
        <v>3902</v>
      </c>
      <c r="B3904" s="1" t="s">
        <v>3899</v>
      </c>
      <c r="C3904" s="1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11">
        <f t="shared" si="360"/>
        <v>48.833333333333336</v>
      </c>
      <c r="P3904" s="7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105" x14ac:dyDescent="0.2">
      <c r="A3905" s="7">
        <v>3903</v>
      </c>
      <c r="B3905" s="1" t="s">
        <v>3900</v>
      </c>
      <c r="C3905" s="1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11">
        <f t="shared" si="360"/>
        <v>0</v>
      </c>
      <c r="P3905" s="7" t="e">
        <f t="shared" si="361"/>
        <v>#DIV/0!</v>
      </c>
      <c r="Q3905" s="7" t="str">
        <f t="shared" si="362"/>
        <v>theater</v>
      </c>
      <c r="R3905" s="7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45" x14ac:dyDescent="0.2">
      <c r="A3906" s="7">
        <v>3904</v>
      </c>
      <c r="B3906" s="1" t="s">
        <v>3901</v>
      </c>
      <c r="C3906" s="1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11">
        <f t="shared" si="360"/>
        <v>0.03</v>
      </c>
      <c r="P3906" s="7">
        <f t="shared" si="361"/>
        <v>1.5</v>
      </c>
      <c r="Q3906" s="7" t="str">
        <f t="shared" si="362"/>
        <v>theater</v>
      </c>
      <c r="R3906" s="7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105" x14ac:dyDescent="0.2">
      <c r="A3907" s="7">
        <v>3905</v>
      </c>
      <c r="B3907" s="1" t="s">
        <v>3902</v>
      </c>
      <c r="C3907" s="1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11">
        <f t="shared" ref="O3907:O3970" si="366">E3907/D3907*100</f>
        <v>11.533333333333333</v>
      </c>
      <c r="P3907" s="7">
        <f t="shared" ref="P3907:P3970" si="367">E3907/L3907</f>
        <v>24.714285714285715</v>
      </c>
      <c r="Q3907" s="7" t="str">
        <f t="shared" ref="Q3907:Q3970" si="368">LEFT(N3907,FIND("/",N3907)-1)</f>
        <v>theater</v>
      </c>
      <c r="R3907" s="7" t="str">
        <f t="shared" ref="R3907:R3970" si="369">RIGHT(N3907,LEN(N3907)-FIND("/",N3907))</f>
        <v>plays</v>
      </c>
      <c r="S3907" s="9">
        <f t="shared" ref="S3907:S3970" si="370">(J3907/86400)+25569</f>
        <v>42124.623877314814</v>
      </c>
      <c r="T3907" s="9">
        <f t="shared" ref="T3907:T3970" si="371">(I3907/86400)+25569</f>
        <v>42166.958333333328</v>
      </c>
    </row>
    <row r="3908" spans="1:20" ht="90" x14ac:dyDescent="0.2">
      <c r="A3908" s="7">
        <v>3906</v>
      </c>
      <c r="B3908" s="1" t="s">
        <v>3903</v>
      </c>
      <c r="C3908" s="1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11">
        <f t="shared" si="366"/>
        <v>67.333333333333329</v>
      </c>
      <c r="P3908" s="7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90" x14ac:dyDescent="0.2">
      <c r="A3909" s="7">
        <v>3907</v>
      </c>
      <c r="B3909" s="1" t="s">
        <v>3904</v>
      </c>
      <c r="C3909" s="1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11">
        <f t="shared" si="366"/>
        <v>15.299999999999999</v>
      </c>
      <c r="P3909" s="7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105" x14ac:dyDescent="0.2">
      <c r="A3910" s="7">
        <v>3908</v>
      </c>
      <c r="B3910" s="1" t="s">
        <v>3905</v>
      </c>
      <c r="C3910" s="1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11">
        <f t="shared" si="366"/>
        <v>8.6666666666666679</v>
      </c>
      <c r="P3910" s="7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105" x14ac:dyDescent="0.2">
      <c r="A3911" s="7">
        <v>3909</v>
      </c>
      <c r="B3911" s="1" t="s">
        <v>3906</v>
      </c>
      <c r="C3911" s="1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11">
        <f t="shared" si="366"/>
        <v>0.22499999999999998</v>
      </c>
      <c r="P3911" s="7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90" x14ac:dyDescent="0.2">
      <c r="A3912" s="7">
        <v>3910</v>
      </c>
      <c r="B3912" s="1" t="s">
        <v>3907</v>
      </c>
      <c r="C3912" s="1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11">
        <f t="shared" si="366"/>
        <v>3.0833333333333335</v>
      </c>
      <c r="P3912" s="7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90" x14ac:dyDescent="0.2">
      <c r="A3913" s="7">
        <v>3911</v>
      </c>
      <c r="B3913" s="1" t="s">
        <v>3908</v>
      </c>
      <c r="C3913" s="1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11">
        <f t="shared" si="366"/>
        <v>37.412500000000001</v>
      </c>
      <c r="P3913" s="7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90" x14ac:dyDescent="0.2">
      <c r="A3914" s="7">
        <v>3912</v>
      </c>
      <c r="B3914" s="1" t="s">
        <v>3909</v>
      </c>
      <c r="C3914" s="1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11">
        <f t="shared" si="366"/>
        <v>6.6666666666666671E-3</v>
      </c>
      <c r="P3914" s="7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90" x14ac:dyDescent="0.2">
      <c r="A3915" s="7">
        <v>3913</v>
      </c>
      <c r="B3915" s="1" t="s">
        <v>3910</v>
      </c>
      <c r="C3915" s="1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11">
        <f t="shared" si="366"/>
        <v>10</v>
      </c>
      <c r="P3915" s="7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105" x14ac:dyDescent="0.2">
      <c r="A3916" s="7">
        <v>3914</v>
      </c>
      <c r="B3916" s="1" t="s">
        <v>3911</v>
      </c>
      <c r="C3916" s="1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11">
        <f t="shared" si="366"/>
        <v>36.36</v>
      </c>
      <c r="P3916" s="7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105" x14ac:dyDescent="0.2">
      <c r="A3917" s="7">
        <v>3915</v>
      </c>
      <c r="B3917" s="1" t="s">
        <v>3912</v>
      </c>
      <c r="C3917" s="1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11">
        <f t="shared" si="366"/>
        <v>0.33333333333333337</v>
      </c>
      <c r="P3917" s="7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90" x14ac:dyDescent="0.2">
      <c r="A3918" s="7">
        <v>3916</v>
      </c>
      <c r="B3918" s="1" t="s">
        <v>3913</v>
      </c>
      <c r="C3918" s="1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11">
        <f t="shared" si="366"/>
        <v>0</v>
      </c>
      <c r="P3918" s="7" t="e">
        <f t="shared" si="367"/>
        <v>#DIV/0!</v>
      </c>
      <c r="Q3918" s="7" t="str">
        <f t="shared" si="368"/>
        <v>theater</v>
      </c>
      <c r="R3918" s="7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105" x14ac:dyDescent="0.2">
      <c r="A3919" s="7">
        <v>3917</v>
      </c>
      <c r="B3919" s="1" t="s">
        <v>3914</v>
      </c>
      <c r="C3919" s="1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11">
        <f t="shared" si="366"/>
        <v>0.2857142857142857</v>
      </c>
      <c r="P3919" s="7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105" x14ac:dyDescent="0.2">
      <c r="A3920" s="7">
        <v>3918</v>
      </c>
      <c r="B3920" s="1" t="s">
        <v>3915</v>
      </c>
      <c r="C3920" s="1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11">
        <f t="shared" si="366"/>
        <v>0.2</v>
      </c>
      <c r="P3920" s="7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90" x14ac:dyDescent="0.2">
      <c r="A3921" s="7">
        <v>3919</v>
      </c>
      <c r="B3921" s="1" t="s">
        <v>3916</v>
      </c>
      <c r="C3921" s="1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11">
        <f t="shared" si="366"/>
        <v>1.7999999999999998</v>
      </c>
      <c r="P3921" s="7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105" x14ac:dyDescent="0.2">
      <c r="A3922" s="7">
        <v>3920</v>
      </c>
      <c r="B3922" s="1" t="s">
        <v>3917</v>
      </c>
      <c r="C3922" s="1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11">
        <f t="shared" si="366"/>
        <v>5.4</v>
      </c>
      <c r="P3922" s="7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105" x14ac:dyDescent="0.2">
      <c r="A3923" s="7">
        <v>3921</v>
      </c>
      <c r="B3923" s="1" t="s">
        <v>3918</v>
      </c>
      <c r="C3923" s="1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11">
        <f t="shared" si="366"/>
        <v>0</v>
      </c>
      <c r="P3923" s="7" t="e">
        <f t="shared" si="367"/>
        <v>#DIV/0!</v>
      </c>
      <c r="Q3923" s="7" t="str">
        <f t="shared" si="368"/>
        <v>theater</v>
      </c>
      <c r="R3923" s="7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105" x14ac:dyDescent="0.2">
      <c r="A3924" s="7">
        <v>3922</v>
      </c>
      <c r="B3924" s="1" t="s">
        <v>3919</v>
      </c>
      <c r="C3924" s="1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11">
        <f t="shared" si="366"/>
        <v>8.1333333333333329</v>
      </c>
      <c r="P3924" s="7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105" x14ac:dyDescent="0.2">
      <c r="A3925" s="7">
        <v>3923</v>
      </c>
      <c r="B3925" s="1" t="s">
        <v>3920</v>
      </c>
      <c r="C3925" s="1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11">
        <f t="shared" si="366"/>
        <v>12.034782608695652</v>
      </c>
      <c r="P3925" s="7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90" x14ac:dyDescent="0.2">
      <c r="A3926" s="7">
        <v>3924</v>
      </c>
      <c r="B3926" s="1" t="s">
        <v>3921</v>
      </c>
      <c r="C3926" s="1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11">
        <f t="shared" si="366"/>
        <v>15.266666666666667</v>
      </c>
      <c r="P3926" s="7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90" x14ac:dyDescent="0.2">
      <c r="A3927" s="7">
        <v>3925</v>
      </c>
      <c r="B3927" s="1" t="s">
        <v>3922</v>
      </c>
      <c r="C3927" s="1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11">
        <f t="shared" si="366"/>
        <v>10</v>
      </c>
      <c r="P3927" s="7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75" x14ac:dyDescent="0.2">
      <c r="A3928" s="7">
        <v>3926</v>
      </c>
      <c r="B3928" s="1" t="s">
        <v>3923</v>
      </c>
      <c r="C3928" s="1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11">
        <f t="shared" si="366"/>
        <v>0.3</v>
      </c>
      <c r="P3928" s="7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105" x14ac:dyDescent="0.2">
      <c r="A3929" s="7">
        <v>3927</v>
      </c>
      <c r="B3929" s="1" t="s">
        <v>3924</v>
      </c>
      <c r="C3929" s="1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11">
        <f t="shared" si="366"/>
        <v>1</v>
      </c>
      <c r="P3929" s="7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120" x14ac:dyDescent="0.2">
      <c r="A3930" s="7">
        <v>3928</v>
      </c>
      <c r="B3930" s="1" t="s">
        <v>3925</v>
      </c>
      <c r="C3930" s="1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11">
        <f t="shared" si="366"/>
        <v>13.020000000000001</v>
      </c>
      <c r="P3930" s="7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90" x14ac:dyDescent="0.2">
      <c r="A3931" s="7">
        <v>3929</v>
      </c>
      <c r="B3931" s="1" t="s">
        <v>3926</v>
      </c>
      <c r="C3931" s="1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11">
        <f t="shared" si="366"/>
        <v>2.2650000000000001</v>
      </c>
      <c r="P3931" s="7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105" x14ac:dyDescent="0.2">
      <c r="A3932" s="7">
        <v>3930</v>
      </c>
      <c r="B3932" s="1" t="s">
        <v>3927</v>
      </c>
      <c r="C3932" s="1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11">
        <f t="shared" si="366"/>
        <v>0</v>
      </c>
      <c r="P3932" s="7" t="e">
        <f t="shared" si="367"/>
        <v>#DIV/0!</v>
      </c>
      <c r="Q3932" s="7" t="str">
        <f t="shared" si="368"/>
        <v>theater</v>
      </c>
      <c r="R3932" s="7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105" x14ac:dyDescent="0.2">
      <c r="A3933" s="7">
        <v>3931</v>
      </c>
      <c r="B3933" s="1" t="s">
        <v>3928</v>
      </c>
      <c r="C3933" s="1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11">
        <f t="shared" si="366"/>
        <v>0</v>
      </c>
      <c r="P3933" s="7" t="e">
        <f t="shared" si="367"/>
        <v>#DIV/0!</v>
      </c>
      <c r="Q3933" s="7" t="str">
        <f t="shared" si="368"/>
        <v>theater</v>
      </c>
      <c r="R3933" s="7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90" x14ac:dyDescent="0.2">
      <c r="A3934" s="7">
        <v>3932</v>
      </c>
      <c r="B3934" s="1" t="s">
        <v>3929</v>
      </c>
      <c r="C3934" s="1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11">
        <f t="shared" si="366"/>
        <v>8.3333333333333332E-3</v>
      </c>
      <c r="P3934" s="7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105" x14ac:dyDescent="0.2">
      <c r="A3935" s="7">
        <v>3933</v>
      </c>
      <c r="B3935" s="1" t="s">
        <v>3930</v>
      </c>
      <c r="C3935" s="1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11">
        <f t="shared" si="366"/>
        <v>15.742857142857142</v>
      </c>
      <c r="P3935" s="7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90" x14ac:dyDescent="0.2">
      <c r="A3936" s="7">
        <v>3934</v>
      </c>
      <c r="B3936" s="1" t="s">
        <v>3931</v>
      </c>
      <c r="C3936" s="1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11">
        <f t="shared" si="366"/>
        <v>11</v>
      </c>
      <c r="P3936" s="7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90" x14ac:dyDescent="0.2">
      <c r="A3937" s="7">
        <v>3935</v>
      </c>
      <c r="B3937" s="1" t="s">
        <v>3932</v>
      </c>
      <c r="C3937" s="1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11">
        <f t="shared" si="366"/>
        <v>43.833333333333336</v>
      </c>
      <c r="P3937" s="7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90" x14ac:dyDescent="0.2">
      <c r="A3938" s="7">
        <v>3936</v>
      </c>
      <c r="B3938" s="1" t="s">
        <v>3933</v>
      </c>
      <c r="C3938" s="1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11">
        <f t="shared" si="366"/>
        <v>0</v>
      </c>
      <c r="P3938" s="7" t="e">
        <f t="shared" si="367"/>
        <v>#DIV/0!</v>
      </c>
      <c r="Q3938" s="7" t="str">
        <f t="shared" si="368"/>
        <v>theater</v>
      </c>
      <c r="R3938" s="7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105" x14ac:dyDescent="0.2">
      <c r="A3939" s="7">
        <v>3937</v>
      </c>
      <c r="B3939" s="1" t="s">
        <v>3934</v>
      </c>
      <c r="C3939" s="1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11">
        <f t="shared" si="366"/>
        <v>86.135181975736558</v>
      </c>
      <c r="P3939" s="7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90" x14ac:dyDescent="0.2">
      <c r="A3940" s="7">
        <v>3938</v>
      </c>
      <c r="B3940" s="1" t="s">
        <v>3935</v>
      </c>
      <c r="C3940" s="1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11">
        <f t="shared" si="366"/>
        <v>12.196620583717358</v>
      </c>
      <c r="P3940" s="7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105" x14ac:dyDescent="0.2">
      <c r="A3941" s="7">
        <v>3939</v>
      </c>
      <c r="B3941" s="1" t="s">
        <v>3936</v>
      </c>
      <c r="C3941" s="1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11">
        <f t="shared" si="366"/>
        <v>0.1</v>
      </c>
      <c r="P3941" s="7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105" x14ac:dyDescent="0.2">
      <c r="A3942" s="7">
        <v>3940</v>
      </c>
      <c r="B3942" s="1" t="s">
        <v>3937</v>
      </c>
      <c r="C3942" s="1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11">
        <f t="shared" si="366"/>
        <v>0.22</v>
      </c>
      <c r="P3942" s="7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120" x14ac:dyDescent="0.2">
      <c r="A3943" s="7">
        <v>3941</v>
      </c>
      <c r="B3943" s="1" t="s">
        <v>3938</v>
      </c>
      <c r="C3943" s="1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11">
        <f t="shared" si="366"/>
        <v>0.90909090909090906</v>
      </c>
      <c r="P3943" s="7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90" x14ac:dyDescent="0.2">
      <c r="A3944" s="7">
        <v>3942</v>
      </c>
      <c r="B3944" s="1" t="s">
        <v>3939</v>
      </c>
      <c r="C3944" s="1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11">
        <f t="shared" si="366"/>
        <v>0</v>
      </c>
      <c r="P3944" s="7" t="e">
        <f t="shared" si="367"/>
        <v>#DIV/0!</v>
      </c>
      <c r="Q3944" s="7" t="str">
        <f t="shared" si="368"/>
        <v>theater</v>
      </c>
      <c r="R3944" s="7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90" x14ac:dyDescent="0.2">
      <c r="A3945" s="7">
        <v>3943</v>
      </c>
      <c r="B3945" s="1" t="s">
        <v>3940</v>
      </c>
      <c r="C3945" s="1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11">
        <f t="shared" si="366"/>
        <v>35.64</v>
      </c>
      <c r="P3945" s="7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105" x14ac:dyDescent="0.2">
      <c r="A3946" s="7">
        <v>3944</v>
      </c>
      <c r="B3946" s="1" t="s">
        <v>3941</v>
      </c>
      <c r="C3946" s="1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11">
        <f t="shared" si="366"/>
        <v>0</v>
      </c>
      <c r="P3946" s="7" t="e">
        <f t="shared" si="367"/>
        <v>#DIV/0!</v>
      </c>
      <c r="Q3946" s="7" t="str">
        <f t="shared" si="368"/>
        <v>theater</v>
      </c>
      <c r="R3946" s="7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90" x14ac:dyDescent="0.2">
      <c r="A3947" s="7">
        <v>3945</v>
      </c>
      <c r="B3947" s="1" t="s">
        <v>3942</v>
      </c>
      <c r="C3947" s="1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11">
        <f t="shared" si="366"/>
        <v>0.25</v>
      </c>
      <c r="P3947" s="7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60" x14ac:dyDescent="0.2">
      <c r="A3948" s="7">
        <v>3946</v>
      </c>
      <c r="B3948" s="1" t="s">
        <v>3943</v>
      </c>
      <c r="C3948" s="1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11">
        <f t="shared" si="366"/>
        <v>3.25</v>
      </c>
      <c r="P3948" s="7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105" x14ac:dyDescent="0.2">
      <c r="A3949" s="7">
        <v>3947</v>
      </c>
      <c r="B3949" s="1" t="s">
        <v>3944</v>
      </c>
      <c r="C3949" s="1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11">
        <f t="shared" si="366"/>
        <v>3.3666666666666663</v>
      </c>
      <c r="P3949" s="7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105" x14ac:dyDescent="0.2">
      <c r="A3950" s="7">
        <v>3948</v>
      </c>
      <c r="B3950" s="1" t="s">
        <v>3945</v>
      </c>
      <c r="C3950" s="1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11">
        <f t="shared" si="366"/>
        <v>0</v>
      </c>
      <c r="P3950" s="7" t="e">
        <f t="shared" si="367"/>
        <v>#DIV/0!</v>
      </c>
      <c r="Q3950" s="7" t="str">
        <f t="shared" si="368"/>
        <v>theater</v>
      </c>
      <c r="R3950" s="7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105" x14ac:dyDescent="0.2">
      <c r="A3951" s="7">
        <v>3949</v>
      </c>
      <c r="B3951" s="1" t="s">
        <v>3946</v>
      </c>
      <c r="C3951" s="1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11">
        <f t="shared" si="366"/>
        <v>15.770000000000001</v>
      </c>
      <c r="P3951" s="7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120" x14ac:dyDescent="0.2">
      <c r="A3952" s="7">
        <v>3950</v>
      </c>
      <c r="B3952" s="1" t="s">
        <v>3947</v>
      </c>
      <c r="C3952" s="1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11">
        <f t="shared" si="366"/>
        <v>0.625</v>
      </c>
      <c r="P3952" s="7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105" x14ac:dyDescent="0.2">
      <c r="A3953" s="7">
        <v>3951</v>
      </c>
      <c r="B3953" s="1" t="s">
        <v>3948</v>
      </c>
      <c r="C3953" s="1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11">
        <f t="shared" si="366"/>
        <v>5.0000000000000001E-4</v>
      </c>
      <c r="P3953" s="7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105" x14ac:dyDescent="0.2">
      <c r="A3954" s="7">
        <v>3952</v>
      </c>
      <c r="B3954" s="1" t="s">
        <v>3949</v>
      </c>
      <c r="C3954" s="1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11">
        <f t="shared" si="366"/>
        <v>9.6153846153846159E-2</v>
      </c>
      <c r="P3954" s="7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90" x14ac:dyDescent="0.2">
      <c r="A3955" s="7">
        <v>3953</v>
      </c>
      <c r="B3955" s="1" t="s">
        <v>3950</v>
      </c>
      <c r="C3955" s="1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11">
        <f t="shared" si="366"/>
        <v>0</v>
      </c>
      <c r="P3955" s="7" t="e">
        <f t="shared" si="367"/>
        <v>#DIV/0!</v>
      </c>
      <c r="Q3955" s="7" t="str">
        <f t="shared" si="368"/>
        <v>theater</v>
      </c>
      <c r="R3955" s="7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105" x14ac:dyDescent="0.2">
      <c r="A3956" s="7">
        <v>3954</v>
      </c>
      <c r="B3956" s="1" t="s">
        <v>3951</v>
      </c>
      <c r="C3956" s="1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11">
        <f t="shared" si="366"/>
        <v>0</v>
      </c>
      <c r="P3956" s="7" t="e">
        <f t="shared" si="367"/>
        <v>#DIV/0!</v>
      </c>
      <c r="Q3956" s="7" t="str">
        <f t="shared" si="368"/>
        <v>theater</v>
      </c>
      <c r="R3956" s="7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90" x14ac:dyDescent="0.2">
      <c r="A3957" s="7">
        <v>3955</v>
      </c>
      <c r="B3957" s="1" t="s">
        <v>3952</v>
      </c>
      <c r="C3957" s="1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11">
        <f t="shared" si="366"/>
        <v>24.285714285714285</v>
      </c>
      <c r="P3957" s="7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105" x14ac:dyDescent="0.2">
      <c r="A3958" s="7">
        <v>3956</v>
      </c>
      <c r="B3958" s="1" t="s">
        <v>3953</v>
      </c>
      <c r="C3958" s="1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11">
        <f t="shared" si="366"/>
        <v>0</v>
      </c>
      <c r="P3958" s="7" t="e">
        <f t="shared" si="367"/>
        <v>#DIV/0!</v>
      </c>
      <c r="Q3958" s="7" t="str">
        <f t="shared" si="368"/>
        <v>theater</v>
      </c>
      <c r="R3958" s="7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90" x14ac:dyDescent="0.2">
      <c r="A3959" s="7">
        <v>3957</v>
      </c>
      <c r="B3959" s="1" t="s">
        <v>3954</v>
      </c>
      <c r="C3959" s="1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11">
        <f t="shared" si="366"/>
        <v>2.5000000000000001E-2</v>
      </c>
      <c r="P3959" s="7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105" x14ac:dyDescent="0.2">
      <c r="A3960" s="7">
        <v>3958</v>
      </c>
      <c r="B3960" s="1" t="s">
        <v>3955</v>
      </c>
      <c r="C3960" s="1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11">
        <f t="shared" si="366"/>
        <v>32.049999999999997</v>
      </c>
      <c r="P3960" s="7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90" x14ac:dyDescent="0.2">
      <c r="A3961" s="7">
        <v>3959</v>
      </c>
      <c r="B3961" s="1" t="s">
        <v>3956</v>
      </c>
      <c r="C3961" s="1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11">
        <f t="shared" si="366"/>
        <v>24.333333333333336</v>
      </c>
      <c r="P3961" s="7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105" x14ac:dyDescent="0.2">
      <c r="A3962" s="7">
        <v>3960</v>
      </c>
      <c r="B3962" s="1" t="s">
        <v>3957</v>
      </c>
      <c r="C3962" s="1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11">
        <f t="shared" si="366"/>
        <v>1.5</v>
      </c>
      <c r="P3962" s="7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105" x14ac:dyDescent="0.2">
      <c r="A3963" s="7">
        <v>3961</v>
      </c>
      <c r="B3963" s="1" t="s">
        <v>3958</v>
      </c>
      <c r="C3963" s="1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11">
        <f t="shared" si="366"/>
        <v>0.42</v>
      </c>
      <c r="P3963" s="7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105" x14ac:dyDescent="0.2">
      <c r="A3964" s="7">
        <v>3962</v>
      </c>
      <c r="B3964" s="1" t="s">
        <v>3959</v>
      </c>
      <c r="C3964" s="1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11">
        <f t="shared" si="366"/>
        <v>3.214285714285714</v>
      </c>
      <c r="P3964" s="7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105" x14ac:dyDescent="0.2">
      <c r="A3965" s="7">
        <v>3963</v>
      </c>
      <c r="B3965" s="1" t="s">
        <v>3960</v>
      </c>
      <c r="C3965" s="1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11">
        <f t="shared" si="366"/>
        <v>0</v>
      </c>
      <c r="P3965" s="7" t="e">
        <f t="shared" si="367"/>
        <v>#DIV/0!</v>
      </c>
      <c r="Q3965" s="7" t="str">
        <f t="shared" si="368"/>
        <v>theater</v>
      </c>
      <c r="R3965" s="7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90" x14ac:dyDescent="0.2">
      <c r="A3966" s="7">
        <v>3964</v>
      </c>
      <c r="B3966" s="1" t="s">
        <v>3961</v>
      </c>
      <c r="C3966" s="1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11">
        <f t="shared" si="366"/>
        <v>6.3</v>
      </c>
      <c r="P3966" s="7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105" x14ac:dyDescent="0.2">
      <c r="A3967" s="7">
        <v>3965</v>
      </c>
      <c r="B3967" s="1" t="s">
        <v>3962</v>
      </c>
      <c r="C3967" s="1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11">
        <f t="shared" si="366"/>
        <v>14.249999999999998</v>
      </c>
      <c r="P3967" s="7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105" x14ac:dyDescent="0.2">
      <c r="A3968" s="7">
        <v>3966</v>
      </c>
      <c r="B3968" s="1" t="s">
        <v>3963</v>
      </c>
      <c r="C3968" s="1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11">
        <f t="shared" si="366"/>
        <v>0.6</v>
      </c>
      <c r="P3968" s="7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105" x14ac:dyDescent="0.2">
      <c r="A3969" s="7">
        <v>3967</v>
      </c>
      <c r="B3969" s="1" t="s">
        <v>3964</v>
      </c>
      <c r="C3969" s="1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11">
        <f t="shared" si="366"/>
        <v>24.117647058823529</v>
      </c>
      <c r="P3969" s="7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75" x14ac:dyDescent="0.2">
      <c r="A3970" s="7">
        <v>3968</v>
      </c>
      <c r="B3970" s="1" t="s">
        <v>3965</v>
      </c>
      <c r="C3970" s="1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11">
        <f t="shared" si="366"/>
        <v>10.54</v>
      </c>
      <c r="P3970" s="7">
        <f t="shared" si="367"/>
        <v>47.909090909090907</v>
      </c>
      <c r="Q3970" s="7" t="str">
        <f t="shared" si="368"/>
        <v>theater</v>
      </c>
      <c r="R3970" s="7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105" x14ac:dyDescent="0.2">
      <c r="A3971" s="7">
        <v>3969</v>
      </c>
      <c r="B3971" s="1" t="s">
        <v>3966</v>
      </c>
      <c r="C3971" s="1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11">
        <f t="shared" ref="O3971:O4034" si="372">E3971/D3971*100</f>
        <v>7.4690265486725664</v>
      </c>
      <c r="P3971" s="7">
        <f t="shared" ref="P3971:P4034" si="373">E3971/L3971</f>
        <v>35.166666666666664</v>
      </c>
      <c r="Q3971" s="7" t="str">
        <f t="shared" ref="Q3971:Q4034" si="374">LEFT(N3971,FIND("/",N3971)-1)</f>
        <v>theater</v>
      </c>
      <c r="R3971" s="7" t="str">
        <f t="shared" ref="R3971:R4034" si="375">RIGHT(N3971,LEN(N3971)-FIND("/",N3971))</f>
        <v>plays</v>
      </c>
      <c r="S3971" s="9">
        <f t="shared" ref="S3971:S4034" si="376">(J3971/86400)+25569</f>
        <v>42601.854699074072</v>
      </c>
      <c r="T3971" s="9">
        <f t="shared" ref="T3971:T4034" si="377">(I3971/86400)+25569</f>
        <v>42611.163194444445</v>
      </c>
    </row>
    <row r="3972" spans="1:20" ht="120" x14ac:dyDescent="0.2">
      <c r="A3972" s="7">
        <v>3970</v>
      </c>
      <c r="B3972" s="1" t="s">
        <v>3967</v>
      </c>
      <c r="C3972" s="1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11">
        <f t="shared" si="372"/>
        <v>7.3333333333333334E-2</v>
      </c>
      <c r="P3972" s="7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90" x14ac:dyDescent="0.2">
      <c r="A3973" s="7">
        <v>3971</v>
      </c>
      <c r="B3973" s="1" t="s">
        <v>3968</v>
      </c>
      <c r="C3973" s="1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11">
        <f t="shared" si="372"/>
        <v>0.97142857142857131</v>
      </c>
      <c r="P3973" s="7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75" x14ac:dyDescent="0.2">
      <c r="A3974" s="7">
        <v>3972</v>
      </c>
      <c r="B3974" s="1" t="s">
        <v>3969</v>
      </c>
      <c r="C3974" s="1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11">
        <f t="shared" si="372"/>
        <v>21.099999999999998</v>
      </c>
      <c r="P3974" s="7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105" x14ac:dyDescent="0.2">
      <c r="A3975" s="7">
        <v>3973</v>
      </c>
      <c r="B3975" s="1" t="s">
        <v>3970</v>
      </c>
      <c r="C3975" s="1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11">
        <f t="shared" si="372"/>
        <v>78.100000000000009</v>
      </c>
      <c r="P3975" s="7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105" x14ac:dyDescent="0.2">
      <c r="A3976" s="7">
        <v>3974</v>
      </c>
      <c r="B3976" s="1" t="s">
        <v>3971</v>
      </c>
      <c r="C3976" s="1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11">
        <f t="shared" si="372"/>
        <v>32</v>
      </c>
      <c r="P3976" s="7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105" x14ac:dyDescent="0.2">
      <c r="A3977" s="7">
        <v>3975</v>
      </c>
      <c r="B3977" s="1" t="s">
        <v>3972</v>
      </c>
      <c r="C3977" s="1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11">
        <f t="shared" si="372"/>
        <v>0</v>
      </c>
      <c r="P3977" s="7" t="e">
        <f t="shared" si="373"/>
        <v>#DIV/0!</v>
      </c>
      <c r="Q3977" s="7" t="str">
        <f t="shared" si="374"/>
        <v>theater</v>
      </c>
      <c r="R3977" s="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105" x14ac:dyDescent="0.2">
      <c r="A3978" s="7">
        <v>3976</v>
      </c>
      <c r="B3978" s="1" t="s">
        <v>3973</v>
      </c>
      <c r="C3978" s="1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11">
        <f t="shared" si="372"/>
        <v>47.692307692307693</v>
      </c>
      <c r="P3978" s="7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105" x14ac:dyDescent="0.2">
      <c r="A3979" s="7">
        <v>3977</v>
      </c>
      <c r="B3979" s="1" t="s">
        <v>3974</v>
      </c>
      <c r="C3979" s="1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11">
        <f t="shared" si="372"/>
        <v>1.4500000000000002</v>
      </c>
      <c r="P3979" s="7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105" x14ac:dyDescent="0.2">
      <c r="A3980" s="7">
        <v>3978</v>
      </c>
      <c r="B3980" s="1" t="s">
        <v>3975</v>
      </c>
      <c r="C3980" s="1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11">
        <f t="shared" si="372"/>
        <v>10.7</v>
      </c>
      <c r="P3980" s="7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105" x14ac:dyDescent="0.2">
      <c r="A3981" s="7">
        <v>3979</v>
      </c>
      <c r="B3981" s="1" t="s">
        <v>3976</v>
      </c>
      <c r="C3981" s="1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11">
        <f t="shared" si="372"/>
        <v>1.8333333333333333</v>
      </c>
      <c r="P3981" s="7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105" x14ac:dyDescent="0.2">
      <c r="A3982" s="7">
        <v>3980</v>
      </c>
      <c r="B3982" s="1" t="s">
        <v>3977</v>
      </c>
      <c r="C3982" s="1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11">
        <f t="shared" si="372"/>
        <v>18</v>
      </c>
      <c r="P3982" s="7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75" x14ac:dyDescent="0.2">
      <c r="A3983" s="7">
        <v>3981</v>
      </c>
      <c r="B3983" s="1" t="s">
        <v>3358</v>
      </c>
      <c r="C3983" s="1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11">
        <f t="shared" si="372"/>
        <v>4.083333333333333</v>
      </c>
      <c r="P3983" s="7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105" x14ac:dyDescent="0.2">
      <c r="A3984" s="7">
        <v>3982</v>
      </c>
      <c r="B3984" s="1" t="s">
        <v>3978</v>
      </c>
      <c r="C3984" s="1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11">
        <f t="shared" si="372"/>
        <v>20</v>
      </c>
      <c r="P3984" s="7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105" x14ac:dyDescent="0.2">
      <c r="A3985" s="7">
        <v>3983</v>
      </c>
      <c r="B3985" s="1" t="s">
        <v>3979</v>
      </c>
      <c r="C3985" s="1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11">
        <f t="shared" si="372"/>
        <v>34.802513464991023</v>
      </c>
      <c r="P3985" s="7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105" x14ac:dyDescent="0.2">
      <c r="A3986" s="7">
        <v>3984</v>
      </c>
      <c r="B3986" s="1" t="s">
        <v>3980</v>
      </c>
      <c r="C3986" s="1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11">
        <f t="shared" si="372"/>
        <v>6.3333333333333339</v>
      </c>
      <c r="P3986" s="7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120" x14ac:dyDescent="0.2">
      <c r="A3987" s="7">
        <v>3985</v>
      </c>
      <c r="B3987" s="1" t="s">
        <v>3981</v>
      </c>
      <c r="C3987" s="1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11">
        <f t="shared" si="372"/>
        <v>32.049999999999997</v>
      </c>
      <c r="P3987" s="7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105" x14ac:dyDescent="0.2">
      <c r="A3988" s="7">
        <v>3986</v>
      </c>
      <c r="B3988" s="1" t="s">
        <v>3982</v>
      </c>
      <c r="C3988" s="1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11">
        <f t="shared" si="372"/>
        <v>9.76</v>
      </c>
      <c r="P3988" s="7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75" x14ac:dyDescent="0.2">
      <c r="A3989" s="7">
        <v>3987</v>
      </c>
      <c r="B3989" s="1" t="s">
        <v>3983</v>
      </c>
      <c r="C3989" s="1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11">
        <f t="shared" si="372"/>
        <v>37.75</v>
      </c>
      <c r="P3989" s="7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45" x14ac:dyDescent="0.2">
      <c r="A3990" s="7">
        <v>3988</v>
      </c>
      <c r="B3990" s="1" t="s">
        <v>3984</v>
      </c>
      <c r="C3990" s="1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11">
        <f t="shared" si="372"/>
        <v>2.1333333333333333</v>
      </c>
      <c r="P3990" s="7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105" x14ac:dyDescent="0.2">
      <c r="A3991" s="7">
        <v>3989</v>
      </c>
      <c r="B3991" s="1" t="s">
        <v>3985</v>
      </c>
      <c r="C3991" s="1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11">
        <f t="shared" si="372"/>
        <v>0</v>
      </c>
      <c r="P3991" s="7" t="e">
        <f t="shared" si="373"/>
        <v>#DIV/0!</v>
      </c>
      <c r="Q3991" s="7" t="str">
        <f t="shared" si="374"/>
        <v>theater</v>
      </c>
      <c r="R3991" s="7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105" x14ac:dyDescent="0.2">
      <c r="A3992" s="7">
        <v>3990</v>
      </c>
      <c r="B3992" s="1" t="s">
        <v>3986</v>
      </c>
      <c r="C3992" s="1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11">
        <f t="shared" si="372"/>
        <v>4.1818181818181817</v>
      </c>
      <c r="P3992" s="7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60" x14ac:dyDescent="0.2">
      <c r="A3993" s="7">
        <v>3991</v>
      </c>
      <c r="B3993" s="1" t="s">
        <v>3987</v>
      </c>
      <c r="C3993" s="1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11">
        <f t="shared" si="372"/>
        <v>20</v>
      </c>
      <c r="P3993" s="7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90" x14ac:dyDescent="0.2">
      <c r="A3994" s="7">
        <v>3992</v>
      </c>
      <c r="B3994" s="1" t="s">
        <v>3988</v>
      </c>
      <c r="C3994" s="1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11">
        <f t="shared" si="372"/>
        <v>5.41</v>
      </c>
      <c r="P3994" s="7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75" x14ac:dyDescent="0.2">
      <c r="A3995" s="7">
        <v>3993</v>
      </c>
      <c r="B3995" s="1" t="s">
        <v>3989</v>
      </c>
      <c r="C3995" s="1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11">
        <f t="shared" si="372"/>
        <v>6.0000000000000001E-3</v>
      </c>
      <c r="P3995" s="7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90" x14ac:dyDescent="0.2">
      <c r="A3996" s="7">
        <v>3994</v>
      </c>
      <c r="B3996" s="1" t="s">
        <v>3990</v>
      </c>
      <c r="C3996" s="1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11">
        <f t="shared" si="372"/>
        <v>0.25</v>
      </c>
      <c r="P3996" s="7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105" x14ac:dyDescent="0.2">
      <c r="A3997" s="7">
        <v>3995</v>
      </c>
      <c r="B3997" s="1" t="s">
        <v>3991</v>
      </c>
      <c r="C3997" s="1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11">
        <f t="shared" si="372"/>
        <v>35</v>
      </c>
      <c r="P3997" s="7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90" x14ac:dyDescent="0.2">
      <c r="A3998" s="7">
        <v>3996</v>
      </c>
      <c r="B3998" s="1" t="s">
        <v>3992</v>
      </c>
      <c r="C3998" s="1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11">
        <f t="shared" si="372"/>
        <v>16.566666666666666</v>
      </c>
      <c r="P3998" s="7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105" x14ac:dyDescent="0.2">
      <c r="A3999" s="7">
        <v>3997</v>
      </c>
      <c r="B3999" s="1" t="s">
        <v>3993</v>
      </c>
      <c r="C3999" s="1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11">
        <f t="shared" si="372"/>
        <v>0</v>
      </c>
      <c r="P3999" s="7" t="e">
        <f t="shared" si="373"/>
        <v>#DIV/0!</v>
      </c>
      <c r="Q3999" s="7" t="str">
        <f t="shared" si="374"/>
        <v>theater</v>
      </c>
      <c r="R3999" s="7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75" x14ac:dyDescent="0.2">
      <c r="A4000" s="7">
        <v>3998</v>
      </c>
      <c r="B4000" s="1" t="s">
        <v>3994</v>
      </c>
      <c r="C4000" s="1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11">
        <f t="shared" si="372"/>
        <v>57.199999999999996</v>
      </c>
      <c r="P4000" s="7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90" x14ac:dyDescent="0.2">
      <c r="A4001" s="7">
        <v>3999</v>
      </c>
      <c r="B4001" s="1" t="s">
        <v>3995</v>
      </c>
      <c r="C4001" s="1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11">
        <f t="shared" si="372"/>
        <v>16.514285714285716</v>
      </c>
      <c r="P4001" s="7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45" x14ac:dyDescent="0.2">
      <c r="A4002" s="7">
        <v>4000</v>
      </c>
      <c r="B4002" s="1" t="s">
        <v>3996</v>
      </c>
      <c r="C4002" s="1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11">
        <f t="shared" si="372"/>
        <v>0.125</v>
      </c>
      <c r="P4002" s="7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105" x14ac:dyDescent="0.2">
      <c r="A4003" s="7">
        <v>4001</v>
      </c>
      <c r="B4003" s="1" t="s">
        <v>3997</v>
      </c>
      <c r="C4003" s="1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11">
        <f t="shared" si="372"/>
        <v>37.75</v>
      </c>
      <c r="P4003" s="7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105" x14ac:dyDescent="0.2">
      <c r="A4004" s="7">
        <v>4002</v>
      </c>
      <c r="B4004" s="1" t="s">
        <v>3998</v>
      </c>
      <c r="C4004" s="1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11">
        <f t="shared" si="372"/>
        <v>1.8399999999999999</v>
      </c>
      <c r="P4004" s="7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90" x14ac:dyDescent="0.2">
      <c r="A4005" s="7">
        <v>4003</v>
      </c>
      <c r="B4005" s="1" t="s">
        <v>3999</v>
      </c>
      <c r="C4005" s="1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11">
        <f t="shared" si="372"/>
        <v>10.050000000000001</v>
      </c>
      <c r="P4005" s="7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45" x14ac:dyDescent="0.2">
      <c r="A4006" s="7">
        <v>4004</v>
      </c>
      <c r="B4006" s="1" t="s">
        <v>4000</v>
      </c>
      <c r="C4006" s="1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11">
        <f t="shared" si="372"/>
        <v>0.2</v>
      </c>
      <c r="P4006" s="7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90" x14ac:dyDescent="0.2">
      <c r="A4007" s="7">
        <v>4005</v>
      </c>
      <c r="B4007" s="1" t="s">
        <v>4001</v>
      </c>
      <c r="C4007" s="1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11">
        <f t="shared" si="372"/>
        <v>1.3333333333333335</v>
      </c>
      <c r="P4007" s="7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90" x14ac:dyDescent="0.2">
      <c r="A4008" s="7">
        <v>4006</v>
      </c>
      <c r="B4008" s="1" t="s">
        <v>4002</v>
      </c>
      <c r="C4008" s="1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11">
        <f t="shared" si="372"/>
        <v>6.6666666666666671E-3</v>
      </c>
      <c r="P4008" s="7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90" x14ac:dyDescent="0.2">
      <c r="A4009" s="7">
        <v>4007</v>
      </c>
      <c r="B4009" s="1" t="s">
        <v>4003</v>
      </c>
      <c r="C4009" s="1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11">
        <f t="shared" si="372"/>
        <v>0.25</v>
      </c>
      <c r="P4009" s="7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105" x14ac:dyDescent="0.2">
      <c r="A4010" s="7">
        <v>4008</v>
      </c>
      <c r="B4010" s="1" t="s">
        <v>4004</v>
      </c>
      <c r="C4010" s="1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11">
        <f t="shared" si="372"/>
        <v>6</v>
      </c>
      <c r="P4010" s="7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90" x14ac:dyDescent="0.2">
      <c r="A4011" s="7">
        <v>4009</v>
      </c>
      <c r="B4011" s="1" t="s">
        <v>4005</v>
      </c>
      <c r="C4011" s="1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11">
        <f t="shared" si="372"/>
        <v>3.8860103626943006</v>
      </c>
      <c r="P4011" s="7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90" x14ac:dyDescent="0.2">
      <c r="A4012" s="7">
        <v>4010</v>
      </c>
      <c r="B4012" s="1" t="s">
        <v>4006</v>
      </c>
      <c r="C4012" s="1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11">
        <f t="shared" si="372"/>
        <v>24.194444444444443</v>
      </c>
      <c r="P4012" s="7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105" x14ac:dyDescent="0.2">
      <c r="A4013" s="7">
        <v>4011</v>
      </c>
      <c r="B4013" s="1" t="s">
        <v>4007</v>
      </c>
      <c r="C4013" s="1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11">
        <f t="shared" si="372"/>
        <v>7.6</v>
      </c>
      <c r="P4013" s="7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105" x14ac:dyDescent="0.2">
      <c r="A4014" s="7">
        <v>4012</v>
      </c>
      <c r="B4014" s="1" t="s">
        <v>4008</v>
      </c>
      <c r="C4014" s="1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11">
        <f t="shared" si="372"/>
        <v>0</v>
      </c>
      <c r="P4014" s="7" t="e">
        <f t="shared" si="373"/>
        <v>#DIV/0!</v>
      </c>
      <c r="Q4014" s="7" t="str">
        <f t="shared" si="374"/>
        <v>theater</v>
      </c>
      <c r="R4014" s="7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105" x14ac:dyDescent="0.2">
      <c r="A4015" s="7">
        <v>4013</v>
      </c>
      <c r="B4015" s="1" t="s">
        <v>4009</v>
      </c>
      <c r="C4015" s="1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11">
        <f t="shared" si="372"/>
        <v>1.3</v>
      </c>
      <c r="P4015" s="7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105" x14ac:dyDescent="0.2">
      <c r="A4016" s="7">
        <v>4014</v>
      </c>
      <c r="B4016" s="1" t="s">
        <v>4010</v>
      </c>
      <c r="C4016" s="1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11">
        <f t="shared" si="372"/>
        <v>0</v>
      </c>
      <c r="P4016" s="7" t="e">
        <f t="shared" si="373"/>
        <v>#DIV/0!</v>
      </c>
      <c r="Q4016" s="7" t="str">
        <f t="shared" si="374"/>
        <v>theater</v>
      </c>
      <c r="R4016" s="7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105" x14ac:dyDescent="0.2">
      <c r="A4017" s="7">
        <v>4015</v>
      </c>
      <c r="B4017" s="1" t="s">
        <v>4011</v>
      </c>
      <c r="C4017" s="1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11">
        <f t="shared" si="372"/>
        <v>1.4285714285714287E-2</v>
      </c>
      <c r="P4017" s="7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90" x14ac:dyDescent="0.2">
      <c r="A4018" s="7">
        <v>4016</v>
      </c>
      <c r="B4018" s="1" t="s">
        <v>4012</v>
      </c>
      <c r="C4018" s="1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11">
        <f t="shared" si="372"/>
        <v>14.000000000000002</v>
      </c>
      <c r="P4018" s="7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120" x14ac:dyDescent="0.2">
      <c r="A4019" s="7">
        <v>4017</v>
      </c>
      <c r="B4019" s="1" t="s">
        <v>4013</v>
      </c>
      <c r="C4019" s="1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11">
        <f t="shared" si="372"/>
        <v>1.05</v>
      </c>
      <c r="P4019" s="7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75" x14ac:dyDescent="0.2">
      <c r="A4020" s="7">
        <v>4018</v>
      </c>
      <c r="B4020" s="1" t="s">
        <v>4014</v>
      </c>
      <c r="C4020" s="1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11">
        <f t="shared" si="372"/>
        <v>8.6666666666666679</v>
      </c>
      <c r="P4020" s="7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105" x14ac:dyDescent="0.2">
      <c r="A4021" s="7">
        <v>4019</v>
      </c>
      <c r="B4021" s="1" t="s">
        <v>4015</v>
      </c>
      <c r="C4021" s="1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11">
        <f t="shared" si="372"/>
        <v>0.82857142857142851</v>
      </c>
      <c r="P4021" s="7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90" x14ac:dyDescent="0.2">
      <c r="A4022" s="7">
        <v>4020</v>
      </c>
      <c r="B4022" s="1" t="s">
        <v>4016</v>
      </c>
      <c r="C4022" s="1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11">
        <f t="shared" si="372"/>
        <v>16.666666666666664</v>
      </c>
      <c r="P4022" s="7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90" x14ac:dyDescent="0.2">
      <c r="A4023" s="7">
        <v>4021</v>
      </c>
      <c r="B4023" s="1" t="s">
        <v>4017</v>
      </c>
      <c r="C4023" s="1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11">
        <f t="shared" si="372"/>
        <v>0.83333333333333337</v>
      </c>
      <c r="P4023" s="7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60" x14ac:dyDescent="0.2">
      <c r="A4024" s="7">
        <v>4022</v>
      </c>
      <c r="B4024" s="1" t="s">
        <v>4018</v>
      </c>
      <c r="C4024" s="1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11">
        <f t="shared" si="372"/>
        <v>69.561111111111103</v>
      </c>
      <c r="P4024" s="7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90" x14ac:dyDescent="0.2">
      <c r="A4025" s="7">
        <v>4023</v>
      </c>
      <c r="B4025" s="1" t="s">
        <v>4019</v>
      </c>
      <c r="C4025" s="1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11">
        <f t="shared" si="372"/>
        <v>0</v>
      </c>
      <c r="P4025" s="7" t="e">
        <f t="shared" si="373"/>
        <v>#DIV/0!</v>
      </c>
      <c r="Q4025" s="7" t="str">
        <f t="shared" si="374"/>
        <v>theater</v>
      </c>
      <c r="R4025" s="7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105" x14ac:dyDescent="0.2">
      <c r="A4026" s="7">
        <v>4024</v>
      </c>
      <c r="B4026" s="1" t="s">
        <v>4020</v>
      </c>
      <c r="C4026" s="1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11">
        <f t="shared" si="372"/>
        <v>1.25</v>
      </c>
      <c r="P4026" s="7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105" x14ac:dyDescent="0.2">
      <c r="A4027" s="7">
        <v>4025</v>
      </c>
      <c r="B4027" s="1" t="s">
        <v>4021</v>
      </c>
      <c r="C4027" s="1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11">
        <f t="shared" si="372"/>
        <v>5</v>
      </c>
      <c r="P4027" s="7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75" x14ac:dyDescent="0.2">
      <c r="A4028" s="7">
        <v>4026</v>
      </c>
      <c r="B4028" s="1" t="s">
        <v>4022</v>
      </c>
      <c r="C4028" s="1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11">
        <f t="shared" si="372"/>
        <v>0</v>
      </c>
      <c r="P4028" s="7" t="e">
        <f t="shared" si="373"/>
        <v>#DIV/0!</v>
      </c>
      <c r="Q4028" s="7" t="str">
        <f t="shared" si="374"/>
        <v>theater</v>
      </c>
      <c r="R4028" s="7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105" x14ac:dyDescent="0.2">
      <c r="A4029" s="7">
        <v>4027</v>
      </c>
      <c r="B4029" s="1" t="s">
        <v>4023</v>
      </c>
      <c r="C4029" s="1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11">
        <f t="shared" si="372"/>
        <v>7.166666666666667</v>
      </c>
      <c r="P4029" s="7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90" x14ac:dyDescent="0.2">
      <c r="A4030" s="7">
        <v>4028</v>
      </c>
      <c r="B4030" s="1" t="s">
        <v>4024</v>
      </c>
      <c r="C4030" s="1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11">
        <f t="shared" si="372"/>
        <v>28.050000000000004</v>
      </c>
      <c r="P4030" s="7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90" x14ac:dyDescent="0.2">
      <c r="A4031" s="7">
        <v>4029</v>
      </c>
      <c r="B4031" s="1" t="s">
        <v>4025</v>
      </c>
      <c r="C4031" s="1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11">
        <f t="shared" si="372"/>
        <v>0</v>
      </c>
      <c r="P4031" s="7" t="e">
        <f t="shared" si="373"/>
        <v>#DIV/0!</v>
      </c>
      <c r="Q4031" s="7" t="str">
        <f t="shared" si="374"/>
        <v>theater</v>
      </c>
      <c r="R4031" s="7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90" x14ac:dyDescent="0.2">
      <c r="A4032" s="7">
        <v>4030</v>
      </c>
      <c r="B4032" s="1" t="s">
        <v>4026</v>
      </c>
      <c r="C4032" s="1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11">
        <f t="shared" si="372"/>
        <v>16</v>
      </c>
      <c r="P4032" s="7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105" x14ac:dyDescent="0.2">
      <c r="A4033" s="7">
        <v>4031</v>
      </c>
      <c r="B4033" s="1" t="s">
        <v>4027</v>
      </c>
      <c r="C4033" s="1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11">
        <f t="shared" si="372"/>
        <v>0</v>
      </c>
      <c r="P4033" s="7" t="e">
        <f t="shared" si="373"/>
        <v>#DIV/0!</v>
      </c>
      <c r="Q4033" s="7" t="str">
        <f t="shared" si="374"/>
        <v>theater</v>
      </c>
      <c r="R4033" s="7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105" x14ac:dyDescent="0.2">
      <c r="A4034" s="7">
        <v>4032</v>
      </c>
      <c r="B4034" s="1" t="s">
        <v>4028</v>
      </c>
      <c r="C4034" s="1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11">
        <f t="shared" si="372"/>
        <v>6.8287037037037033</v>
      </c>
      <c r="P4034" s="7">
        <f t="shared" si="373"/>
        <v>59</v>
      </c>
      <c r="Q4034" s="7" t="str">
        <f t="shared" si="374"/>
        <v>theater</v>
      </c>
      <c r="R4034" s="7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105" x14ac:dyDescent="0.2">
      <c r="A4035" s="7">
        <v>4033</v>
      </c>
      <c r="B4035" s="1" t="s">
        <v>4029</v>
      </c>
      <c r="C4035" s="1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11">
        <f t="shared" ref="O4035:O4098" si="378">E4035/D4035*100</f>
        <v>25.698702928870294</v>
      </c>
      <c r="P4035" s="7">
        <f t="shared" ref="P4035:P4098" si="379">E4035/L4035</f>
        <v>65.340319148936175</v>
      </c>
      <c r="Q4035" s="7" t="str">
        <f t="shared" ref="Q4035:Q4098" si="380">LEFT(N4035,FIND("/",N4035)-1)</f>
        <v>theater</v>
      </c>
      <c r="R4035" s="7" t="str">
        <f t="shared" ref="R4035:R4098" si="381">RIGHT(N4035,LEN(N4035)-FIND("/",N4035))</f>
        <v>plays</v>
      </c>
      <c r="S4035" s="9">
        <f t="shared" ref="S4035:S4098" si="382">(J4035/86400)+25569</f>
        <v>42614.268796296295</v>
      </c>
      <c r="T4035" s="9">
        <f t="shared" ref="T4035:T4098" si="383">(I4035/86400)+25569</f>
        <v>42645.375</v>
      </c>
    </row>
    <row r="4036" spans="1:20" ht="105" x14ac:dyDescent="0.2">
      <c r="A4036" s="7">
        <v>4034</v>
      </c>
      <c r="B4036" s="1" t="s">
        <v>4030</v>
      </c>
      <c r="C4036" s="1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11">
        <f t="shared" si="378"/>
        <v>1.4814814814814816</v>
      </c>
      <c r="P4036" s="7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60" x14ac:dyDescent="0.2">
      <c r="A4037" s="7">
        <v>4035</v>
      </c>
      <c r="B4037" s="1" t="s">
        <v>4031</v>
      </c>
      <c r="C4037" s="1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11">
        <f t="shared" si="378"/>
        <v>36.85</v>
      </c>
      <c r="P4037" s="7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90" x14ac:dyDescent="0.2">
      <c r="A4038" s="7">
        <v>4036</v>
      </c>
      <c r="B4038" s="1" t="s">
        <v>4032</v>
      </c>
      <c r="C4038" s="1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11">
        <f t="shared" si="378"/>
        <v>47.05</v>
      </c>
      <c r="P4038" s="7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105" x14ac:dyDescent="0.2">
      <c r="A4039" s="7">
        <v>4037</v>
      </c>
      <c r="B4039" s="1" t="s">
        <v>4033</v>
      </c>
      <c r="C4039" s="1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11">
        <f t="shared" si="378"/>
        <v>11.428571428571429</v>
      </c>
      <c r="P4039" s="7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90" x14ac:dyDescent="0.2">
      <c r="A4040" s="7">
        <v>4038</v>
      </c>
      <c r="B4040" s="1" t="s">
        <v>4034</v>
      </c>
      <c r="C4040" s="1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11">
        <f t="shared" si="378"/>
        <v>12.04</v>
      </c>
      <c r="P4040" s="7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75" x14ac:dyDescent="0.2">
      <c r="A4041" s="7">
        <v>4039</v>
      </c>
      <c r="B4041" s="1" t="s">
        <v>4035</v>
      </c>
      <c r="C4041" s="1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11">
        <f t="shared" si="378"/>
        <v>60</v>
      </c>
      <c r="P4041" s="7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90" x14ac:dyDescent="0.2">
      <c r="A4042" s="7">
        <v>4040</v>
      </c>
      <c r="B4042" s="1" t="s">
        <v>4036</v>
      </c>
      <c r="C4042" s="1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11">
        <f t="shared" si="378"/>
        <v>31.25</v>
      </c>
      <c r="P4042" s="7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75" x14ac:dyDescent="0.2">
      <c r="A4043" s="7">
        <v>4041</v>
      </c>
      <c r="B4043" s="1" t="s">
        <v>4037</v>
      </c>
      <c r="C4043" s="1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11">
        <f t="shared" si="378"/>
        <v>0.42</v>
      </c>
      <c r="P4043" s="7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90" x14ac:dyDescent="0.2">
      <c r="A4044" s="7">
        <v>4042</v>
      </c>
      <c r="B4044" s="1" t="s">
        <v>4038</v>
      </c>
      <c r="C4044" s="1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11">
        <f t="shared" si="378"/>
        <v>0.21</v>
      </c>
      <c r="P4044" s="7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75" x14ac:dyDescent="0.2">
      <c r="A4045" s="7">
        <v>4043</v>
      </c>
      <c r="B4045" s="1" t="s">
        <v>4039</v>
      </c>
      <c r="C4045" s="1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11">
        <f t="shared" si="378"/>
        <v>0</v>
      </c>
      <c r="P4045" s="7" t="e">
        <f t="shared" si="379"/>
        <v>#DIV/0!</v>
      </c>
      <c r="Q4045" s="7" t="str">
        <f t="shared" si="380"/>
        <v>theater</v>
      </c>
      <c r="R4045" s="7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105" x14ac:dyDescent="0.2">
      <c r="A4046" s="7">
        <v>4044</v>
      </c>
      <c r="B4046" s="1" t="s">
        <v>4040</v>
      </c>
      <c r="C4046" s="1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11">
        <f t="shared" si="378"/>
        <v>37.5</v>
      </c>
      <c r="P4046" s="7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105" x14ac:dyDescent="0.2">
      <c r="A4047" s="7">
        <v>4045</v>
      </c>
      <c r="B4047" s="1" t="s">
        <v>4041</v>
      </c>
      <c r="C4047" s="1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11">
        <f t="shared" si="378"/>
        <v>0.02</v>
      </c>
      <c r="P4047" s="7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105" x14ac:dyDescent="0.2">
      <c r="A4048" s="7">
        <v>4046</v>
      </c>
      <c r="B4048" s="1" t="s">
        <v>4042</v>
      </c>
      <c r="C4048" s="1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11">
        <f t="shared" si="378"/>
        <v>8.2142857142857135</v>
      </c>
      <c r="P4048" s="7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90" x14ac:dyDescent="0.2">
      <c r="A4049" s="7">
        <v>4047</v>
      </c>
      <c r="B4049" s="1" t="s">
        <v>4043</v>
      </c>
      <c r="C4049" s="1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11">
        <f t="shared" si="378"/>
        <v>2.1999999999999997</v>
      </c>
      <c r="P4049" s="7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105" x14ac:dyDescent="0.2">
      <c r="A4050" s="7">
        <v>4048</v>
      </c>
      <c r="B4050" s="1" t="s">
        <v>4044</v>
      </c>
      <c r="C4050" s="1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11">
        <f t="shared" si="378"/>
        <v>17.652941176470588</v>
      </c>
      <c r="P4050" s="7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105" x14ac:dyDescent="0.2">
      <c r="A4051" s="7">
        <v>4049</v>
      </c>
      <c r="B4051" s="1" t="s">
        <v>4045</v>
      </c>
      <c r="C4051" s="1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11">
        <f t="shared" si="378"/>
        <v>0.08</v>
      </c>
      <c r="P4051" s="7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105" x14ac:dyDescent="0.2">
      <c r="A4052" s="7">
        <v>4050</v>
      </c>
      <c r="B4052" s="1" t="s">
        <v>4046</v>
      </c>
      <c r="C4052" s="1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11">
        <f t="shared" si="378"/>
        <v>6.6666666666666666E-2</v>
      </c>
      <c r="P4052" s="7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90" x14ac:dyDescent="0.2">
      <c r="A4053" s="7">
        <v>4051</v>
      </c>
      <c r="B4053" s="1" t="s">
        <v>4047</v>
      </c>
      <c r="C4053" s="1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11">
        <f t="shared" si="378"/>
        <v>0</v>
      </c>
      <c r="P4053" s="7" t="e">
        <f t="shared" si="379"/>
        <v>#DIV/0!</v>
      </c>
      <c r="Q4053" s="7" t="str">
        <f t="shared" si="380"/>
        <v>theater</v>
      </c>
      <c r="R4053" s="7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120" x14ac:dyDescent="0.2">
      <c r="A4054" s="7">
        <v>4052</v>
      </c>
      <c r="B4054" s="1" t="s">
        <v>4048</v>
      </c>
      <c r="C4054" s="1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11">
        <f t="shared" si="378"/>
        <v>37.533333333333339</v>
      </c>
      <c r="P4054" s="7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105" x14ac:dyDescent="0.2">
      <c r="A4055" s="7">
        <v>4053</v>
      </c>
      <c r="B4055" s="1" t="s">
        <v>4049</v>
      </c>
      <c r="C4055" s="1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11">
        <f t="shared" si="378"/>
        <v>22</v>
      </c>
      <c r="P4055" s="7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105" x14ac:dyDescent="0.2">
      <c r="A4056" s="7">
        <v>4054</v>
      </c>
      <c r="B4056" s="1" t="s">
        <v>4050</v>
      </c>
      <c r="C4056" s="1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11">
        <f t="shared" si="378"/>
        <v>0</v>
      </c>
      <c r="P4056" s="7" t="e">
        <f t="shared" si="379"/>
        <v>#DIV/0!</v>
      </c>
      <c r="Q4056" s="7" t="str">
        <f t="shared" si="380"/>
        <v>theater</v>
      </c>
      <c r="R4056" s="7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105" x14ac:dyDescent="0.2">
      <c r="A4057" s="7">
        <v>4055</v>
      </c>
      <c r="B4057" s="1" t="s">
        <v>4051</v>
      </c>
      <c r="C4057" s="1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11">
        <f t="shared" si="378"/>
        <v>17.62</v>
      </c>
      <c r="P4057" s="7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90" x14ac:dyDescent="0.2">
      <c r="A4058" s="7">
        <v>4056</v>
      </c>
      <c r="B4058" s="1" t="s">
        <v>4052</v>
      </c>
      <c r="C4058" s="1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11">
        <f t="shared" si="378"/>
        <v>53</v>
      </c>
      <c r="P4058" s="7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120" x14ac:dyDescent="0.2">
      <c r="A4059" s="7">
        <v>4057</v>
      </c>
      <c r="B4059" s="1" t="s">
        <v>4053</v>
      </c>
      <c r="C4059" s="1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11">
        <f t="shared" si="378"/>
        <v>22.142857142857142</v>
      </c>
      <c r="P4059" s="7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90" x14ac:dyDescent="0.2">
      <c r="A4060" s="7">
        <v>4058</v>
      </c>
      <c r="B4060" s="1" t="s">
        <v>4054</v>
      </c>
      <c r="C4060" s="1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11">
        <f t="shared" si="378"/>
        <v>2.5333333333333332</v>
      </c>
      <c r="P4060" s="7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90" x14ac:dyDescent="0.2">
      <c r="A4061" s="7">
        <v>4059</v>
      </c>
      <c r="B4061" s="1" t="s">
        <v>4055</v>
      </c>
      <c r="C4061" s="1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11">
        <f t="shared" si="378"/>
        <v>2.5</v>
      </c>
      <c r="P4061" s="7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105" x14ac:dyDescent="0.2">
      <c r="A4062" s="7">
        <v>4060</v>
      </c>
      <c r="B4062" s="1" t="s">
        <v>4056</v>
      </c>
      <c r="C4062" s="1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11">
        <f t="shared" si="378"/>
        <v>2.85</v>
      </c>
      <c r="P4062" s="7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75" x14ac:dyDescent="0.2">
      <c r="A4063" s="7">
        <v>4061</v>
      </c>
      <c r="B4063" s="1" t="s">
        <v>4057</v>
      </c>
      <c r="C4063" s="1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11">
        <f t="shared" si="378"/>
        <v>0</v>
      </c>
      <c r="P4063" s="7" t="e">
        <f t="shared" si="379"/>
        <v>#DIV/0!</v>
      </c>
      <c r="Q4063" s="7" t="str">
        <f t="shared" si="380"/>
        <v>theater</v>
      </c>
      <c r="R4063" s="7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105" x14ac:dyDescent="0.2">
      <c r="A4064" s="7">
        <v>4062</v>
      </c>
      <c r="B4064" s="1" t="s">
        <v>4058</v>
      </c>
      <c r="C4064" s="1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11">
        <f t="shared" si="378"/>
        <v>2.4500000000000002</v>
      </c>
      <c r="P4064" s="7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105" x14ac:dyDescent="0.2">
      <c r="A4065" s="7">
        <v>4063</v>
      </c>
      <c r="B4065" s="1" t="s">
        <v>4059</v>
      </c>
      <c r="C4065" s="1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11">
        <f t="shared" si="378"/>
        <v>1.4210526315789473</v>
      </c>
      <c r="P4065" s="7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105" x14ac:dyDescent="0.2">
      <c r="A4066" s="7">
        <v>4064</v>
      </c>
      <c r="B4066" s="1" t="s">
        <v>4060</v>
      </c>
      <c r="C4066" s="1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11">
        <f t="shared" si="378"/>
        <v>19.25</v>
      </c>
      <c r="P4066" s="7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75" x14ac:dyDescent="0.2">
      <c r="A4067" s="7">
        <v>4065</v>
      </c>
      <c r="B4067" s="1" t="s">
        <v>4061</v>
      </c>
      <c r="C4067" s="1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11">
        <f t="shared" si="378"/>
        <v>0.67500000000000004</v>
      </c>
      <c r="P4067" s="7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105" x14ac:dyDescent="0.2">
      <c r="A4068" s="7">
        <v>4066</v>
      </c>
      <c r="B4068" s="1" t="s">
        <v>4062</v>
      </c>
      <c r="C4068" s="1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11">
        <f t="shared" si="378"/>
        <v>0.16666666666666669</v>
      </c>
      <c r="P4068" s="7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105" x14ac:dyDescent="0.2">
      <c r="A4069" s="7">
        <v>4067</v>
      </c>
      <c r="B4069" s="1" t="s">
        <v>4063</v>
      </c>
      <c r="C4069" s="1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11">
        <f t="shared" si="378"/>
        <v>60.9</v>
      </c>
      <c r="P4069" s="7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75" x14ac:dyDescent="0.2">
      <c r="A4070" s="7">
        <v>4068</v>
      </c>
      <c r="B4070" s="1" t="s">
        <v>4064</v>
      </c>
      <c r="C4070" s="1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11">
        <f t="shared" si="378"/>
        <v>1</v>
      </c>
      <c r="P4070" s="7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90" x14ac:dyDescent="0.2">
      <c r="A4071" s="7">
        <v>4069</v>
      </c>
      <c r="B4071" s="1" t="s">
        <v>4065</v>
      </c>
      <c r="C4071" s="1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11">
        <f t="shared" si="378"/>
        <v>34.4</v>
      </c>
      <c r="P4071" s="7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75" x14ac:dyDescent="0.2">
      <c r="A4072" s="7">
        <v>4070</v>
      </c>
      <c r="B4072" s="1" t="s">
        <v>4066</v>
      </c>
      <c r="C4072" s="1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11">
        <f t="shared" si="378"/>
        <v>16.5</v>
      </c>
      <c r="P4072" s="7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105" x14ac:dyDescent="0.2">
      <c r="A4073" s="7">
        <v>4071</v>
      </c>
      <c r="B4073" s="1" t="s">
        <v>4067</v>
      </c>
      <c r="C4073" s="1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11">
        <f t="shared" si="378"/>
        <v>0</v>
      </c>
      <c r="P4073" s="7" t="e">
        <f t="shared" si="379"/>
        <v>#DIV/0!</v>
      </c>
      <c r="Q4073" s="7" t="str">
        <f t="shared" si="380"/>
        <v>theater</v>
      </c>
      <c r="R4073" s="7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105" x14ac:dyDescent="0.2">
      <c r="A4074" s="7">
        <v>4072</v>
      </c>
      <c r="B4074" s="1" t="s">
        <v>4068</v>
      </c>
      <c r="C4074" s="1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11">
        <f t="shared" si="378"/>
        <v>0.4</v>
      </c>
      <c r="P4074" s="7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90" x14ac:dyDescent="0.2">
      <c r="A4075" s="7">
        <v>4073</v>
      </c>
      <c r="B4075" s="1" t="s">
        <v>4069</v>
      </c>
      <c r="C4075" s="1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11">
        <f t="shared" si="378"/>
        <v>1.0571428571428572</v>
      </c>
      <c r="P4075" s="7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105" x14ac:dyDescent="0.2">
      <c r="A4076" s="7">
        <v>4074</v>
      </c>
      <c r="B4076" s="1" t="s">
        <v>4070</v>
      </c>
      <c r="C4076" s="1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11">
        <f t="shared" si="378"/>
        <v>26.727272727272727</v>
      </c>
      <c r="P4076" s="7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105" x14ac:dyDescent="0.2">
      <c r="A4077" s="7">
        <v>4075</v>
      </c>
      <c r="B4077" s="1" t="s">
        <v>4071</v>
      </c>
      <c r="C4077" s="1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11">
        <f t="shared" si="378"/>
        <v>28.799999999999997</v>
      </c>
      <c r="P4077" s="7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90" x14ac:dyDescent="0.2">
      <c r="A4078" s="7">
        <v>4076</v>
      </c>
      <c r="B4078" s="1" t="s">
        <v>4072</v>
      </c>
      <c r="C4078" s="1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11">
        <f t="shared" si="378"/>
        <v>0</v>
      </c>
      <c r="P4078" s="7" t="e">
        <f t="shared" si="379"/>
        <v>#DIV/0!</v>
      </c>
      <c r="Q4078" s="7" t="str">
        <f t="shared" si="380"/>
        <v>theater</v>
      </c>
      <c r="R4078" s="7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105" x14ac:dyDescent="0.2">
      <c r="A4079" s="7">
        <v>4077</v>
      </c>
      <c r="B4079" s="1" t="s">
        <v>4073</v>
      </c>
      <c r="C4079" s="1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11">
        <f t="shared" si="378"/>
        <v>8.9</v>
      </c>
      <c r="P4079" s="7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90" x14ac:dyDescent="0.2">
      <c r="A4080" s="7">
        <v>4078</v>
      </c>
      <c r="B4080" s="1" t="s">
        <v>4074</v>
      </c>
      <c r="C4080" s="1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11">
        <f t="shared" si="378"/>
        <v>0</v>
      </c>
      <c r="P4080" s="7" t="e">
        <f t="shared" si="379"/>
        <v>#DIV/0!</v>
      </c>
      <c r="Q4080" s="7" t="str">
        <f t="shared" si="380"/>
        <v>theater</v>
      </c>
      <c r="R4080" s="7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105" x14ac:dyDescent="0.2">
      <c r="A4081" s="7">
        <v>4079</v>
      </c>
      <c r="B4081" s="1" t="s">
        <v>4075</v>
      </c>
      <c r="C4081" s="1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11">
        <f t="shared" si="378"/>
        <v>0.16666666666666669</v>
      </c>
      <c r="P4081" s="7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90" x14ac:dyDescent="0.2">
      <c r="A4082" s="7">
        <v>4080</v>
      </c>
      <c r="B4082" s="1" t="s">
        <v>4076</v>
      </c>
      <c r="C4082" s="1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11">
        <f t="shared" si="378"/>
        <v>0</v>
      </c>
      <c r="P4082" s="7" t="e">
        <f t="shared" si="379"/>
        <v>#DIV/0!</v>
      </c>
      <c r="Q4082" s="7" t="str">
        <f t="shared" si="380"/>
        <v>theater</v>
      </c>
      <c r="R4082" s="7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90" x14ac:dyDescent="0.2">
      <c r="A4083" s="7">
        <v>4081</v>
      </c>
      <c r="B4083" s="1" t="s">
        <v>4077</v>
      </c>
      <c r="C4083" s="1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11">
        <f t="shared" si="378"/>
        <v>15.737410071942445</v>
      </c>
      <c r="P4083" s="7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105" x14ac:dyDescent="0.2">
      <c r="A4084" s="7">
        <v>4082</v>
      </c>
      <c r="B4084" s="1" t="s">
        <v>4078</v>
      </c>
      <c r="C4084" s="1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11">
        <f t="shared" si="378"/>
        <v>2</v>
      </c>
      <c r="P4084" s="7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105" x14ac:dyDescent="0.2">
      <c r="A4085" s="7">
        <v>4083</v>
      </c>
      <c r="B4085" s="1" t="s">
        <v>4079</v>
      </c>
      <c r="C4085" s="1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11">
        <f t="shared" si="378"/>
        <v>21.685714285714287</v>
      </c>
      <c r="P4085" s="7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105" x14ac:dyDescent="0.2">
      <c r="A4086" s="7">
        <v>4084</v>
      </c>
      <c r="B4086" s="1" t="s">
        <v>4080</v>
      </c>
      <c r="C4086" s="1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11">
        <f t="shared" si="378"/>
        <v>0.33333333333333337</v>
      </c>
      <c r="P4086" s="7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105" x14ac:dyDescent="0.2">
      <c r="A4087" s="7">
        <v>4085</v>
      </c>
      <c r="B4087" s="1" t="s">
        <v>4081</v>
      </c>
      <c r="C4087" s="1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11">
        <f t="shared" si="378"/>
        <v>0.2857142857142857</v>
      </c>
      <c r="P4087" s="7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90" x14ac:dyDescent="0.2">
      <c r="A4088" s="7">
        <v>4086</v>
      </c>
      <c r="B4088" s="1" t="s">
        <v>4082</v>
      </c>
      <c r="C4088" s="1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11">
        <f t="shared" si="378"/>
        <v>4.7</v>
      </c>
      <c r="P4088" s="7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30" x14ac:dyDescent="0.2">
      <c r="A4089" s="7">
        <v>4087</v>
      </c>
      <c r="B4089" s="1" t="s">
        <v>4083</v>
      </c>
      <c r="C4089" s="1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11">
        <f t="shared" si="378"/>
        <v>0</v>
      </c>
      <c r="P4089" s="7" t="e">
        <f t="shared" si="379"/>
        <v>#DIV/0!</v>
      </c>
      <c r="Q4089" s="7" t="str">
        <f t="shared" si="380"/>
        <v>theater</v>
      </c>
      <c r="R4089" s="7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75" x14ac:dyDescent="0.2">
      <c r="A4090" s="7">
        <v>4088</v>
      </c>
      <c r="B4090" s="1" t="s">
        <v>4084</v>
      </c>
      <c r="C4090" s="1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11">
        <f t="shared" si="378"/>
        <v>10.8</v>
      </c>
      <c r="P4090" s="7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120" x14ac:dyDescent="0.2">
      <c r="A4091" s="7">
        <v>4089</v>
      </c>
      <c r="B4091" s="1" t="s">
        <v>4085</v>
      </c>
      <c r="C4091" s="1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11">
        <f t="shared" si="378"/>
        <v>4.8</v>
      </c>
      <c r="P4091" s="7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90" x14ac:dyDescent="0.2">
      <c r="A4092" s="7">
        <v>4090</v>
      </c>
      <c r="B4092" s="1" t="s">
        <v>4086</v>
      </c>
      <c r="C4092" s="1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11">
        <f t="shared" si="378"/>
        <v>3.2</v>
      </c>
      <c r="P4092" s="7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90" x14ac:dyDescent="0.2">
      <c r="A4093" s="7">
        <v>4091</v>
      </c>
      <c r="B4093" s="1" t="s">
        <v>4087</v>
      </c>
      <c r="C4093" s="1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11">
        <f t="shared" si="378"/>
        <v>12.75</v>
      </c>
      <c r="P4093" s="7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90" x14ac:dyDescent="0.2">
      <c r="A4094" s="7">
        <v>4092</v>
      </c>
      <c r="B4094" s="1" t="s">
        <v>4088</v>
      </c>
      <c r="C4094" s="1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11">
        <f t="shared" si="378"/>
        <v>1.8181818181818181E-2</v>
      </c>
      <c r="P4094" s="7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105" x14ac:dyDescent="0.2">
      <c r="A4095" s="7">
        <v>4093</v>
      </c>
      <c r="B4095" s="1" t="s">
        <v>4089</v>
      </c>
      <c r="C4095" s="1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11">
        <f t="shared" si="378"/>
        <v>2.4</v>
      </c>
      <c r="P4095" s="7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90" x14ac:dyDescent="0.2">
      <c r="A4096" s="7">
        <v>4094</v>
      </c>
      <c r="B4096" s="1" t="s">
        <v>4090</v>
      </c>
      <c r="C4096" s="1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11">
        <f t="shared" si="378"/>
        <v>36.5</v>
      </c>
      <c r="P4096" s="7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75" x14ac:dyDescent="0.2">
      <c r="A4097" s="7">
        <v>4095</v>
      </c>
      <c r="B4097" s="1" t="s">
        <v>4091</v>
      </c>
      <c r="C4097" s="1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11">
        <f t="shared" si="378"/>
        <v>2.666666666666667</v>
      </c>
      <c r="P4097" s="7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90" x14ac:dyDescent="0.2">
      <c r="A4098" s="7">
        <v>4096</v>
      </c>
      <c r="B4098" s="1" t="s">
        <v>4092</v>
      </c>
      <c r="C4098" s="1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11">
        <f t="shared" si="378"/>
        <v>11.428571428571429</v>
      </c>
      <c r="P4098" s="7">
        <f t="shared" si="379"/>
        <v>80</v>
      </c>
      <c r="Q4098" s="7" t="str">
        <f t="shared" si="380"/>
        <v>theater</v>
      </c>
      <c r="R4098" s="7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105" x14ac:dyDescent="0.2">
      <c r="A4099" s="7">
        <v>4097</v>
      </c>
      <c r="B4099" s="1" t="s">
        <v>4093</v>
      </c>
      <c r="C4099" s="1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11">
        <f t="shared" ref="O4099:O4115" si="384">E4099/D4099*100</f>
        <v>0</v>
      </c>
      <c r="P4099" s="7" t="e">
        <f t="shared" ref="P4099:P4115" si="385">E4099/L4099</f>
        <v>#DIV/0!</v>
      </c>
      <c r="Q4099" s="7" t="str">
        <f t="shared" ref="Q4099:Q4115" si="386">LEFT(N4099,FIND("/",N4099)-1)</f>
        <v>theater</v>
      </c>
      <c r="R4099" s="7" t="str">
        <f t="shared" ref="R4099:R4115" si="387">RIGHT(N4099,LEN(N4099)-FIND("/",N4099))</f>
        <v>plays</v>
      </c>
      <c r="S4099" s="9">
        <f t="shared" ref="S4099:S4115" si="388">(J4099/86400)+25569</f>
        <v>42344.824502314819</v>
      </c>
      <c r="T4099" s="9">
        <f t="shared" ref="T4099:T4115" si="389">(I4099/86400)+25569</f>
        <v>42400.996527777781</v>
      </c>
    </row>
    <row r="4100" spans="1:20" ht="90" x14ac:dyDescent="0.2">
      <c r="A4100" s="7">
        <v>4098</v>
      </c>
      <c r="B4100" s="1" t="s">
        <v>4094</v>
      </c>
      <c r="C4100" s="1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11">
        <f t="shared" si="384"/>
        <v>0</v>
      </c>
      <c r="P4100" s="7" t="e">
        <f t="shared" si="385"/>
        <v>#DIV/0!</v>
      </c>
      <c r="Q4100" s="7" t="str">
        <f t="shared" si="386"/>
        <v>theater</v>
      </c>
      <c r="R4100" s="7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120" x14ac:dyDescent="0.2">
      <c r="A4101" s="7">
        <v>4099</v>
      </c>
      <c r="B4101" s="1" t="s">
        <v>4095</v>
      </c>
      <c r="C4101" s="1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11">
        <f t="shared" si="384"/>
        <v>1.1111111111111112</v>
      </c>
      <c r="P4101" s="7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75" x14ac:dyDescent="0.2">
      <c r="A4102" s="7">
        <v>4100</v>
      </c>
      <c r="B4102" s="1" t="s">
        <v>4096</v>
      </c>
      <c r="C4102" s="1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11">
        <f t="shared" si="384"/>
        <v>0</v>
      </c>
      <c r="P4102" s="7" t="e">
        <f t="shared" si="385"/>
        <v>#DIV/0!</v>
      </c>
      <c r="Q4102" s="7" t="str">
        <f t="shared" si="386"/>
        <v>theater</v>
      </c>
      <c r="R4102" s="7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105" x14ac:dyDescent="0.2">
      <c r="A4103" s="7">
        <v>4101</v>
      </c>
      <c r="B4103" s="1" t="s">
        <v>4097</v>
      </c>
      <c r="C4103" s="1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11">
        <f t="shared" si="384"/>
        <v>0</v>
      </c>
      <c r="P4103" s="7" t="e">
        <f t="shared" si="385"/>
        <v>#DIV/0!</v>
      </c>
      <c r="Q4103" s="7" t="str">
        <f t="shared" si="386"/>
        <v>theater</v>
      </c>
      <c r="R4103" s="7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90" x14ac:dyDescent="0.2">
      <c r="A4104" s="7">
        <v>4102</v>
      </c>
      <c r="B4104" s="1" t="s">
        <v>4098</v>
      </c>
      <c r="C4104" s="1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11">
        <f t="shared" si="384"/>
        <v>27.400000000000002</v>
      </c>
      <c r="P4104" s="7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105" x14ac:dyDescent="0.2">
      <c r="A4105" s="7">
        <v>4103</v>
      </c>
      <c r="B4105" s="1" t="s">
        <v>4099</v>
      </c>
      <c r="C4105" s="1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11">
        <f t="shared" si="384"/>
        <v>10</v>
      </c>
      <c r="P4105" s="7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90" x14ac:dyDescent="0.2">
      <c r="A4106" s="7">
        <v>4104</v>
      </c>
      <c r="B4106" s="1" t="s">
        <v>4100</v>
      </c>
      <c r="C4106" s="1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11">
        <f t="shared" si="384"/>
        <v>21.366666666666667</v>
      </c>
      <c r="P4106" s="7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120" x14ac:dyDescent="0.2">
      <c r="A4107" s="7">
        <v>4105</v>
      </c>
      <c r="B4107" s="1" t="s">
        <v>4101</v>
      </c>
      <c r="C4107" s="1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11">
        <f t="shared" si="384"/>
        <v>6.9696969696969706</v>
      </c>
      <c r="P4107" s="7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90" x14ac:dyDescent="0.2">
      <c r="A4108" s="7">
        <v>4106</v>
      </c>
      <c r="B4108" s="1" t="s">
        <v>4102</v>
      </c>
      <c r="C4108" s="1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11">
        <f t="shared" si="384"/>
        <v>70.599999999999994</v>
      </c>
      <c r="P4108" s="7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105" x14ac:dyDescent="0.2">
      <c r="A4109" s="7">
        <v>4107</v>
      </c>
      <c r="B4109" s="1" t="s">
        <v>4103</v>
      </c>
      <c r="C4109" s="1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11">
        <f t="shared" si="384"/>
        <v>2.0500000000000003</v>
      </c>
      <c r="P4109" s="7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90" x14ac:dyDescent="0.2">
      <c r="A4110" s="7">
        <v>4108</v>
      </c>
      <c r="B4110" s="1" t="s">
        <v>4104</v>
      </c>
      <c r="C4110" s="1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11">
        <f t="shared" si="384"/>
        <v>1.9666666666666666</v>
      </c>
      <c r="P4110" s="7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90" x14ac:dyDescent="0.2">
      <c r="A4111" s="7">
        <v>4109</v>
      </c>
      <c r="B4111" s="1" t="s">
        <v>4105</v>
      </c>
      <c r="C4111" s="1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11">
        <f t="shared" si="384"/>
        <v>0</v>
      </c>
      <c r="P4111" s="7" t="e">
        <f t="shared" si="385"/>
        <v>#DIV/0!</v>
      </c>
      <c r="Q4111" s="7" t="str">
        <f t="shared" si="386"/>
        <v>theater</v>
      </c>
      <c r="R4111" s="7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105" x14ac:dyDescent="0.2">
      <c r="A4112" s="7">
        <v>4110</v>
      </c>
      <c r="B4112" s="1" t="s">
        <v>4106</v>
      </c>
      <c r="C4112" s="1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11">
        <f t="shared" si="384"/>
        <v>28.666666666666668</v>
      </c>
      <c r="P4112" s="7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90" x14ac:dyDescent="0.2">
      <c r="A4113" s="7">
        <v>4111</v>
      </c>
      <c r="B4113" s="1" t="s">
        <v>4107</v>
      </c>
      <c r="C4113" s="1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11">
        <f t="shared" si="384"/>
        <v>3.1333333333333333</v>
      </c>
      <c r="P4113" s="7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105" x14ac:dyDescent="0.2">
      <c r="A4114" s="7">
        <v>4112</v>
      </c>
      <c r="B4114" s="1" t="s">
        <v>4108</v>
      </c>
      <c r="C4114" s="1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11">
        <f t="shared" si="384"/>
        <v>0.04</v>
      </c>
      <c r="P4114" s="7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105" x14ac:dyDescent="0.2">
      <c r="A4115" s="7">
        <v>4113</v>
      </c>
      <c r="B4115" s="1" t="s">
        <v>4109</v>
      </c>
      <c r="C4115" s="1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11">
        <f t="shared" si="384"/>
        <v>0.2</v>
      </c>
      <c r="P4115" s="7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17" priority="17" operator="containsText" text="live">
      <formula>NOT(ISERROR(SEARCH("live",F1)))</formula>
    </cfRule>
    <cfRule type="containsText" dxfId="16" priority="18" operator="containsText" text="failed">
      <formula>NOT(ISERROR(SEARCH("failed",F1)))</formula>
    </cfRule>
    <cfRule type="containsText" dxfId="15" priority="19" operator="containsText" text="canceled">
      <formula>NOT(ISERROR(SEARCH("canceled",F1)))</formula>
    </cfRule>
    <cfRule type="containsText" dxfId="14" priority="20" operator="containsText" text="successful">
      <formula>NOT(ISERROR(SEARCH("successful",F1)))</formula>
    </cfRule>
    <cfRule type="containsText" dxfId="13" priority="21" operator="containsText" text="successful">
      <formula>NOT(ISERROR(SEARCH("successful",F1)))</formula>
    </cfRule>
  </conditionalFormatting>
  <conditionalFormatting sqref="P1:R1 T1">
    <cfRule type="cellIs" dxfId="12" priority="14" operator="lessThan">
      <formula>100</formula>
    </cfRule>
    <cfRule type="cellIs" dxfId="11" priority="15" operator="lessThan">
      <formula>200</formula>
    </cfRule>
    <cfRule type="cellIs" dxfId="10" priority="16" operator="between">
      <formula>0</formula>
      <formula>99.99999</formula>
    </cfRule>
  </conditionalFormatting>
  <conditionalFormatting sqref="Q1833">
    <cfRule type="cellIs" dxfId="9" priority="10" operator="lessThan">
      <formula>100</formula>
    </cfRule>
  </conditionalFormatting>
  <conditionalFormatting sqref="O2:O4115">
    <cfRule type="cellIs" dxfId="8" priority="6" operator="lessThan">
      <formula>100</formula>
    </cfRule>
    <cfRule type="cellIs" dxfId="7" priority="5" operator="equal">
      <formula>100</formula>
    </cfRule>
    <cfRule type="cellIs" dxfId="6" priority="4" operator="greaterThan">
      <formula>100</formula>
    </cfRule>
    <cfRule type="cellIs" dxfId="5" priority="3" operator="equal">
      <formula>200</formula>
    </cfRule>
    <cfRule type="cellIs" dxfId="4" priority="2" operator="greaterThan">
      <formula>200</formula>
    </cfRule>
    <cfRule type="cellIs" dxfId="3" priority="1" operator="between">
      <formula>100</formula>
      <formula>200</formula>
    </cfRule>
  </conditionalFormatting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A4" sqref="A4:E1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7" width="10" bestFit="1" customWidth="1"/>
  </cols>
  <sheetData>
    <row r="1" spans="1:7" x14ac:dyDescent="0.2">
      <c r="A1" s="13" t="s">
        <v>8223</v>
      </c>
      <c r="B1" s="3" t="s">
        <v>8323</v>
      </c>
      <c r="C1" s="3"/>
      <c r="D1" s="3"/>
      <c r="E1" s="3"/>
      <c r="F1" s="3"/>
      <c r="G1" s="3"/>
    </row>
    <row r="2" spans="1:7" x14ac:dyDescent="0.2">
      <c r="A2" s="3"/>
      <c r="B2" s="3"/>
      <c r="C2" s="3"/>
      <c r="D2" s="3"/>
      <c r="E2" s="3"/>
      <c r="F2" s="3"/>
      <c r="G2" s="3"/>
    </row>
    <row r="3" spans="1:7" x14ac:dyDescent="0.2">
      <c r="A3" s="13" t="s">
        <v>8322</v>
      </c>
      <c r="B3" s="13" t="s">
        <v>8310</v>
      </c>
      <c r="C3" s="3"/>
      <c r="D3" s="3"/>
      <c r="E3" s="3"/>
      <c r="F3" s="3"/>
    </row>
    <row r="4" spans="1:7" x14ac:dyDescent="0.2">
      <c r="A4" s="13" t="s">
        <v>8311</v>
      </c>
      <c r="B4" s="3" t="s">
        <v>8219</v>
      </c>
      <c r="C4" s="3" t="s">
        <v>8221</v>
      </c>
      <c r="D4" s="3" t="s">
        <v>8220</v>
      </c>
      <c r="E4" s="3" t="s">
        <v>8222</v>
      </c>
      <c r="F4" s="3" t="s">
        <v>8312</v>
      </c>
    </row>
    <row r="5" spans="1:7" x14ac:dyDescent="0.2">
      <c r="A5" s="3" t="s">
        <v>8313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7" x14ac:dyDescent="0.2">
      <c r="A6" s="3" t="s">
        <v>8314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7" x14ac:dyDescent="0.2">
      <c r="A7" s="3" t="s">
        <v>8315</v>
      </c>
      <c r="B7" s="14">
        <v>80</v>
      </c>
      <c r="C7" s="14">
        <v>140</v>
      </c>
      <c r="D7" s="14"/>
      <c r="E7" s="14"/>
      <c r="F7" s="14">
        <v>220</v>
      </c>
    </row>
    <row r="8" spans="1:7" x14ac:dyDescent="0.2">
      <c r="A8" s="3" t="s">
        <v>8316</v>
      </c>
      <c r="B8" s="14"/>
      <c r="C8" s="14"/>
      <c r="D8" s="14">
        <v>24</v>
      </c>
      <c r="E8" s="14"/>
      <c r="F8" s="14">
        <v>24</v>
      </c>
    </row>
    <row r="9" spans="1:7" x14ac:dyDescent="0.2">
      <c r="A9" s="3" t="s">
        <v>8317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7" x14ac:dyDescent="0.2">
      <c r="A10" s="3" t="s">
        <v>8318</v>
      </c>
      <c r="B10" s="14">
        <v>103</v>
      </c>
      <c r="C10" s="14">
        <v>117</v>
      </c>
      <c r="D10" s="14"/>
      <c r="E10" s="14"/>
      <c r="F10" s="14">
        <v>220</v>
      </c>
    </row>
    <row r="11" spans="1:7" x14ac:dyDescent="0.2">
      <c r="A11" s="3" t="s">
        <v>8319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7" x14ac:dyDescent="0.2">
      <c r="A12" s="3" t="s">
        <v>8320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7" x14ac:dyDescent="0.2">
      <c r="A13" s="3" t="s">
        <v>8321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7" x14ac:dyDescent="0.2">
      <c r="A14" s="3" t="s">
        <v>8312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5" right="0.75" top="1" bottom="1" header="0.5" footer="0.5"/>
  <pageSetup orientation="portrait" horizontalDpi="4294967292" verticalDpi="429496729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B16" workbookViewId="0">
      <selection activeCell="J51" sqref="J51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7" width="10" bestFit="1" customWidth="1"/>
  </cols>
  <sheetData>
    <row r="1" spans="1:6" x14ac:dyDescent="0.2">
      <c r="A1" s="13" t="s">
        <v>8223</v>
      </c>
      <c r="B1" s="3" t="s">
        <v>8323</v>
      </c>
      <c r="C1" s="3"/>
      <c r="D1" s="3"/>
      <c r="E1" s="3"/>
      <c r="F1" s="3"/>
    </row>
    <row r="2" spans="1:6" x14ac:dyDescent="0.2">
      <c r="A2" s="13" t="s">
        <v>8308</v>
      </c>
      <c r="B2" s="3" t="s">
        <v>8323</v>
      </c>
      <c r="C2" s="3"/>
      <c r="D2" s="3"/>
      <c r="E2" s="3"/>
      <c r="F2" s="3"/>
    </row>
    <row r="3" spans="1:6" x14ac:dyDescent="0.2">
      <c r="A3" s="3"/>
      <c r="B3" s="3"/>
      <c r="C3" s="3"/>
      <c r="D3" s="3"/>
      <c r="E3" s="3"/>
      <c r="F3" s="3"/>
    </row>
    <row r="4" spans="1:6" x14ac:dyDescent="0.2">
      <c r="A4" s="13" t="s">
        <v>8322</v>
      </c>
      <c r="B4" s="13" t="s">
        <v>8310</v>
      </c>
      <c r="C4" s="3"/>
      <c r="D4" s="3"/>
      <c r="E4" s="3"/>
      <c r="F4" s="3"/>
    </row>
    <row r="5" spans="1:6" x14ac:dyDescent="0.2">
      <c r="A5" s="13" t="s">
        <v>8311</v>
      </c>
      <c r="B5" s="3" t="s">
        <v>8219</v>
      </c>
      <c r="C5" s="3" t="s">
        <v>8221</v>
      </c>
      <c r="D5" s="3" t="s">
        <v>8220</v>
      </c>
      <c r="E5" s="3" t="s">
        <v>8222</v>
      </c>
      <c r="F5" s="3" t="s">
        <v>8312</v>
      </c>
    </row>
    <row r="6" spans="1:6" x14ac:dyDescent="0.2">
      <c r="A6" s="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3" t="s">
        <v>8325</v>
      </c>
      <c r="B7" s="14"/>
      <c r="C7" s="14"/>
      <c r="D7" s="14">
        <v>20</v>
      </c>
      <c r="E7" s="14"/>
      <c r="F7" s="14">
        <v>20</v>
      </c>
    </row>
    <row r="8" spans="1:6" x14ac:dyDescent="0.2">
      <c r="A8" s="3" t="s">
        <v>8326</v>
      </c>
      <c r="B8" s="14"/>
      <c r="C8" s="14"/>
      <c r="D8" s="14">
        <v>24</v>
      </c>
      <c r="E8" s="14"/>
      <c r="F8" s="14">
        <v>24</v>
      </c>
    </row>
    <row r="9" spans="1:6" x14ac:dyDescent="0.2">
      <c r="A9" s="3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">
      <c r="A10" s="3" t="s">
        <v>8328</v>
      </c>
      <c r="B10" s="14">
        <v>40</v>
      </c>
      <c r="C10" s="14"/>
      <c r="D10" s="14"/>
      <c r="E10" s="14"/>
      <c r="F10" s="14">
        <v>40</v>
      </c>
    </row>
    <row r="11" spans="1:6" x14ac:dyDescent="0.2">
      <c r="A11" s="3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">
      <c r="A12" s="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3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2">
      <c r="A14" s="3" t="s">
        <v>8332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">
      <c r="A15" s="3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3" t="s">
        <v>8334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">
      <c r="A17" s="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3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2">
      <c r="A19" s="3" t="s">
        <v>8337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">
      <c r="A20" s="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3" t="s">
        <v>8339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">
      <c r="A22" s="3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2">
      <c r="A23" s="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3" t="s">
        <v>8342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">
      <c r="A25" s="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3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2">
      <c r="A27" s="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3" t="s">
        <v>8346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">
      <c r="A29" s="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3" t="s">
        <v>8348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">
      <c r="A31" s="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2">
      <c r="A32" s="3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2">
      <c r="A33" s="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3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2">
      <c r="A35" s="3" t="s">
        <v>8353</v>
      </c>
      <c r="B35" s="14"/>
      <c r="C35" s="14"/>
      <c r="D35" s="14">
        <v>40</v>
      </c>
      <c r="E35" s="14"/>
      <c r="F35" s="14">
        <v>40</v>
      </c>
    </row>
    <row r="36" spans="1:6" x14ac:dyDescent="0.2">
      <c r="A36" s="3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2">
      <c r="A37" s="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">
      <c r="A38" s="3" t="s">
        <v>8356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">
      <c r="A39" s="3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">
      <c r="A40" s="3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2">
      <c r="A41" s="3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2">
      <c r="A42" s="3" t="s">
        <v>8360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">
      <c r="A43" s="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3" t="s">
        <v>8362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">
      <c r="A45" s="3" t="s">
        <v>8363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">
      <c r="A46" s="3" t="s">
        <v>8364</v>
      </c>
      <c r="B46" s="14"/>
      <c r="C46" s="14"/>
      <c r="D46" s="14">
        <v>20</v>
      </c>
      <c r="E46" s="14"/>
      <c r="F46" s="14">
        <v>20</v>
      </c>
    </row>
    <row r="47" spans="1:6" x14ac:dyDescent="0.2">
      <c r="A47" s="3" t="s">
        <v>8312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A5" sqref="A5:E17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customWidth="1"/>
    <col min="6" max="7" width="10" bestFit="1" customWidth="1"/>
  </cols>
  <sheetData>
    <row r="1" spans="1:6" x14ac:dyDescent="0.2">
      <c r="A1" s="13" t="s">
        <v>8308</v>
      </c>
      <c r="B1" s="3" t="s">
        <v>8323</v>
      </c>
      <c r="C1" s="3"/>
      <c r="D1" s="3"/>
      <c r="E1" s="3"/>
      <c r="F1" s="3"/>
    </row>
    <row r="2" spans="1:6" x14ac:dyDescent="0.2">
      <c r="A2" s="13" t="s">
        <v>8384</v>
      </c>
      <c r="B2" s="3" t="s">
        <v>8323</v>
      </c>
      <c r="C2" s="3"/>
      <c r="D2" s="3"/>
      <c r="E2" s="3"/>
      <c r="F2" s="3"/>
    </row>
    <row r="3" spans="1:6" x14ac:dyDescent="0.2">
      <c r="A3" s="3"/>
      <c r="B3" s="3"/>
      <c r="C3" s="3"/>
      <c r="D3" s="3"/>
      <c r="E3" s="3"/>
      <c r="F3" s="3"/>
    </row>
    <row r="4" spans="1:6" x14ac:dyDescent="0.2">
      <c r="A4" s="13" t="s">
        <v>8322</v>
      </c>
      <c r="B4" s="13" t="s">
        <v>8310</v>
      </c>
      <c r="C4" s="3"/>
      <c r="D4" s="3"/>
      <c r="E4" s="3"/>
      <c r="F4" s="3"/>
    </row>
    <row r="5" spans="1:6" x14ac:dyDescent="0.2">
      <c r="A5" s="13" t="s">
        <v>8311</v>
      </c>
      <c r="B5" s="3" t="s">
        <v>8219</v>
      </c>
      <c r="C5" s="3" t="s">
        <v>8221</v>
      </c>
      <c r="D5" s="3" t="s">
        <v>8220</v>
      </c>
      <c r="E5" s="3" t="s">
        <v>8222</v>
      </c>
      <c r="F5" s="3" t="s">
        <v>8312</v>
      </c>
    </row>
    <row r="6" spans="1:6" x14ac:dyDescent="0.2">
      <c r="A6" s="3" t="s">
        <v>8372</v>
      </c>
      <c r="B6" s="14">
        <v>182</v>
      </c>
      <c r="C6" s="14">
        <v>149</v>
      </c>
      <c r="D6" s="14">
        <v>34</v>
      </c>
      <c r="E6" s="14">
        <v>2</v>
      </c>
      <c r="F6" s="14">
        <v>367</v>
      </c>
    </row>
    <row r="7" spans="1:6" x14ac:dyDescent="0.2">
      <c r="A7" s="3" t="s">
        <v>8373</v>
      </c>
      <c r="B7" s="14">
        <v>202</v>
      </c>
      <c r="C7" s="14">
        <v>106</v>
      </c>
      <c r="D7" s="14">
        <v>27</v>
      </c>
      <c r="E7" s="14">
        <v>18</v>
      </c>
      <c r="F7" s="14">
        <v>353</v>
      </c>
    </row>
    <row r="8" spans="1:6" x14ac:dyDescent="0.2">
      <c r="A8" s="3" t="s">
        <v>8374</v>
      </c>
      <c r="B8" s="14">
        <v>180</v>
      </c>
      <c r="C8" s="14">
        <v>108</v>
      </c>
      <c r="D8" s="14">
        <v>28</v>
      </c>
      <c r="E8" s="14">
        <v>30</v>
      </c>
      <c r="F8" s="14">
        <v>346</v>
      </c>
    </row>
    <row r="9" spans="1:6" x14ac:dyDescent="0.2">
      <c r="A9" s="3" t="s">
        <v>8375</v>
      </c>
      <c r="B9" s="14">
        <v>192</v>
      </c>
      <c r="C9" s="14">
        <v>102</v>
      </c>
      <c r="D9" s="14">
        <v>27</v>
      </c>
      <c r="E9" s="14"/>
      <c r="F9" s="14">
        <v>321</v>
      </c>
    </row>
    <row r="10" spans="1:6" x14ac:dyDescent="0.2">
      <c r="A10" s="3" t="s">
        <v>8376</v>
      </c>
      <c r="B10" s="14">
        <v>234</v>
      </c>
      <c r="C10" s="14">
        <v>126</v>
      </c>
      <c r="D10" s="14">
        <v>26</v>
      </c>
      <c r="E10" s="14"/>
      <c r="F10" s="14">
        <v>386</v>
      </c>
    </row>
    <row r="11" spans="1:6" x14ac:dyDescent="0.2">
      <c r="A11" s="3" t="s">
        <v>8377</v>
      </c>
      <c r="B11" s="14">
        <v>211</v>
      </c>
      <c r="C11" s="14">
        <v>147</v>
      </c>
      <c r="D11" s="14">
        <v>27</v>
      </c>
      <c r="E11" s="14"/>
      <c r="F11" s="14">
        <v>385</v>
      </c>
    </row>
    <row r="12" spans="1:6" x14ac:dyDescent="0.2">
      <c r="A12" s="3" t="s">
        <v>8378</v>
      </c>
      <c r="B12" s="14">
        <v>194</v>
      </c>
      <c r="C12" s="14">
        <v>150</v>
      </c>
      <c r="D12" s="14">
        <v>43</v>
      </c>
      <c r="E12" s="14"/>
      <c r="F12" s="14">
        <v>387</v>
      </c>
    </row>
    <row r="13" spans="1:6" x14ac:dyDescent="0.2">
      <c r="A13" s="3" t="s">
        <v>8379</v>
      </c>
      <c r="B13" s="14">
        <v>166</v>
      </c>
      <c r="C13" s="14">
        <v>134</v>
      </c>
      <c r="D13" s="14">
        <v>33</v>
      </c>
      <c r="E13" s="14"/>
      <c r="F13" s="14">
        <v>333</v>
      </c>
    </row>
    <row r="14" spans="1:6" x14ac:dyDescent="0.2">
      <c r="A14" s="3" t="s">
        <v>8380</v>
      </c>
      <c r="B14" s="14">
        <v>147</v>
      </c>
      <c r="C14" s="14">
        <v>127</v>
      </c>
      <c r="D14" s="14">
        <v>24</v>
      </c>
      <c r="E14" s="14"/>
      <c r="F14" s="14">
        <v>298</v>
      </c>
    </row>
    <row r="15" spans="1:6" x14ac:dyDescent="0.2">
      <c r="A15" s="3" t="s">
        <v>8381</v>
      </c>
      <c r="B15" s="14">
        <v>183</v>
      </c>
      <c r="C15" s="14">
        <v>149</v>
      </c>
      <c r="D15" s="14">
        <v>20</v>
      </c>
      <c r="E15" s="14"/>
      <c r="F15" s="14">
        <v>352</v>
      </c>
    </row>
    <row r="16" spans="1:6" x14ac:dyDescent="0.2">
      <c r="A16" s="3" t="s">
        <v>8382</v>
      </c>
      <c r="B16" s="14">
        <v>183</v>
      </c>
      <c r="C16" s="14">
        <v>114</v>
      </c>
      <c r="D16" s="14">
        <v>37</v>
      </c>
      <c r="E16" s="14"/>
      <c r="F16" s="14">
        <v>334</v>
      </c>
    </row>
    <row r="17" spans="1:6" x14ac:dyDescent="0.2">
      <c r="A17" s="3" t="s">
        <v>8383</v>
      </c>
      <c r="B17" s="14">
        <v>111</v>
      </c>
      <c r="C17" s="14">
        <v>118</v>
      </c>
      <c r="D17" s="14">
        <v>23</v>
      </c>
      <c r="E17" s="14"/>
      <c r="F17" s="14">
        <v>252</v>
      </c>
    </row>
    <row r="18" spans="1:6" x14ac:dyDescent="0.2">
      <c r="A18" s="3" t="s">
        <v>8312</v>
      </c>
      <c r="B18" s="14">
        <v>2185</v>
      </c>
      <c r="C18" s="14">
        <v>1530</v>
      </c>
      <c r="D18" s="14">
        <v>349</v>
      </c>
      <c r="E18" s="14">
        <v>50</v>
      </c>
      <c r="F18" s="14">
        <v>4114</v>
      </c>
    </row>
    <row r="19" spans="1:6" x14ac:dyDescent="0.2">
      <c r="A19" s="3"/>
      <c r="B19" s="3"/>
      <c r="C19" s="3"/>
      <c r="D19" s="3"/>
      <c r="E19" s="3"/>
      <c r="F19" s="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>
      <selection activeCell="I8" sqref="I8"/>
    </sheetView>
  </sheetViews>
  <sheetFormatPr baseColWidth="10" defaultColWidth="29.6640625" defaultRowHeight="15" x14ac:dyDescent="0.2"/>
  <cols>
    <col min="2" max="8" width="18" customWidth="1"/>
  </cols>
  <sheetData>
    <row r="1" spans="1:8" s="12" customFormat="1" x14ac:dyDescent="0.2">
      <c r="A1" s="12" t="s">
        <v>8367</v>
      </c>
      <c r="B1" s="12" t="s">
        <v>8368</v>
      </c>
      <c r="C1" s="12" t="s">
        <v>8369</v>
      </c>
      <c r="D1" s="12" t="s">
        <v>8370</v>
      </c>
      <c r="E1" s="12" t="s">
        <v>8396</v>
      </c>
      <c r="F1" s="12" t="s">
        <v>8397</v>
      </c>
      <c r="G1" s="12" t="s">
        <v>8398</v>
      </c>
      <c r="H1" s="12" t="s">
        <v>8399</v>
      </c>
    </row>
    <row r="2" spans="1:8" x14ac:dyDescent="0.2">
      <c r="A2" t="s">
        <v>8371</v>
      </c>
      <c r="B2">
        <f>COUNTIFS([0]!Goal,"&lt;1000",[0]!State,"successful")</f>
        <v>322</v>
      </c>
      <c r="C2">
        <f>COUNTIFS([0]!Goal,"&lt;1000",[0]!State,"failed")</f>
        <v>113</v>
      </c>
      <c r="D2">
        <f>COUNTIFS([0]!Goal,"&lt;1000",[0]!State,"canceled")</f>
        <v>18</v>
      </c>
      <c r="E2">
        <f>SUM(B2:D2)</f>
        <v>453</v>
      </c>
      <c r="F2" s="15">
        <f t="shared" ref="F2:F13" si="0">B2/Total</f>
        <v>0.71081677704194257</v>
      </c>
      <c r="G2" s="15">
        <f t="shared" ref="G2:G13" si="1">C2/Total</f>
        <v>0.24944812362030905</v>
      </c>
      <c r="H2" s="15">
        <f t="shared" ref="H2:H13" si="2">D2/Total</f>
        <v>3.9735099337748346E-2</v>
      </c>
    </row>
    <row r="3" spans="1:8" x14ac:dyDescent="0.2">
      <c r="A3" t="s">
        <v>8385</v>
      </c>
      <c r="B3">
        <f>COUNTIFS([0]!Goal,"&gt;=1000",[0]!Goal,"&lt;=4999",[0]!State,"successful")</f>
        <v>932</v>
      </c>
      <c r="C3">
        <f>COUNTIFS([0]!Goal,"&gt;=1000",[0]!Goal,"&lt;=4999",[0]!State,"failed")</f>
        <v>420</v>
      </c>
      <c r="D3">
        <f>COUNTIFS([0]!Goal,"&gt;=1000",[0]!Goal,"&lt;=4999",[0]!State,"canceled")</f>
        <v>60</v>
      </c>
      <c r="E3">
        <f t="shared" ref="E3:E13" si="3">SUM(B3:D3)</f>
        <v>1412</v>
      </c>
      <c r="F3" s="15">
        <f t="shared" si="0"/>
        <v>0.66005665722379603</v>
      </c>
      <c r="G3" s="15">
        <f t="shared" si="1"/>
        <v>0.29745042492917845</v>
      </c>
      <c r="H3" s="15">
        <f t="shared" si="2"/>
        <v>4.2492917847025496E-2</v>
      </c>
    </row>
    <row r="4" spans="1:8" x14ac:dyDescent="0.2">
      <c r="A4" t="s">
        <v>8386</v>
      </c>
      <c r="B4">
        <f>COUNTIFS([0]!Goal,"&gt;=5000",[0]!Goal,"&lt;=9999",[0]!State,"successful")</f>
        <v>381</v>
      </c>
      <c r="C4">
        <f>COUNTIFS([0]!Goal,"&gt;=5000",[0]!Goal,"&lt;=9999",[0]!State,"failed")</f>
        <v>283</v>
      </c>
      <c r="D4">
        <f>COUNTIFS([0]!Goal,"&gt;=5000",[0]!Goal,"&lt;=9999",[0]!State,"canceled")</f>
        <v>52</v>
      </c>
      <c r="E4">
        <f t="shared" si="3"/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2">
      <c r="A5" t="s">
        <v>8387</v>
      </c>
      <c r="B5">
        <f>COUNTIFS([0]!Goal,"&gt;=10000", [0]!Goal,"&lt;=14999",[0]!State,"successful")</f>
        <v>168</v>
      </c>
      <c r="C5">
        <f>COUNTIFS([0]!Goal,"&gt;=10000", [0]!Goal,"&lt;=14999",[0]!State,"failed")</f>
        <v>144</v>
      </c>
      <c r="D5">
        <f>COUNTIFS([0]!Goal,"&gt;=10000", [0]!Goal,"&lt;=14999",[0]!State,"canceled")</f>
        <v>40</v>
      </c>
      <c r="E5">
        <f t="shared" si="3"/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2">
      <c r="A6" t="s">
        <v>8388</v>
      </c>
      <c r="B6">
        <f>COUNTIFS([0]!Goal,"&gt;=15000",[0]!Goal,"&lt;=19999",[0]!State,"successful")</f>
        <v>94</v>
      </c>
      <c r="C6">
        <f>COUNTIFS([0]!Goal,"&gt;=15000",[0]!Goal,"&lt;=19999",[0]!State,"failed")</f>
        <v>90</v>
      </c>
      <c r="D6">
        <f>COUNTIFS([0]!Goal,"&gt;=15000",[0]!Goal,"&lt;=19999",[0]!State,"canceled")</f>
        <v>17</v>
      </c>
      <c r="E6">
        <f t="shared" si="3"/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2">
      <c r="A7" t="s">
        <v>8389</v>
      </c>
      <c r="B7">
        <f>COUNTIFS([0]!Goal,"&gt;=20000",[0]!Goal,"&lt;=24999",[0]!State,"successful")</f>
        <v>62</v>
      </c>
      <c r="C7">
        <f>COUNTIFS([0]!Goal,"&gt;=20000",[0]!Goal,"&lt;=24999",[0]!State,"failed")</f>
        <v>72</v>
      </c>
      <c r="D7">
        <f>COUNTIFS([0]!Goal,"&gt;=20000",[0]!Goal,"&lt;=24999",[0]!State,"canceled")</f>
        <v>14</v>
      </c>
      <c r="E7">
        <f t="shared" si="3"/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2">
      <c r="A8" t="s">
        <v>8390</v>
      </c>
      <c r="B8">
        <f>COUNTIFS([0]!Goal,"&gt;=25000",[0]!Goal,"&lt;=29999",[0]!State,"successful")</f>
        <v>55</v>
      </c>
      <c r="C8">
        <f>COUNTIFS([0]!Goal,"&gt;=25000",[0]!Goal,"&lt;=29999",[0]!State,"failed")</f>
        <v>64</v>
      </c>
      <c r="D8">
        <f>COUNTIFS([0]!Goal,"&gt;=25000",[0]!Goal,"&lt;=29999",[0]!State,"canceled")</f>
        <v>18</v>
      </c>
      <c r="E8">
        <f t="shared" si="3"/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2">
      <c r="A9" t="s">
        <v>8391</v>
      </c>
      <c r="B9">
        <f>COUNTIFS([0]!Goal,"&gt;=30000",[0]!Goal,"&lt;=34999",[0]!State,"successful")</f>
        <v>32</v>
      </c>
      <c r="C9">
        <f>COUNTIFS([0]!Goal,"&gt;=30000",[0]!Goal,"&lt;=34999",[0]!State,"failed")</f>
        <v>37</v>
      </c>
      <c r="D9">
        <f>COUNTIFS([0]!Goal,"&gt;=30000",[0]!Goal,"&lt;=34999",[0]!State,"canceled")</f>
        <v>13</v>
      </c>
      <c r="E9">
        <f t="shared" si="3"/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2">
      <c r="A10" t="s">
        <v>8392</v>
      </c>
      <c r="B10">
        <f>COUNTIFS([0]!Goal,"&gt;=35000",[0]!Goal,"&lt;=39999",[0]!State,"successful")</f>
        <v>26</v>
      </c>
      <c r="C10">
        <f>COUNTIFS([0]!Goal,"&gt;=35000",[0]!Goal,"&lt;=39999",[0]!State,"failed")</f>
        <v>22</v>
      </c>
      <c r="D10">
        <f>COUNTIFS([0]!Goal,"&gt;=35000",[0]!Goal,"&lt;=39999",[0]!State,"canceled")</f>
        <v>7</v>
      </c>
      <c r="E10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2">
      <c r="A11" t="s">
        <v>8393</v>
      </c>
      <c r="B11">
        <f>COUNTIFS([0]!Goal,"&gt;=40000",[0]!Goal,"&lt;=44999",[0]!State,"successful")</f>
        <v>21</v>
      </c>
      <c r="C11">
        <f>COUNTIFS([0]!Goal,"&gt;=40000",[0]!Goal,"&lt;=44999",[0]!State,"failed")</f>
        <v>16</v>
      </c>
      <c r="D11">
        <f>COUNTIFS([0]!Goal,"&gt;=40000",[0]!Goal,"&lt;=44999",[0]!State,"canceled")</f>
        <v>6</v>
      </c>
      <c r="E11">
        <f t="shared" si="3"/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2">
      <c r="A12" t="s">
        <v>8394</v>
      </c>
      <c r="B12">
        <f>COUNTIFS([0]!Goal,"&gt;=45000",[0]!Goal,"&lt;=49999",[0]!State,"successful")</f>
        <v>6</v>
      </c>
      <c r="C12">
        <f>COUNTIFS([0]!Goal,"&gt;=45000",[0]!Goal,"&lt;=49999",[0]!State,"failed")</f>
        <v>11</v>
      </c>
      <c r="D12">
        <f>COUNTIFS([0]!Goal,"&gt;=45000",[0]!Goal,"&lt;=49999",[0]!State,"canceled")</f>
        <v>4</v>
      </c>
      <c r="E12">
        <f t="shared" si="3"/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2">
      <c r="A13" t="s">
        <v>8395</v>
      </c>
      <c r="B13">
        <f>COUNTIFS([0]!Goal,"&gt;=50000",[0]!State,"successful")</f>
        <v>86</v>
      </c>
      <c r="C13">
        <f>COUNTIFS([0]!Goal,"&gt;=50000",[0]!State,"failed")</f>
        <v>258</v>
      </c>
      <c r="D13">
        <f>COUNTIFS([0]!Goal,"&gt;=50000",[0]!State,"canceled")</f>
        <v>100</v>
      </c>
      <c r="E13">
        <f t="shared" si="3"/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  <row r="47" spans="1:1" ht="16" x14ac:dyDescent="0.2">
      <c r="A47" s="16" t="s">
        <v>8404</v>
      </c>
    </row>
    <row r="48" spans="1:1" ht="16" x14ac:dyDescent="0.2">
      <c r="A48" s="17" t="s">
        <v>8400</v>
      </c>
    </row>
    <row r="49" spans="1:1" ht="16" x14ac:dyDescent="0.2">
      <c r="A49" s="17" t="s">
        <v>8402</v>
      </c>
    </row>
    <row r="50" spans="1:1" ht="16" x14ac:dyDescent="0.2">
      <c r="A50" s="17" t="s">
        <v>8401</v>
      </c>
    </row>
    <row r="51" spans="1:1" ht="16" x14ac:dyDescent="0.2">
      <c r="A51" s="17" t="s">
        <v>8403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table1</vt:lpstr>
      <vt:lpstr>table2</vt:lpstr>
      <vt:lpstr>table3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Zhisen J. Urgolites</cp:lastModifiedBy>
  <dcterms:created xsi:type="dcterms:W3CDTF">2017-04-20T15:17:24Z</dcterms:created>
  <dcterms:modified xsi:type="dcterms:W3CDTF">2018-06-28T18:25:08Z</dcterms:modified>
</cp:coreProperties>
</file>