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Eduardo Fernández Pascual\"/>
    </mc:Choice>
  </mc:AlternateContent>
  <bookViews>
    <workbookView xWindow="120" yWindow="135" windowWidth="15480" windowHeight="9780"/>
  </bookViews>
  <sheets>
    <sheet name="Resultado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21" i="2" l="1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AM119" i="1" l="1"/>
  <c r="AQ61" i="1" l="1"/>
  <c r="AQ56" i="1"/>
  <c r="AN3" i="1" l="1"/>
  <c r="AN4" i="1"/>
  <c r="AQ4" i="1" s="1"/>
  <c r="AN5" i="1"/>
  <c r="AQ5" i="1" s="1"/>
  <c r="AN6" i="1"/>
  <c r="AQ6" i="1" s="1"/>
  <c r="AN7" i="1"/>
  <c r="AQ7" i="1" s="1"/>
  <c r="AN8" i="1"/>
  <c r="AQ8" i="1" s="1"/>
  <c r="AN9" i="1"/>
  <c r="AQ9" i="1" s="1"/>
  <c r="AN10" i="1"/>
  <c r="AQ10" i="1" s="1"/>
  <c r="AN11" i="1"/>
  <c r="AQ11" i="1" s="1"/>
  <c r="AN12" i="1"/>
  <c r="AQ12" i="1" s="1"/>
  <c r="AN13" i="1"/>
  <c r="AQ13" i="1" s="1"/>
  <c r="AN14" i="1"/>
  <c r="AQ14" i="1" s="1"/>
  <c r="AN15" i="1"/>
  <c r="AQ15" i="1" s="1"/>
  <c r="AN16" i="1"/>
  <c r="AQ16" i="1" s="1"/>
  <c r="AN17" i="1"/>
  <c r="AQ17" i="1" s="1"/>
  <c r="AN18" i="1"/>
  <c r="AQ18" i="1" s="1"/>
  <c r="AN19" i="1"/>
  <c r="AQ19" i="1" s="1"/>
  <c r="AN20" i="1"/>
  <c r="AQ20" i="1" s="1"/>
  <c r="AN21" i="1"/>
  <c r="AQ21" i="1" s="1"/>
  <c r="AN22" i="1"/>
  <c r="AQ22" i="1" s="1"/>
  <c r="AN23" i="1"/>
  <c r="AQ23" i="1" s="1"/>
  <c r="AN24" i="1"/>
  <c r="AQ24" i="1" s="1"/>
  <c r="AN25" i="1"/>
  <c r="AQ25" i="1" s="1"/>
  <c r="AN26" i="1"/>
  <c r="AQ26" i="1" s="1"/>
  <c r="AN27" i="1"/>
  <c r="AQ27" i="1" s="1"/>
  <c r="AN28" i="1"/>
  <c r="AQ28" i="1" s="1"/>
  <c r="AN29" i="1"/>
  <c r="AQ29" i="1" s="1"/>
  <c r="AN30" i="1"/>
  <c r="AQ30" i="1" s="1"/>
  <c r="AN31" i="1"/>
  <c r="AQ31" i="1" s="1"/>
  <c r="AN32" i="1"/>
  <c r="AQ32" i="1" s="1"/>
  <c r="AN33" i="1"/>
  <c r="AQ33" i="1" s="1"/>
  <c r="AN34" i="1"/>
  <c r="AQ34" i="1" s="1"/>
  <c r="AN35" i="1"/>
  <c r="AQ35" i="1" s="1"/>
  <c r="AN36" i="1"/>
  <c r="AQ36" i="1" s="1"/>
  <c r="AN37" i="1"/>
  <c r="AQ37" i="1" s="1"/>
  <c r="AN38" i="1"/>
  <c r="AQ38" i="1" s="1"/>
  <c r="AN39" i="1"/>
  <c r="AQ39" i="1" s="1"/>
  <c r="AN40" i="1"/>
  <c r="AQ40" i="1" s="1"/>
  <c r="AN41" i="1"/>
  <c r="AQ41" i="1" s="1"/>
  <c r="AN42" i="1"/>
  <c r="AQ42" i="1" s="1"/>
  <c r="AN43" i="1"/>
  <c r="AQ43" i="1" s="1"/>
  <c r="AN44" i="1"/>
  <c r="AQ44" i="1" s="1"/>
  <c r="AN45" i="1"/>
  <c r="AQ45" i="1" s="1"/>
  <c r="AN46" i="1"/>
  <c r="AQ46" i="1" s="1"/>
  <c r="AN47" i="1"/>
  <c r="AQ47" i="1" s="1"/>
  <c r="AN48" i="1"/>
  <c r="AQ48" i="1" s="1"/>
  <c r="AN49" i="1"/>
  <c r="AQ49" i="1" s="1"/>
  <c r="AN50" i="1"/>
  <c r="AQ50" i="1" s="1"/>
  <c r="AN51" i="1"/>
  <c r="AQ51" i="1" s="1"/>
  <c r="AN52" i="1"/>
  <c r="AQ52" i="1" s="1"/>
  <c r="AN53" i="1"/>
  <c r="AQ53" i="1" s="1"/>
  <c r="AN54" i="1"/>
  <c r="AQ54" i="1" s="1"/>
  <c r="AN55" i="1"/>
  <c r="AQ55" i="1" s="1"/>
  <c r="AN56" i="1"/>
  <c r="AN57" i="1"/>
  <c r="AQ57" i="1" s="1"/>
  <c r="AN58" i="1"/>
  <c r="AQ58" i="1" s="1"/>
  <c r="AN59" i="1"/>
  <c r="AQ59" i="1" s="1"/>
  <c r="AN60" i="1"/>
  <c r="AQ60" i="1" s="1"/>
  <c r="AN61" i="1"/>
  <c r="AN62" i="1"/>
  <c r="AQ62" i="1" s="1"/>
  <c r="AR59" i="1" s="1"/>
  <c r="AN63" i="1"/>
  <c r="AQ63" i="1" s="1"/>
  <c r="AN64" i="1"/>
  <c r="AQ64" i="1" s="1"/>
  <c r="AN65" i="1"/>
  <c r="AQ65" i="1" s="1"/>
  <c r="AN66" i="1"/>
  <c r="AQ66" i="1" s="1"/>
  <c r="AN67" i="1"/>
  <c r="AQ67" i="1" s="1"/>
  <c r="AN68" i="1"/>
  <c r="AQ68" i="1" s="1"/>
  <c r="AN69" i="1"/>
  <c r="AQ69" i="1" s="1"/>
  <c r="AN70" i="1"/>
  <c r="AQ70" i="1" s="1"/>
  <c r="AN71" i="1"/>
  <c r="AQ71" i="1" s="1"/>
  <c r="AN72" i="1"/>
  <c r="AQ72" i="1" s="1"/>
  <c r="AN73" i="1"/>
  <c r="AQ73" i="1" s="1"/>
  <c r="AN74" i="1"/>
  <c r="AQ74" i="1" s="1"/>
  <c r="AN75" i="1"/>
  <c r="AQ75" i="1" s="1"/>
  <c r="AN76" i="1"/>
  <c r="AQ76" i="1" s="1"/>
  <c r="AN77" i="1"/>
  <c r="AQ77" i="1" s="1"/>
  <c r="AN78" i="1"/>
  <c r="AQ78" i="1" s="1"/>
  <c r="AN79" i="1"/>
  <c r="AQ79" i="1" s="1"/>
  <c r="AN80" i="1"/>
  <c r="AQ80" i="1" s="1"/>
  <c r="AN81" i="1"/>
  <c r="AQ81" i="1" s="1"/>
  <c r="AN82" i="1"/>
  <c r="AQ82" i="1" s="1"/>
  <c r="AN83" i="1"/>
  <c r="AQ83" i="1" s="1"/>
  <c r="AN84" i="1"/>
  <c r="AQ84" i="1" s="1"/>
  <c r="AN85" i="1"/>
  <c r="AQ85" i="1" s="1"/>
  <c r="AN86" i="1"/>
  <c r="AQ86" i="1" s="1"/>
  <c r="AN87" i="1"/>
  <c r="AQ87" i="1" s="1"/>
  <c r="AN88" i="1"/>
  <c r="AQ88" i="1" s="1"/>
  <c r="AN89" i="1"/>
  <c r="AQ89" i="1" s="1"/>
  <c r="AN90" i="1"/>
  <c r="AQ90" i="1" s="1"/>
  <c r="AN91" i="1"/>
  <c r="AQ91" i="1" s="1"/>
  <c r="AN92" i="1"/>
  <c r="AQ92" i="1" s="1"/>
  <c r="AN93" i="1"/>
  <c r="AQ93" i="1" s="1"/>
  <c r="AN94" i="1"/>
  <c r="AQ94" i="1" s="1"/>
  <c r="AN95" i="1"/>
  <c r="AQ95" i="1" s="1"/>
  <c r="AN96" i="1"/>
  <c r="AQ96" i="1" s="1"/>
  <c r="AN97" i="1"/>
  <c r="AQ97" i="1" s="1"/>
  <c r="AN98" i="1"/>
  <c r="AQ98" i="1" s="1"/>
  <c r="AN99" i="1"/>
  <c r="AQ99" i="1" s="1"/>
  <c r="AN100" i="1"/>
  <c r="AQ100" i="1" s="1"/>
  <c r="AN101" i="1"/>
  <c r="AQ101" i="1" s="1"/>
  <c r="AN102" i="1"/>
  <c r="AQ102" i="1" s="1"/>
  <c r="AN103" i="1"/>
  <c r="AQ103" i="1" s="1"/>
  <c r="AN104" i="1"/>
  <c r="AQ104" i="1" s="1"/>
  <c r="AN105" i="1"/>
  <c r="AQ105" i="1" s="1"/>
  <c r="AN106" i="1"/>
  <c r="AQ106" i="1" s="1"/>
  <c r="AN107" i="1"/>
  <c r="AQ107" i="1" s="1"/>
  <c r="AN108" i="1"/>
  <c r="AQ108" i="1" s="1"/>
  <c r="AN109" i="1"/>
  <c r="AQ109" i="1" s="1"/>
  <c r="AN110" i="1"/>
  <c r="AQ110" i="1" s="1"/>
  <c r="AN111" i="1"/>
  <c r="AQ111" i="1" s="1"/>
  <c r="AN112" i="1"/>
  <c r="AQ112" i="1" s="1"/>
  <c r="AN113" i="1"/>
  <c r="AQ113" i="1" s="1"/>
  <c r="AN114" i="1"/>
  <c r="AQ114" i="1" s="1"/>
  <c r="AN115" i="1"/>
  <c r="AQ115" i="1" s="1"/>
  <c r="AN116" i="1"/>
  <c r="AQ116" i="1" s="1"/>
  <c r="AN117" i="1"/>
  <c r="AQ117" i="1" s="1"/>
  <c r="AN118" i="1"/>
  <c r="AQ118" i="1" s="1"/>
  <c r="AN119" i="1"/>
  <c r="AN120" i="1"/>
  <c r="AN121" i="1"/>
  <c r="AQ121" i="1" s="1"/>
  <c r="AN122" i="1"/>
  <c r="AQ122" i="1" s="1"/>
  <c r="AM120" i="1"/>
  <c r="AM121" i="1"/>
  <c r="AM122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93" i="1"/>
  <c r="AM94" i="1"/>
  <c r="AM95" i="1"/>
  <c r="AM96" i="1"/>
  <c r="AM97" i="1"/>
  <c r="AM98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65" i="1"/>
  <c r="AM66" i="1"/>
  <c r="AM67" i="1"/>
  <c r="AM68" i="1"/>
  <c r="AM69" i="1"/>
  <c r="AM70" i="1"/>
  <c r="AM71" i="1"/>
  <c r="AM72" i="1"/>
  <c r="AM73" i="1"/>
  <c r="AM74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46" i="1"/>
  <c r="AM47" i="1"/>
  <c r="AM48" i="1"/>
  <c r="AM49" i="1"/>
  <c r="AM50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3" i="1"/>
  <c r="AM4" i="1"/>
  <c r="AM5" i="1"/>
  <c r="AM6" i="1"/>
  <c r="AM7" i="1"/>
  <c r="AM8" i="1"/>
  <c r="AM9" i="1"/>
  <c r="AM10" i="1"/>
  <c r="AM11" i="1"/>
  <c r="AM12" i="1"/>
  <c r="AM13" i="1"/>
  <c r="AM14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AQ120" i="1" l="1"/>
  <c r="AO120" i="1"/>
  <c r="AO56" i="1"/>
  <c r="AQ119" i="1"/>
  <c r="AR119" i="1" s="1"/>
  <c r="AO119" i="1"/>
  <c r="AR51" i="1"/>
  <c r="AQ3" i="1"/>
  <c r="AO3" i="1"/>
  <c r="AR91" i="1"/>
  <c r="AR87" i="1"/>
  <c r="AR75" i="1"/>
  <c r="AR63" i="1"/>
  <c r="AO61" i="1"/>
  <c r="AR55" i="1"/>
  <c r="AO121" i="1"/>
  <c r="AO113" i="1"/>
  <c r="AO105" i="1"/>
  <c r="AO97" i="1"/>
  <c r="AO89" i="1"/>
  <c r="AO77" i="1"/>
  <c r="AO69" i="1"/>
  <c r="AO57" i="1"/>
  <c r="AO49" i="1"/>
  <c r="AO41" i="1"/>
  <c r="AO29" i="1"/>
  <c r="AO21" i="1"/>
  <c r="AO13" i="1"/>
  <c r="AO9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R111" i="1"/>
  <c r="AR99" i="1"/>
  <c r="AR95" i="1"/>
  <c r="AR83" i="1"/>
  <c r="AR79" i="1"/>
  <c r="AR67" i="1"/>
  <c r="AR47" i="1"/>
  <c r="AR43" i="1"/>
  <c r="AR39" i="1"/>
  <c r="AR35" i="1"/>
  <c r="AR31" i="1"/>
  <c r="AR27" i="1"/>
  <c r="AR23" i="1"/>
  <c r="AR19" i="1"/>
  <c r="AR15" i="1"/>
  <c r="AR11" i="1"/>
  <c r="AR7" i="1"/>
  <c r="AR3" i="1"/>
  <c r="AO115" i="1"/>
  <c r="AO111" i="1"/>
  <c r="AO107" i="1"/>
  <c r="AO103" i="1"/>
  <c r="AO99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O117" i="1"/>
  <c r="AO109" i="1"/>
  <c r="AO101" i="1"/>
  <c r="AO93" i="1"/>
  <c r="AO85" i="1"/>
  <c r="AO81" i="1"/>
  <c r="AO73" i="1"/>
  <c r="AO65" i="1"/>
  <c r="AO53" i="1"/>
  <c r="AO45" i="1"/>
  <c r="AO37" i="1"/>
  <c r="AO33" i="1"/>
  <c r="AO25" i="1"/>
  <c r="AO17" i="1"/>
  <c r="AO5" i="1"/>
  <c r="AO122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R115" i="1"/>
  <c r="AR107" i="1"/>
  <c r="AR103" i="1"/>
  <c r="AR71" i="1"/>
  <c r="AO116" i="1"/>
  <c r="AO112" i="1"/>
  <c r="AO108" i="1"/>
  <c r="AO104" i="1"/>
  <c r="AO100" i="1"/>
  <c r="AO96" i="1"/>
  <c r="AO92" i="1"/>
  <c r="AO88" i="1"/>
  <c r="AO84" i="1"/>
  <c r="AO80" i="1"/>
  <c r="AO76" i="1"/>
  <c r="AO72" i="1"/>
  <c r="AO68" i="1"/>
  <c r="AO64" i="1"/>
  <c r="AO60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P27" i="1" l="1"/>
  <c r="AP11" i="1"/>
  <c r="AP43" i="1"/>
  <c r="AP75" i="1"/>
  <c r="AP107" i="1"/>
  <c r="AP7" i="1"/>
  <c r="AP39" i="1"/>
  <c r="AP71" i="1"/>
  <c r="AP103" i="1"/>
  <c r="AP3" i="1"/>
  <c r="AP19" i="1"/>
  <c r="AP51" i="1"/>
  <c r="AP83" i="1"/>
  <c r="AP99" i="1"/>
  <c r="AP15" i="1"/>
  <c r="AP31" i="1"/>
  <c r="AP47" i="1"/>
  <c r="AP63" i="1"/>
  <c r="AP79" i="1"/>
  <c r="AP95" i="1"/>
  <c r="AP111" i="1"/>
  <c r="AP59" i="1"/>
  <c r="AP91" i="1"/>
  <c r="AP23" i="1"/>
  <c r="AP55" i="1"/>
  <c r="AP87" i="1"/>
  <c r="AP119" i="1"/>
  <c r="AP35" i="1"/>
  <c r="AP67" i="1"/>
  <c r="AP115" i="1"/>
</calcChain>
</file>

<file path=xl/sharedStrings.xml><?xml version="1.0" encoding="utf-8"?>
<sst xmlns="http://schemas.openxmlformats.org/spreadsheetml/2006/main" count="2845" uniqueCount="73">
  <si>
    <t>1ª incubación</t>
  </si>
  <si>
    <t>Fin estratificación</t>
  </si>
  <si>
    <t>2ªincubación</t>
  </si>
  <si>
    <t>Ensayo corte</t>
  </si>
  <si>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</si>
  <si>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</si>
  <si>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</si>
  <si>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</si>
  <si>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</si>
  <si>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</si>
  <si>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</si>
  <si>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</si>
  <si>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</si>
  <si>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</si>
  <si>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</si>
  <si>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</si>
  <si>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</si>
  <si>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</si>
  <si>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</si>
  <si>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</si>
  <si>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</si>
  <si>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</si>
  <si>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</si>
  <si>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</si>
  <si>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</si>
  <si>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</si>
  <si>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</si>
  <si>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</si>
  <si>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</si>
  <si>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</si>
  <si>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</si>
  <si>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</si>
  <si>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FESESK</t>
  </si>
  <si>
    <t>230812-08</t>
  </si>
  <si>
    <t>JURHUM</t>
  </si>
  <si>
    <t>230812-07</t>
  </si>
  <si>
    <t>RUMSUF</t>
  </si>
  <si>
    <t>230812-02</t>
  </si>
  <si>
    <t>KOBMYO</t>
  </si>
  <si>
    <t>220812-13</t>
  </si>
  <si>
    <t>CARSEM</t>
  </si>
  <si>
    <t>220812-09</t>
  </si>
  <si>
    <t>X</t>
  </si>
  <si>
    <t>Total semillas</t>
  </si>
  <si>
    <t>Total semillas germinadas</t>
  </si>
  <si>
    <t>% Germinación</t>
  </si>
  <si>
    <t>Media germinación</t>
  </si>
  <si>
    <t xml:space="preserve"> MTG (Σ (N x d)/n)</t>
  </si>
  <si>
    <t>Rate</t>
  </si>
  <si>
    <t>seeds</t>
  </si>
  <si>
    <t>D7</t>
  </si>
  <si>
    <t>D14</t>
  </si>
  <si>
    <t>D21</t>
  </si>
  <si>
    <t>D28</t>
  </si>
  <si>
    <t>D0</t>
  </si>
  <si>
    <t>DS0</t>
  </si>
  <si>
    <t>seedsDS</t>
  </si>
  <si>
    <t>DS7</t>
  </si>
  <si>
    <t>DS14</t>
  </si>
  <si>
    <t>DS21</t>
  </si>
  <si>
    <t>DS28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</si>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</sst>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7.5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6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14" fontId="1" fillId="8" borderId="5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9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/>
    <xf numFmtId="0" fontId="1" fillId="6" borderId="26" xfId="0" applyFont="1" applyFill="1" applyBorder="1" applyAlignment="1">
      <alignment horizontal="center" textRotation="90"/>
    </xf>
    <xf numFmtId="0" fontId="1" fillId="6" borderId="27" xfId="0" applyFont="1" applyFill="1" applyBorder="1" applyAlignment="1">
      <alignment horizontal="center" textRotation="90"/>
    </xf>
    <xf numFmtId="49" fontId="1" fillId="6" borderId="27" xfId="0" applyNumberFormat="1" applyFont="1" applyFill="1" applyBorder="1" applyAlignment="1">
      <alignment horizontal="center" textRotation="90"/>
    </xf>
    <xf numFmtId="0" fontId="1" fillId="2" borderId="29" xfId="0" applyFont="1" applyFill="1" applyBorder="1" applyAlignment="1">
      <alignment horizontal="center" textRotation="90"/>
    </xf>
    <xf numFmtId="0" fontId="1" fillId="2" borderId="27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30" xfId="0" applyFont="1" applyFill="1" applyBorder="1" applyAlignment="1">
      <alignment horizontal="center" textRotation="90"/>
    </xf>
    <xf numFmtId="0" fontId="1" fillId="2" borderId="31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center" textRotation="90"/>
    </xf>
    <xf numFmtId="0" fontId="1" fillId="4" borderId="28" xfId="0" applyFont="1" applyFill="1" applyBorder="1" applyAlignment="1">
      <alignment horizontal="center" textRotation="90"/>
    </xf>
    <xf numFmtId="0" fontId="1" fillId="4" borderId="26" xfId="0" applyFont="1" applyFill="1" applyBorder="1" applyAlignment="1">
      <alignment horizontal="center" textRotation="90"/>
    </xf>
    <xf numFmtId="0" fontId="1" fillId="4" borderId="32" xfId="0" applyFont="1" applyFill="1" applyBorder="1" applyAlignment="1">
      <alignment horizontal="center" textRotation="90"/>
    </xf>
    <xf numFmtId="0" fontId="1" fillId="5" borderId="27" xfId="0" applyFont="1" applyFill="1" applyBorder="1" applyAlignment="1">
      <alignment horizontal="center" textRotation="90"/>
    </xf>
    <xf numFmtId="0" fontId="4" fillId="9" borderId="25" xfId="0" applyFont="1" applyFill="1" applyBorder="1" applyAlignment="1">
      <alignment horizontal="center" textRotation="90"/>
    </xf>
    <xf numFmtId="1" fontId="4" fillId="9" borderId="25" xfId="0" applyNumberFormat="1" applyFont="1" applyFill="1" applyBorder="1" applyAlignment="1">
      <alignment horizontal="center" textRotation="90"/>
    </xf>
    <xf numFmtId="9" fontId="4" fillId="9" borderId="33" xfId="0" applyNumberFormat="1" applyFont="1" applyFill="1" applyBorder="1" applyAlignment="1">
      <alignment horizontal="center" textRotation="90"/>
    </xf>
    <xf numFmtId="1" fontId="4" fillId="6" borderId="25" xfId="0" applyNumberFormat="1" applyFont="1" applyFill="1" applyBorder="1" applyAlignment="1">
      <alignment horizontal="center" textRotation="90"/>
    </xf>
    <xf numFmtId="1" fontId="0" fillId="0" borderId="0" xfId="0" applyNumberFormat="1"/>
    <xf numFmtId="0" fontId="1" fillId="5" borderId="40" xfId="0" applyFont="1" applyFill="1" applyBorder="1" applyAlignment="1">
      <alignment horizontal="center" textRotation="90"/>
    </xf>
    <xf numFmtId="0" fontId="1" fillId="5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0" fillId="0" borderId="42" xfId="0" applyBorder="1"/>
    <xf numFmtId="0" fontId="0" fillId="6" borderId="42" xfId="0" applyFill="1" applyBorder="1"/>
    <xf numFmtId="0" fontId="0" fillId="6" borderId="41" xfId="0" applyFill="1" applyBorder="1"/>
    <xf numFmtId="0" fontId="0" fillId="0" borderId="43" xfId="0" applyBorder="1"/>
    <xf numFmtId="0" fontId="0" fillId="6" borderId="43" xfId="0" applyFill="1" applyBorder="1"/>
    <xf numFmtId="0" fontId="0" fillId="6" borderId="44" xfId="0" applyFill="1" applyBorder="1"/>
    <xf numFmtId="9" fontId="0" fillId="0" borderId="42" xfId="0" applyNumberFormat="1" applyBorder="1"/>
    <xf numFmtId="9" fontId="0" fillId="6" borderId="42" xfId="0" applyNumberFormat="1" applyFill="1" applyBorder="1"/>
    <xf numFmtId="9" fontId="0" fillId="6" borderId="41" xfId="0" applyNumberFormat="1" applyFill="1" applyBorder="1"/>
    <xf numFmtId="1" fontId="0" fillId="6" borderId="42" xfId="0" applyNumberFormat="1" applyFill="1" applyBorder="1"/>
    <xf numFmtId="1" fontId="0" fillId="0" borderId="42" xfId="0" applyNumberFormat="1" applyBorder="1"/>
    <xf numFmtId="1" fontId="0" fillId="6" borderId="41" xfId="0" applyNumberFormat="1" applyFill="1" applyBorder="1"/>
    <xf numFmtId="9" fontId="0" fillId="0" borderId="45" xfId="0" applyNumberFormat="1" applyBorder="1"/>
    <xf numFmtId="1" fontId="5" fillId="6" borderId="33" xfId="0" applyNumberFormat="1" applyFont="1" applyFill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1" fontId="0" fillId="0" borderId="45" xfId="0" applyNumberFormat="1" applyBorder="1"/>
    <xf numFmtId="9" fontId="0" fillId="0" borderId="0" xfId="0" applyNumberFormat="1" applyBorder="1"/>
    <xf numFmtId="0" fontId="0" fillId="0" borderId="24" xfId="0" applyBorder="1" applyAlignment="1">
      <alignment wrapText="1"/>
    </xf>
    <xf numFmtId="9" fontId="0" fillId="0" borderId="24" xfId="0" applyNumberFormat="1" applyBorder="1" applyAlignment="1">
      <alignment wrapText="1"/>
    </xf>
    <xf numFmtId="1" fontId="0" fillId="0" borderId="24" xfId="0" applyNumberFormat="1" applyBorder="1" applyAlignment="1">
      <alignment wrapText="1"/>
    </xf>
    <xf numFmtId="0" fontId="0" fillId="0" borderId="39" xfId="0" applyBorder="1" applyAlignment="1">
      <alignment wrapText="1"/>
    </xf>
    <xf numFmtId="0" fontId="1" fillId="5" borderId="30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textRotation="90"/>
    </xf>
    <xf numFmtId="0" fontId="1" fillId="4" borderId="30" xfId="0" applyFont="1" applyFill="1" applyBorder="1" applyAlignment="1">
      <alignment horizontal="center" textRotation="90"/>
    </xf>
    <xf numFmtId="0" fontId="2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textRotation="90"/>
    </xf>
    <xf numFmtId="0" fontId="1" fillId="3" borderId="4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textRotation="90"/>
    </xf>
    <xf numFmtId="0" fontId="1" fillId="2" borderId="22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4" fontId="1" fillId="6" borderId="22" xfId="0" applyNumberFormat="1" applyFont="1" applyFill="1" applyBorder="1" applyAlignment="1">
      <alignment horizontal="center" vertical="center"/>
    </xf>
    <xf numFmtId="14" fontId="1" fillId="6" borderId="20" xfId="0" applyNumberFormat="1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textRotation="90"/>
    </xf>
    <xf numFmtId="14" fontId="1" fillId="0" borderId="22" xfId="0" applyNumberFormat="1" applyFont="1" applyBorder="1" applyAlignment="1">
      <alignment horizontal="center" vertical="center"/>
    </xf>
    <xf numFmtId="14" fontId="1" fillId="0" borderId="22" xfId="0" applyNumberFormat="1" applyFont="1" applyFill="1" applyBorder="1" applyAlignment="1">
      <alignment horizontal="center" vertical="center"/>
    </xf>
    <xf numFmtId="1" fontId="0" fillId="6" borderId="45" xfId="0" applyNumberFormat="1" applyFill="1" applyBorder="1"/>
    <xf numFmtId="1" fontId="0" fillId="0" borderId="42" xfId="0" applyNumberFormat="1" applyFill="1" applyBorder="1"/>
    <xf numFmtId="1" fontId="0" fillId="6" borderId="47" xfId="0" applyNumberFormat="1" applyFill="1" applyBorder="1"/>
    <xf numFmtId="9" fontId="0" fillId="6" borderId="42" xfId="0" applyNumberForma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45" xfId="0" applyNumberForma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" fontId="0" fillId="6" borderId="43" xfId="0" applyNumberFormat="1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6" borderId="42" xfId="0" applyNumberForma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49" fontId="1" fillId="6" borderId="27" xfId="0" applyNumberFormat="1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1" fontId="1" fillId="6" borderId="31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0" borderId="37" xfId="0" applyBorder="1" applyAlignment="1"/>
    <xf numFmtId="0" fontId="0" fillId="0" borderId="0" xfId="0" applyBorder="1" applyAlignment="1"/>
    <xf numFmtId="0" fontId="0" fillId="0" borderId="0" xfId="0" applyAlignment="1"/>
    <xf numFmtId="0" fontId="1" fillId="3" borderId="31" xfId="0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tabSelected="1" topLeftCell="V7" zoomScale="130" zoomScaleNormal="130" workbookViewId="0">
      <selection activeCell="AM9" sqref="AM9"/>
    </sheetView>
  </sheetViews>
  <sheetFormatPr defaultColWidth="11.42578125" defaultRowHeight="15" x14ac:dyDescent="0.25"/>
  <cols>
    <col min="1" max="1" width="7.140625" bestFit="1" customWidth="1"/>
    <col min="2" max="2" width="8.42578125" bestFit="1" customWidth="1"/>
    <col min="3" max="3" width="3" bestFit="1" customWidth="1"/>
    <col min="4" max="4" width="4.85546875" bestFit="1" customWidth="1"/>
    <col min="5" max="5" width="3.28515625" bestFit="1" customWidth="1"/>
    <col min="6" max="6" width="3" bestFit="1" customWidth="1"/>
    <col min="7" max="8" width="9.42578125" bestFit="1" customWidth="1"/>
    <col min="9" max="9" width="9.5703125" bestFit="1" customWidth="1"/>
    <col min="10" max="10" width="9.42578125" bestFit="1" customWidth="1"/>
    <col min="11" max="22" width="3.140625" bestFit="1" customWidth="1"/>
    <col min="23" max="23" width="15.42578125" customWidth="1"/>
    <col min="24" max="26" width="3.28515625" bestFit="1" customWidth="1"/>
    <col min="27" max="27" width="3.28515625" style="43" bestFit="1" customWidth="1"/>
    <col min="28" max="28" width="3.28515625" style="44" bestFit="1" customWidth="1"/>
    <col min="29" max="29" width="3.28515625" bestFit="1" customWidth="1"/>
    <col min="30" max="30" width="3.28515625" style="43" bestFit="1" customWidth="1"/>
    <col min="31" max="31" width="3.28515625" style="44" bestFit="1" customWidth="1"/>
    <col min="32" max="32" width="3.28515625" bestFit="1" customWidth="1"/>
    <col min="33" max="33" width="3.140625" style="43" bestFit="1" customWidth="1"/>
    <col min="34" max="34" width="3.140625" style="44" bestFit="1" customWidth="1"/>
    <col min="35" max="38" width="3.140625" bestFit="1" customWidth="1"/>
    <col min="39" max="39" width="11.5703125" customWidth="1"/>
    <col min="41" max="41" width="11.42578125" style="58"/>
    <col min="43" max="43" width="11.42578125" style="76"/>
    <col min="45" max="54" width="9.140625" style="158"/>
    <col min="55" max="55" width="9.42578125" style="162" customWidth="1"/>
    <col min="56" max="64" width="11.42578125" style="162"/>
  </cols>
  <sheetData>
    <row r="1" spans="1:64" s="52" customFormat="1" ht="36.75" customHeight="1" thickBot="1" x14ac:dyDescent="0.3">
      <c r="A1" s="50"/>
      <c r="B1" s="50"/>
      <c r="C1" s="50"/>
      <c r="D1" s="51"/>
      <c r="E1" s="50"/>
      <c r="F1" s="50"/>
      <c r="G1" s="50"/>
      <c r="H1" s="50"/>
      <c r="I1" s="50"/>
      <c r="J1" s="50"/>
      <c r="K1" s="128" t="s">
        <v>0</v>
      </c>
      <c r="L1" s="129"/>
      <c r="M1" s="129"/>
      <c r="N1" s="129"/>
      <c r="O1" s="130"/>
      <c r="P1" s="130"/>
      <c r="Q1" s="130"/>
      <c r="R1" s="130"/>
      <c r="S1" s="130"/>
      <c r="T1" s="130"/>
      <c r="U1" s="130"/>
      <c r="V1" s="131"/>
      <c r="W1" s="108" t="s">
        <v>1</v>
      </c>
      <c r="X1" s="133" t="s">
        <v>2</v>
      </c>
      <c r="Y1" s="133"/>
      <c r="Z1" s="133"/>
      <c r="AA1" s="133"/>
      <c r="AB1" s="130"/>
      <c r="AC1" s="130"/>
      <c r="AD1" s="130"/>
      <c r="AE1" s="130"/>
      <c r="AF1" s="130"/>
      <c r="AG1" s="130"/>
      <c r="AH1" s="130"/>
      <c r="AI1" s="131"/>
      <c r="AJ1" s="132" t="s">
        <v>3</v>
      </c>
      <c r="AK1" s="130"/>
      <c r="AL1" s="130"/>
      <c r="AM1" s="102"/>
      <c r="AN1" s="99"/>
      <c r="AO1" s="100"/>
      <c r="AP1" s="99"/>
      <c r="AQ1" s="101"/>
      <c r="AR1" s="9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60"/>
      <c r="BD1" s="160"/>
      <c r="BE1" s="160"/>
      <c r="BF1" s="160"/>
      <c r="BG1" s="160"/>
      <c r="BH1" s="160"/>
      <c r="BI1" s="160"/>
      <c r="BJ1" s="160"/>
      <c r="BK1" s="160"/>
      <c r="BL1" s="160"/>
    </row>
    <row r="2" spans="1:64" ht="96.75" thickTop="1" thickBot="1" x14ac:dyDescent="0.3">
      <c r="A2" s="59" t="s">
        <v>4</v>
      </c>
      <c r="B2" s="60" t="s">
        <v>5</v>
      </c>
      <c r="C2" s="60" t="s">
        <v>6</v>
      </c>
      <c r="D2" s="61" t="s">
        <v>7</v>
      </c>
      <c r="E2" s="60" t="s">
        <v>8</v>
      </c>
      <c r="F2" s="60" t="s">
        <v>9</v>
      </c>
      <c r="G2" s="60" t="s">
        <v>10</v>
      </c>
      <c r="H2" s="60" t="s">
        <v>11</v>
      </c>
      <c r="I2" s="60" t="s">
        <v>12</v>
      </c>
      <c r="J2" s="117" t="s">
        <v>13</v>
      </c>
      <c r="K2" s="65" t="s">
        <v>14</v>
      </c>
      <c r="L2" s="63" t="s">
        <v>14</v>
      </c>
      <c r="M2" s="64" t="s">
        <v>14</v>
      </c>
      <c r="N2" s="62" t="s">
        <v>15</v>
      </c>
      <c r="O2" s="65" t="s">
        <v>15</v>
      </c>
      <c r="P2" s="64" t="s">
        <v>15</v>
      </c>
      <c r="Q2" s="62" t="s">
        <v>16</v>
      </c>
      <c r="R2" s="63" t="s">
        <v>16</v>
      </c>
      <c r="S2" s="66" t="s">
        <v>16</v>
      </c>
      <c r="T2" s="62" t="s">
        <v>17</v>
      </c>
      <c r="U2" s="63" t="s">
        <v>17</v>
      </c>
      <c r="V2" s="111" t="s">
        <v>17</v>
      </c>
      <c r="W2" s="109" t="s">
        <v>18</v>
      </c>
      <c r="X2" s="107" t="s">
        <v>19</v>
      </c>
      <c r="Y2" s="67" t="s">
        <v>19</v>
      </c>
      <c r="Z2" s="68" t="s">
        <v>19</v>
      </c>
      <c r="AA2" s="69" t="s">
        <v>20</v>
      </c>
      <c r="AB2" s="67" t="s">
        <v>20</v>
      </c>
      <c r="AC2" s="70" t="s">
        <v>20</v>
      </c>
      <c r="AD2" s="69" t="s">
        <v>21</v>
      </c>
      <c r="AE2" s="67" t="s">
        <v>21</v>
      </c>
      <c r="AF2" s="70" t="s">
        <v>21</v>
      </c>
      <c r="AG2" s="69" t="s">
        <v>22</v>
      </c>
      <c r="AH2" s="67" t="s">
        <v>22</v>
      </c>
      <c r="AI2" s="106" t="s">
        <v>22</v>
      </c>
      <c r="AJ2" s="103" t="s">
        <v>23</v>
      </c>
      <c r="AK2" s="71" t="s">
        <v>24</v>
      </c>
      <c r="AL2" s="77" t="s">
        <v>25</v>
      </c>
      <c r="AM2" s="72" t="s">
        <v>43</v>
      </c>
      <c r="AN2" s="72" t="s">
        <v>44</v>
      </c>
      <c r="AO2" s="74" t="s">
        <v>45</v>
      </c>
      <c r="AP2" s="73" t="s">
        <v>46</v>
      </c>
      <c r="AQ2" s="94" t="s">
        <v>47</v>
      </c>
      <c r="AR2" s="75" t="s">
        <v>48</v>
      </c>
      <c r="AS2" s="158" t="s">
        <v>61</v>
      </c>
      <c r="AT2" s="158" t="s">
        <v>62</v>
      </c>
      <c r="AU2" s="158" t="s">
        <v>63</v>
      </c>
      <c r="AV2" s="158" t="s">
        <v>64</v>
      </c>
      <c r="AW2" s="158" t="s">
        <v>65</v>
      </c>
      <c r="AX2" s="158" t="s">
        <v>66</v>
      </c>
      <c r="AY2" s="158" t="s">
        <v>67</v>
      </c>
      <c r="AZ2" s="158" t="s">
        <v>68</v>
      </c>
      <c r="BA2" s="158" t="s">
        <v>69</v>
      </c>
      <c r="BB2" s="158" t="s">
        <v>70</v>
      </c>
      <c r="BC2" s="161" t="s">
        <v>61</v>
      </c>
      <c r="BD2" s="161" t="s">
        <v>62</v>
      </c>
      <c r="BE2" s="161" t="s">
        <v>63</v>
      </c>
      <c r="BF2" s="161" t="s">
        <v>64</v>
      </c>
      <c r="BG2" s="161" t="s">
        <v>65</v>
      </c>
      <c r="BH2" s="161" t="s">
        <v>66</v>
      </c>
      <c r="BI2" s="161" t="s">
        <v>67</v>
      </c>
      <c r="BJ2" s="161" t="s">
        <v>68</v>
      </c>
      <c r="BK2" s="161" t="s">
        <v>69</v>
      </c>
      <c r="BL2" s="161" t="s">
        <v>70</v>
      </c>
    </row>
    <row r="3" spans="1:64" ht="15.75" thickTop="1" x14ac:dyDescent="0.25">
      <c r="A3" s="35" t="s">
        <v>32</v>
      </c>
      <c r="B3" s="35" t="s">
        <v>33</v>
      </c>
      <c r="C3" s="36" t="s">
        <v>26</v>
      </c>
      <c r="D3" s="37" t="s">
        <v>27</v>
      </c>
      <c r="E3" s="36">
        <v>1</v>
      </c>
      <c r="F3" s="36" t="s">
        <v>28</v>
      </c>
      <c r="G3" s="38">
        <v>41323</v>
      </c>
      <c r="H3" s="38">
        <f t="shared" ref="H3:H14" si="0">G3+7*4</f>
        <v>41351</v>
      </c>
      <c r="I3" s="4">
        <f t="shared" ref="I3:I26" si="1">G3+7*12</f>
        <v>41407</v>
      </c>
      <c r="J3" s="118">
        <f t="shared" ref="J3:J26" si="2">G3+7*16</f>
        <v>41435</v>
      </c>
      <c r="K3" s="27">
        <v>0</v>
      </c>
      <c r="L3" s="6">
        <v>0</v>
      </c>
      <c r="M3" s="25">
        <v>0</v>
      </c>
      <c r="N3" s="5">
        <v>0</v>
      </c>
      <c r="O3" s="27">
        <v>0</v>
      </c>
      <c r="P3" s="25">
        <v>0</v>
      </c>
      <c r="Q3" s="5">
        <v>0</v>
      </c>
      <c r="R3" s="6">
        <v>0</v>
      </c>
      <c r="S3" s="29">
        <v>0</v>
      </c>
      <c r="T3" s="46">
        <v>0</v>
      </c>
      <c r="U3" s="45">
        <v>0</v>
      </c>
      <c r="V3" s="112">
        <v>0</v>
      </c>
      <c r="W3" s="110">
        <v>2</v>
      </c>
      <c r="X3" s="53">
        <v>0</v>
      </c>
      <c r="Y3" s="7">
        <v>0</v>
      </c>
      <c r="Z3" s="39">
        <v>0</v>
      </c>
      <c r="AA3" s="41">
        <v>0</v>
      </c>
      <c r="AB3" s="7">
        <v>0</v>
      </c>
      <c r="AC3" s="8">
        <v>1</v>
      </c>
      <c r="AD3" s="41">
        <v>0</v>
      </c>
      <c r="AE3" s="7">
        <v>1</v>
      </c>
      <c r="AF3" s="8">
        <v>1</v>
      </c>
      <c r="AG3" s="41">
        <v>0</v>
      </c>
      <c r="AH3" s="7">
        <v>0</v>
      </c>
      <c r="AI3" s="56">
        <v>1</v>
      </c>
      <c r="AJ3" s="104">
        <v>9</v>
      </c>
      <c r="AK3" s="9">
        <v>0</v>
      </c>
      <c r="AL3" s="78">
        <v>10</v>
      </c>
      <c r="AM3" s="95">
        <f>SUM(K3:AL3)</f>
        <v>25</v>
      </c>
      <c r="AN3" s="96">
        <f t="shared" ref="AN3:AN43" si="3">SUM(K3:AI3)</f>
        <v>6</v>
      </c>
      <c r="AO3" s="93">
        <f>AN3/(AM3-AL3)</f>
        <v>0.4</v>
      </c>
      <c r="AP3" s="127">
        <f>AVERAGE(AO3:AO6)</f>
        <v>0.35520833333333335</v>
      </c>
      <c r="AQ3" s="97">
        <f t="shared" ref="AQ3:AQ38" si="4">((K3*2)+(L3*4)+(M3*7)+(N3*9)+(O3*11)+(P3*14)+(Q3*16)+(R3*18)+(S3*21)+(T3*23)+(U3*25)+(V3*28)+(W3*84)+(X3*86)+(Y3*89)+(Z3*91)+(AA3*93)+(AB3*96)+(AC3*98)+(AD3*100)+(AE3*103)+(AF3*105)+(AG3*107)+(AH3*110)+(AI3*112))/AN3</f>
        <v>97.666666666666671</v>
      </c>
      <c r="AR3" s="139">
        <f>AVERAGE(AQ3:AQ6)</f>
        <v>77.55952380952381</v>
      </c>
      <c r="AS3" s="158">
        <v>0</v>
      </c>
      <c r="AT3" s="158">
        <v>0</v>
      </c>
      <c r="AU3" s="158" t="s">
        <v>71</v>
      </c>
      <c r="AV3" s="158" t="s">
        <v>71</v>
      </c>
      <c r="AW3" s="158" t="s">
        <v>71</v>
      </c>
      <c r="AX3" s="158">
        <v>0</v>
      </c>
      <c r="AY3" s="158" t="s">
        <v>71</v>
      </c>
      <c r="AZ3" s="158">
        <v>0</v>
      </c>
      <c r="BA3" s="158">
        <v>0</v>
      </c>
      <c r="BB3" s="158" t="s">
        <v>71</v>
      </c>
      <c r="BC3" s="161">
        <v>4</v>
      </c>
      <c r="BD3" s="161">
        <v>17.3913043478261</v>
      </c>
      <c r="BE3" s="161">
        <v>21</v>
      </c>
      <c r="BF3" s="161">
        <v>4.7619047619047603E-2</v>
      </c>
      <c r="BG3" s="161">
        <v>4.7619047619047601</v>
      </c>
      <c r="BH3" s="161">
        <v>1.5</v>
      </c>
      <c r="BI3" s="161">
        <v>0.16666666666666699</v>
      </c>
      <c r="BJ3" s="161">
        <v>432.66666666666703</v>
      </c>
      <c r="BK3" s="161">
        <v>20.800641015763599</v>
      </c>
      <c r="BL3" s="161">
        <v>99.050671503636195</v>
      </c>
    </row>
    <row r="4" spans="1:64" x14ac:dyDescent="0.25">
      <c r="A4" s="1" t="s">
        <v>32</v>
      </c>
      <c r="B4" s="1" t="s">
        <v>33</v>
      </c>
      <c r="C4" s="2" t="s">
        <v>26</v>
      </c>
      <c r="D4" s="3" t="s">
        <v>27</v>
      </c>
      <c r="E4" s="2">
        <v>2</v>
      </c>
      <c r="F4" s="2" t="s">
        <v>28</v>
      </c>
      <c r="G4" s="4">
        <v>41323</v>
      </c>
      <c r="H4" s="4">
        <f t="shared" si="0"/>
        <v>41351</v>
      </c>
      <c r="I4" s="4">
        <f t="shared" si="1"/>
        <v>41407</v>
      </c>
      <c r="J4" s="118">
        <f t="shared" si="2"/>
        <v>41435</v>
      </c>
      <c r="K4" s="27">
        <v>0</v>
      </c>
      <c r="L4" s="6">
        <v>0</v>
      </c>
      <c r="M4" s="25">
        <v>0</v>
      </c>
      <c r="N4" s="5">
        <v>0</v>
      </c>
      <c r="O4" s="27">
        <v>0</v>
      </c>
      <c r="P4" s="25">
        <v>0</v>
      </c>
      <c r="Q4" s="5">
        <v>0</v>
      </c>
      <c r="R4" s="6">
        <v>0</v>
      </c>
      <c r="S4" s="29">
        <v>0</v>
      </c>
      <c r="T4" s="46">
        <v>0</v>
      </c>
      <c r="U4" s="6">
        <v>0</v>
      </c>
      <c r="V4" s="112">
        <v>0</v>
      </c>
      <c r="W4" s="110">
        <v>2</v>
      </c>
      <c r="X4" s="53">
        <v>0</v>
      </c>
      <c r="Y4" s="7">
        <v>0</v>
      </c>
      <c r="Z4" s="39">
        <v>0</v>
      </c>
      <c r="AA4" s="41">
        <v>0</v>
      </c>
      <c r="AB4" s="7">
        <v>0</v>
      </c>
      <c r="AC4" s="8">
        <v>0</v>
      </c>
      <c r="AD4" s="41">
        <v>1</v>
      </c>
      <c r="AE4" s="7">
        <v>0</v>
      </c>
      <c r="AF4" s="8">
        <v>0</v>
      </c>
      <c r="AG4" s="41">
        <v>0</v>
      </c>
      <c r="AH4" s="7">
        <v>1</v>
      </c>
      <c r="AI4" s="54">
        <v>1</v>
      </c>
      <c r="AJ4" s="104">
        <v>11</v>
      </c>
      <c r="AK4" s="9">
        <v>0</v>
      </c>
      <c r="AL4" s="78">
        <v>9</v>
      </c>
      <c r="AM4" s="81">
        <f t="shared" ref="AM4:AM43" si="5">SUM(K4:AL4)</f>
        <v>25</v>
      </c>
      <c r="AN4" s="84">
        <f t="shared" si="3"/>
        <v>5</v>
      </c>
      <c r="AO4" s="87">
        <f t="shared" ref="AO4:AO43" si="6">AN4/(AM4-AL4)</f>
        <v>0.3125</v>
      </c>
      <c r="AP4" s="126"/>
      <c r="AQ4" s="91">
        <f t="shared" si="4"/>
        <v>98</v>
      </c>
      <c r="AR4" s="136"/>
      <c r="AS4" s="158">
        <v>0</v>
      </c>
      <c r="AT4" s="158">
        <v>0</v>
      </c>
      <c r="AU4" s="158" t="s">
        <v>71</v>
      </c>
      <c r="AV4" s="158" t="s">
        <v>71</v>
      </c>
      <c r="AW4" s="158" t="s">
        <v>71</v>
      </c>
      <c r="AX4" s="158">
        <v>0</v>
      </c>
      <c r="AY4" s="158" t="s">
        <v>71</v>
      </c>
      <c r="AZ4" s="158">
        <v>0</v>
      </c>
      <c r="BA4" s="158">
        <v>0</v>
      </c>
      <c r="BB4" s="158" t="s">
        <v>71</v>
      </c>
      <c r="BC4" s="161">
        <v>3</v>
      </c>
      <c r="BD4" s="161">
        <v>13.0434782608696</v>
      </c>
      <c r="BE4" s="161">
        <v>25.6666666666667</v>
      </c>
      <c r="BF4" s="161">
        <v>3.8961038961039002E-2</v>
      </c>
      <c r="BG4" s="161">
        <v>3.8961038961039001</v>
      </c>
      <c r="BH4" s="161">
        <v>0.91829583405449</v>
      </c>
      <c r="BI4" s="161">
        <v>0.33333333333333298</v>
      </c>
      <c r="BJ4" s="161">
        <v>726.33333333333303</v>
      </c>
      <c r="BK4" s="161">
        <v>26.950572040929501</v>
      </c>
      <c r="BL4" s="161">
        <v>105.002228730894</v>
      </c>
    </row>
    <row r="5" spans="1:64" x14ac:dyDescent="0.25">
      <c r="A5" s="1" t="s">
        <v>32</v>
      </c>
      <c r="B5" s="1" t="s">
        <v>33</v>
      </c>
      <c r="C5" s="2" t="s">
        <v>26</v>
      </c>
      <c r="D5" s="3" t="s">
        <v>27</v>
      </c>
      <c r="E5" s="2">
        <v>3</v>
      </c>
      <c r="F5" s="2" t="s">
        <v>28</v>
      </c>
      <c r="G5" s="4">
        <v>41323</v>
      </c>
      <c r="H5" s="4">
        <f t="shared" si="0"/>
        <v>41351</v>
      </c>
      <c r="I5" s="4">
        <f t="shared" si="1"/>
        <v>41407</v>
      </c>
      <c r="J5" s="118">
        <f t="shared" si="2"/>
        <v>41435</v>
      </c>
      <c r="K5" s="27">
        <v>0</v>
      </c>
      <c r="L5" s="6">
        <v>0</v>
      </c>
      <c r="M5" s="25">
        <v>0</v>
      </c>
      <c r="N5" s="5">
        <v>1</v>
      </c>
      <c r="O5" s="27">
        <v>0</v>
      </c>
      <c r="P5" s="25">
        <v>1</v>
      </c>
      <c r="Q5" s="5">
        <v>0</v>
      </c>
      <c r="R5" s="6">
        <v>0</v>
      </c>
      <c r="S5" s="29">
        <v>1</v>
      </c>
      <c r="T5" s="46">
        <v>1</v>
      </c>
      <c r="U5" s="6">
        <v>0</v>
      </c>
      <c r="V5" s="112">
        <v>0</v>
      </c>
      <c r="W5" s="110">
        <v>1</v>
      </c>
      <c r="X5" s="53">
        <v>0</v>
      </c>
      <c r="Y5" s="7">
        <v>0</v>
      </c>
      <c r="Z5" s="39">
        <v>0</v>
      </c>
      <c r="AA5" s="41">
        <v>0</v>
      </c>
      <c r="AB5" s="7">
        <v>0</v>
      </c>
      <c r="AC5" s="8">
        <v>0</v>
      </c>
      <c r="AD5" s="41">
        <v>0</v>
      </c>
      <c r="AE5" s="7">
        <v>0</v>
      </c>
      <c r="AF5" s="8">
        <v>0</v>
      </c>
      <c r="AG5" s="41">
        <v>0</v>
      </c>
      <c r="AH5" s="7">
        <v>0</v>
      </c>
      <c r="AI5" s="54">
        <v>2</v>
      </c>
      <c r="AJ5" s="104">
        <v>14</v>
      </c>
      <c r="AK5" s="9">
        <v>0</v>
      </c>
      <c r="AL5" s="78">
        <v>4</v>
      </c>
      <c r="AM5" s="81">
        <f t="shared" si="5"/>
        <v>25</v>
      </c>
      <c r="AN5" s="84">
        <f t="shared" si="3"/>
        <v>7</v>
      </c>
      <c r="AO5" s="87">
        <f t="shared" si="6"/>
        <v>0.33333333333333331</v>
      </c>
      <c r="AP5" s="126"/>
      <c r="AQ5" s="91">
        <f t="shared" si="4"/>
        <v>53.571428571428569</v>
      </c>
      <c r="AR5" s="136"/>
      <c r="AS5" s="158">
        <v>4</v>
      </c>
      <c r="AT5" s="158">
        <v>16</v>
      </c>
      <c r="AU5" s="158">
        <v>19.25</v>
      </c>
      <c r="AV5" s="158">
        <v>5.1948051948052E-2</v>
      </c>
      <c r="AW5" s="158">
        <v>5.1948051948051903</v>
      </c>
      <c r="AX5" s="158">
        <v>1.5</v>
      </c>
      <c r="AY5" s="158">
        <v>0.16666666666666699</v>
      </c>
      <c r="AZ5" s="158">
        <v>363.91666666666703</v>
      </c>
      <c r="BA5" s="158">
        <v>19.076599976585602</v>
      </c>
      <c r="BB5" s="158">
        <v>99.099220657587693</v>
      </c>
      <c r="BC5" s="161">
        <v>2</v>
      </c>
      <c r="BD5" s="161">
        <v>10</v>
      </c>
      <c r="BE5" s="161">
        <v>28</v>
      </c>
      <c r="BF5" s="161">
        <v>3.5714285714285698E-2</v>
      </c>
      <c r="BG5" s="161">
        <v>3.5714285714285698</v>
      </c>
      <c r="BH5" s="161">
        <v>0</v>
      </c>
      <c r="BI5" s="161">
        <v>1</v>
      </c>
      <c r="BJ5" s="161">
        <v>1152</v>
      </c>
      <c r="BK5" s="161">
        <v>33.941125496954299</v>
      </c>
      <c r="BL5" s="161">
        <v>121.218305346265</v>
      </c>
    </row>
    <row r="6" spans="1:64" x14ac:dyDescent="0.25">
      <c r="A6" s="1" t="s">
        <v>32</v>
      </c>
      <c r="B6" s="1" t="s">
        <v>33</v>
      </c>
      <c r="C6" s="2" t="s">
        <v>26</v>
      </c>
      <c r="D6" s="3" t="s">
        <v>27</v>
      </c>
      <c r="E6" s="2">
        <v>4</v>
      </c>
      <c r="F6" s="2" t="s">
        <v>28</v>
      </c>
      <c r="G6" s="4">
        <v>41323</v>
      </c>
      <c r="H6" s="4">
        <f t="shared" si="0"/>
        <v>41351</v>
      </c>
      <c r="I6" s="4">
        <f t="shared" si="1"/>
        <v>41407</v>
      </c>
      <c r="J6" s="118">
        <f t="shared" si="2"/>
        <v>41435</v>
      </c>
      <c r="K6" s="27">
        <v>0</v>
      </c>
      <c r="L6" s="6">
        <v>0</v>
      </c>
      <c r="M6" s="25">
        <v>1</v>
      </c>
      <c r="N6" s="5">
        <v>1</v>
      </c>
      <c r="O6" s="27">
        <v>0</v>
      </c>
      <c r="P6" s="25">
        <v>0</v>
      </c>
      <c r="Q6" s="5">
        <v>0</v>
      </c>
      <c r="R6" s="6">
        <v>0</v>
      </c>
      <c r="S6" s="29">
        <v>0</v>
      </c>
      <c r="T6" s="46">
        <v>0</v>
      </c>
      <c r="U6" s="6">
        <v>0</v>
      </c>
      <c r="V6" s="112">
        <v>0</v>
      </c>
      <c r="W6" s="110">
        <v>3</v>
      </c>
      <c r="X6" s="53">
        <v>0</v>
      </c>
      <c r="Y6" s="7">
        <v>0</v>
      </c>
      <c r="Z6" s="39">
        <v>0</v>
      </c>
      <c r="AA6" s="41">
        <v>0</v>
      </c>
      <c r="AB6" s="7">
        <v>0</v>
      </c>
      <c r="AC6" s="8">
        <v>1</v>
      </c>
      <c r="AD6" s="41">
        <v>0</v>
      </c>
      <c r="AE6" s="7">
        <v>0</v>
      </c>
      <c r="AF6" s="8">
        <v>0</v>
      </c>
      <c r="AG6" s="41">
        <v>0</v>
      </c>
      <c r="AH6" s="7">
        <v>0</v>
      </c>
      <c r="AI6" s="54">
        <v>0</v>
      </c>
      <c r="AJ6" s="104">
        <v>10</v>
      </c>
      <c r="AK6" s="9">
        <v>0</v>
      </c>
      <c r="AL6" s="78">
        <v>9</v>
      </c>
      <c r="AM6" s="81">
        <f t="shared" si="5"/>
        <v>25</v>
      </c>
      <c r="AN6" s="84">
        <f t="shared" si="3"/>
        <v>6</v>
      </c>
      <c r="AO6" s="87">
        <f t="shared" si="6"/>
        <v>0.375</v>
      </c>
      <c r="AP6" s="126"/>
      <c r="AQ6" s="91">
        <f t="shared" si="4"/>
        <v>61</v>
      </c>
      <c r="AR6" s="136"/>
      <c r="AS6" s="158">
        <v>2</v>
      </c>
      <c r="AT6" s="158">
        <v>8</v>
      </c>
      <c r="AU6" s="158">
        <v>10.5</v>
      </c>
      <c r="AV6" s="158">
        <v>9.5238095238095205E-2</v>
      </c>
      <c r="AW6" s="158">
        <v>9.5238095238095202</v>
      </c>
      <c r="AX6" s="158">
        <v>1</v>
      </c>
      <c r="AY6" s="158">
        <v>0</v>
      </c>
      <c r="AZ6" s="158">
        <v>162.5</v>
      </c>
      <c r="BA6" s="158">
        <v>12.747548783981999</v>
      </c>
      <c r="BB6" s="158">
        <v>121.40522651411401</v>
      </c>
      <c r="BC6" s="161">
        <v>1</v>
      </c>
      <c r="BD6" s="161">
        <v>5</v>
      </c>
      <c r="BE6" s="161">
        <v>14</v>
      </c>
      <c r="BF6" s="161">
        <v>7.1428571428571397E-2</v>
      </c>
      <c r="BG6" s="161">
        <v>7.1428571428571397</v>
      </c>
      <c r="BH6" s="161">
        <v>0</v>
      </c>
      <c r="BI6" s="161" t="s">
        <v>71</v>
      </c>
      <c r="BJ6" s="161" t="s">
        <v>72</v>
      </c>
      <c r="BK6" s="161" t="s">
        <v>72</v>
      </c>
      <c r="BL6" s="161" t="s">
        <v>72</v>
      </c>
    </row>
    <row r="7" spans="1:64" x14ac:dyDescent="0.25">
      <c r="A7" s="21" t="s">
        <v>32</v>
      </c>
      <c r="B7" s="21" t="s">
        <v>33</v>
      </c>
      <c r="C7" s="22" t="s">
        <v>26</v>
      </c>
      <c r="D7" s="23" t="s">
        <v>30</v>
      </c>
      <c r="E7" s="22">
        <v>1</v>
      </c>
      <c r="F7" s="22" t="s">
        <v>28</v>
      </c>
      <c r="G7" s="24">
        <v>41323</v>
      </c>
      <c r="H7" s="10">
        <f t="shared" si="0"/>
        <v>41351</v>
      </c>
      <c r="I7" s="10">
        <f t="shared" si="1"/>
        <v>41407</v>
      </c>
      <c r="J7" s="115">
        <f t="shared" si="2"/>
        <v>41435</v>
      </c>
      <c r="K7" s="27">
        <v>0</v>
      </c>
      <c r="L7" s="6">
        <v>0</v>
      </c>
      <c r="M7" s="25">
        <v>1</v>
      </c>
      <c r="N7" s="5">
        <v>0</v>
      </c>
      <c r="O7" s="27">
        <v>0</v>
      </c>
      <c r="P7" s="25">
        <v>0</v>
      </c>
      <c r="Q7" s="5">
        <v>0</v>
      </c>
      <c r="R7" s="6">
        <v>0</v>
      </c>
      <c r="S7" s="29">
        <v>0</v>
      </c>
      <c r="T7" s="46">
        <v>0</v>
      </c>
      <c r="U7" s="6">
        <v>0</v>
      </c>
      <c r="V7" s="112">
        <v>0</v>
      </c>
      <c r="W7" s="110">
        <v>0</v>
      </c>
      <c r="X7" s="53">
        <v>0</v>
      </c>
      <c r="Y7" s="7">
        <v>0</v>
      </c>
      <c r="Z7" s="39">
        <v>0</v>
      </c>
      <c r="AA7" s="41">
        <v>0</v>
      </c>
      <c r="AB7" s="7">
        <v>0</v>
      </c>
      <c r="AC7" s="8">
        <v>1</v>
      </c>
      <c r="AD7" s="41">
        <v>3</v>
      </c>
      <c r="AE7" s="7">
        <v>0</v>
      </c>
      <c r="AF7" s="8">
        <v>4</v>
      </c>
      <c r="AG7" s="41">
        <v>0</v>
      </c>
      <c r="AH7" s="7">
        <v>0</v>
      </c>
      <c r="AI7" s="54">
        <v>0</v>
      </c>
      <c r="AJ7" s="104">
        <v>12</v>
      </c>
      <c r="AK7" s="9">
        <v>1</v>
      </c>
      <c r="AL7" s="78">
        <v>3</v>
      </c>
      <c r="AM7" s="82">
        <f t="shared" si="5"/>
        <v>25</v>
      </c>
      <c r="AN7" s="85">
        <f t="shared" si="3"/>
        <v>9</v>
      </c>
      <c r="AO7" s="88">
        <f t="shared" si="6"/>
        <v>0.40909090909090912</v>
      </c>
      <c r="AP7" s="123">
        <f t="shared" ref="AP7" si="7">AVERAGE(AO7:AO10)</f>
        <v>0.46480405559352922</v>
      </c>
      <c r="AQ7" s="90">
        <f t="shared" si="4"/>
        <v>91.666666666666671</v>
      </c>
      <c r="AR7" s="137">
        <f t="shared" ref="AR7" si="8">AVERAGE(AQ7:AQ10)</f>
        <v>89.823484848484867</v>
      </c>
      <c r="AS7" s="158">
        <v>1</v>
      </c>
      <c r="AT7" s="158">
        <v>4</v>
      </c>
      <c r="AU7" s="158">
        <v>7</v>
      </c>
      <c r="AV7" s="158">
        <v>0.14285714285714299</v>
      </c>
      <c r="AW7" s="158">
        <v>14.285714285714301</v>
      </c>
      <c r="AX7" s="158">
        <v>0</v>
      </c>
      <c r="AY7" s="158" t="s">
        <v>71</v>
      </c>
      <c r="AZ7" s="158" t="s">
        <v>72</v>
      </c>
      <c r="BA7" s="158" t="s">
        <v>72</v>
      </c>
      <c r="BB7" s="158" t="s">
        <v>72</v>
      </c>
      <c r="BC7" s="161">
        <v>8</v>
      </c>
      <c r="BD7" s="161">
        <v>33.3333333333333</v>
      </c>
      <c r="BE7" s="161">
        <v>20.125</v>
      </c>
      <c r="BF7" s="161">
        <v>4.9689440993788803E-2</v>
      </c>
      <c r="BG7" s="161">
        <v>4.9689440993788798</v>
      </c>
      <c r="BH7" s="161">
        <v>0.54356444319959596</v>
      </c>
      <c r="BI7" s="161">
        <v>0.75</v>
      </c>
      <c r="BJ7" s="161">
        <v>340.19642857142901</v>
      </c>
      <c r="BK7" s="161">
        <v>18.444414562989799</v>
      </c>
      <c r="BL7" s="161">
        <v>91.649264909265895</v>
      </c>
    </row>
    <row r="8" spans="1:64" x14ac:dyDescent="0.25">
      <c r="A8" s="21" t="s">
        <v>32</v>
      </c>
      <c r="B8" s="21" t="s">
        <v>33</v>
      </c>
      <c r="C8" s="22" t="s">
        <v>26</v>
      </c>
      <c r="D8" s="23" t="s">
        <v>30</v>
      </c>
      <c r="E8" s="22">
        <v>2</v>
      </c>
      <c r="F8" s="22" t="s">
        <v>28</v>
      </c>
      <c r="G8" s="24">
        <v>41323</v>
      </c>
      <c r="H8" s="10">
        <f t="shared" si="0"/>
        <v>41351</v>
      </c>
      <c r="I8" s="10">
        <f t="shared" si="1"/>
        <v>41407</v>
      </c>
      <c r="J8" s="115">
        <f t="shared" si="2"/>
        <v>41435</v>
      </c>
      <c r="K8" s="27">
        <v>0</v>
      </c>
      <c r="L8" s="6">
        <v>0</v>
      </c>
      <c r="M8" s="25">
        <v>0</v>
      </c>
      <c r="N8" s="5">
        <v>0</v>
      </c>
      <c r="O8" s="27">
        <v>0</v>
      </c>
      <c r="P8" s="25">
        <v>0</v>
      </c>
      <c r="Q8" s="5">
        <v>0</v>
      </c>
      <c r="R8" s="6">
        <v>0</v>
      </c>
      <c r="S8" s="29">
        <v>0</v>
      </c>
      <c r="T8" s="46">
        <v>0</v>
      </c>
      <c r="U8" s="6">
        <v>0</v>
      </c>
      <c r="V8" s="112">
        <v>0</v>
      </c>
      <c r="W8" s="110">
        <v>1</v>
      </c>
      <c r="X8" s="53">
        <v>0</v>
      </c>
      <c r="Y8" s="7">
        <v>0</v>
      </c>
      <c r="Z8" s="39">
        <v>0</v>
      </c>
      <c r="AA8" s="41">
        <v>0</v>
      </c>
      <c r="AB8" s="7">
        <v>0</v>
      </c>
      <c r="AC8" s="8">
        <v>1</v>
      </c>
      <c r="AD8" s="41">
        <v>0</v>
      </c>
      <c r="AE8" s="7">
        <v>1</v>
      </c>
      <c r="AF8" s="8">
        <v>1</v>
      </c>
      <c r="AG8" s="41">
        <v>1</v>
      </c>
      <c r="AH8" s="7">
        <v>0</v>
      </c>
      <c r="AI8" s="54">
        <v>1</v>
      </c>
      <c r="AJ8" s="104">
        <v>9</v>
      </c>
      <c r="AK8" s="9">
        <v>0</v>
      </c>
      <c r="AL8" s="78">
        <v>10</v>
      </c>
      <c r="AM8" s="82">
        <f t="shared" si="5"/>
        <v>25</v>
      </c>
      <c r="AN8" s="85">
        <f t="shared" si="3"/>
        <v>6</v>
      </c>
      <c r="AO8" s="88">
        <f t="shared" si="6"/>
        <v>0.4</v>
      </c>
      <c r="AP8" s="124"/>
      <c r="AQ8" s="90">
        <f t="shared" si="4"/>
        <v>101.5</v>
      </c>
      <c r="AR8" s="138"/>
      <c r="AS8" s="158">
        <v>0</v>
      </c>
      <c r="AT8" s="158">
        <v>0</v>
      </c>
      <c r="AU8" s="158" t="s">
        <v>71</v>
      </c>
      <c r="AV8" s="158" t="s">
        <v>71</v>
      </c>
      <c r="AW8" s="158" t="s">
        <v>71</v>
      </c>
      <c r="AX8" s="158">
        <v>0</v>
      </c>
      <c r="AY8" s="158" t="s">
        <v>71</v>
      </c>
      <c r="AZ8" s="158">
        <v>0</v>
      </c>
      <c r="BA8" s="158">
        <v>0</v>
      </c>
      <c r="BB8" s="158" t="s">
        <v>71</v>
      </c>
      <c r="BC8" s="161">
        <v>5</v>
      </c>
      <c r="BD8" s="161">
        <v>20.8333333333333</v>
      </c>
      <c r="BE8" s="161">
        <v>22.4</v>
      </c>
      <c r="BF8" s="161">
        <v>4.4642857142857102E-2</v>
      </c>
      <c r="BG8" s="161">
        <v>4.46428571428571</v>
      </c>
      <c r="BH8" s="161">
        <v>1.5219280948873599</v>
      </c>
      <c r="BI8" s="161">
        <v>0.2</v>
      </c>
      <c r="BJ8" s="161">
        <v>461.5</v>
      </c>
      <c r="BK8" s="161">
        <v>21.4825510589408</v>
      </c>
      <c r="BL8" s="161">
        <v>95.904245798842993</v>
      </c>
    </row>
    <row r="9" spans="1:64" x14ac:dyDescent="0.25">
      <c r="A9" s="21" t="s">
        <v>32</v>
      </c>
      <c r="B9" s="21" t="s">
        <v>33</v>
      </c>
      <c r="C9" s="22" t="s">
        <v>26</v>
      </c>
      <c r="D9" s="23" t="s">
        <v>30</v>
      </c>
      <c r="E9" s="22">
        <v>3</v>
      </c>
      <c r="F9" s="22" t="s">
        <v>28</v>
      </c>
      <c r="G9" s="24">
        <v>41323</v>
      </c>
      <c r="H9" s="10">
        <f t="shared" si="0"/>
        <v>41351</v>
      </c>
      <c r="I9" s="10">
        <f t="shared" si="1"/>
        <v>41407</v>
      </c>
      <c r="J9" s="115">
        <f t="shared" si="2"/>
        <v>41435</v>
      </c>
      <c r="K9" s="27">
        <v>0</v>
      </c>
      <c r="L9" s="6">
        <v>0</v>
      </c>
      <c r="M9" s="25">
        <v>1</v>
      </c>
      <c r="N9" s="5">
        <v>0</v>
      </c>
      <c r="O9" s="27">
        <v>0</v>
      </c>
      <c r="P9" s="25">
        <v>1</v>
      </c>
      <c r="Q9" s="5">
        <v>0</v>
      </c>
      <c r="R9" s="6">
        <v>0</v>
      </c>
      <c r="S9" s="29">
        <v>1</v>
      </c>
      <c r="T9" s="46">
        <v>0</v>
      </c>
      <c r="U9" s="6">
        <v>0</v>
      </c>
      <c r="V9" s="112">
        <v>0</v>
      </c>
      <c r="W9" s="110">
        <v>0</v>
      </c>
      <c r="X9" s="53">
        <v>0</v>
      </c>
      <c r="Y9" s="7">
        <v>0</v>
      </c>
      <c r="Z9" s="39">
        <v>0</v>
      </c>
      <c r="AA9" s="41">
        <v>1</v>
      </c>
      <c r="AB9" s="7">
        <v>0</v>
      </c>
      <c r="AC9" s="8">
        <v>2</v>
      </c>
      <c r="AD9" s="41">
        <v>0</v>
      </c>
      <c r="AE9" s="7">
        <v>2</v>
      </c>
      <c r="AF9" s="8">
        <v>0</v>
      </c>
      <c r="AG9" s="41">
        <v>1</v>
      </c>
      <c r="AH9" s="7">
        <v>1</v>
      </c>
      <c r="AI9" s="54">
        <v>0</v>
      </c>
      <c r="AJ9" s="104">
        <v>9</v>
      </c>
      <c r="AK9" s="9">
        <v>0</v>
      </c>
      <c r="AL9" s="78">
        <v>6</v>
      </c>
      <c r="AM9" s="82">
        <f t="shared" si="5"/>
        <v>25</v>
      </c>
      <c r="AN9" s="85">
        <f t="shared" si="3"/>
        <v>10</v>
      </c>
      <c r="AO9" s="88">
        <f t="shared" si="6"/>
        <v>0.52631578947368418</v>
      </c>
      <c r="AP9" s="124"/>
      <c r="AQ9" s="90">
        <f t="shared" si="4"/>
        <v>75.400000000000006</v>
      </c>
      <c r="AR9" s="138"/>
      <c r="AS9" s="158">
        <v>3</v>
      </c>
      <c r="AT9" s="158">
        <v>12</v>
      </c>
      <c r="AU9" s="158">
        <v>14</v>
      </c>
      <c r="AV9" s="158">
        <v>7.1428571428571397E-2</v>
      </c>
      <c r="AW9" s="158">
        <v>7.1428571428571397</v>
      </c>
      <c r="AX9" s="158">
        <v>1.5849625007211601</v>
      </c>
      <c r="AY9" s="158">
        <v>0</v>
      </c>
      <c r="AZ9" s="158">
        <v>217</v>
      </c>
      <c r="BA9" s="158">
        <v>14.730919862656201</v>
      </c>
      <c r="BB9" s="158">
        <v>105.22085616183</v>
      </c>
      <c r="BC9" s="161">
        <v>7</v>
      </c>
      <c r="BD9" s="161">
        <v>31.818181818181799</v>
      </c>
      <c r="BE9" s="161">
        <v>20</v>
      </c>
      <c r="BF9" s="161">
        <v>0.05</v>
      </c>
      <c r="BG9" s="161">
        <v>5</v>
      </c>
      <c r="BH9" s="161">
        <v>1.5566567074628199</v>
      </c>
      <c r="BI9" s="161">
        <v>0.238095238095238</v>
      </c>
      <c r="BJ9" s="161">
        <v>343.66666666666703</v>
      </c>
      <c r="BK9" s="161">
        <v>18.538248748645799</v>
      </c>
      <c r="BL9" s="161">
        <v>92.691243743228895</v>
      </c>
    </row>
    <row r="10" spans="1:64" x14ac:dyDescent="0.25">
      <c r="A10" s="21" t="s">
        <v>32</v>
      </c>
      <c r="B10" s="21" t="s">
        <v>33</v>
      </c>
      <c r="C10" s="22" t="s">
        <v>26</v>
      </c>
      <c r="D10" s="23" t="s">
        <v>30</v>
      </c>
      <c r="E10" s="22">
        <v>4</v>
      </c>
      <c r="F10" s="22" t="s">
        <v>28</v>
      </c>
      <c r="G10" s="24">
        <v>41323</v>
      </c>
      <c r="H10" s="10">
        <f t="shared" si="0"/>
        <v>41351</v>
      </c>
      <c r="I10" s="10">
        <f t="shared" si="1"/>
        <v>41407</v>
      </c>
      <c r="J10" s="115">
        <f t="shared" si="2"/>
        <v>41435</v>
      </c>
      <c r="K10" s="27">
        <v>0</v>
      </c>
      <c r="L10" s="6">
        <v>0</v>
      </c>
      <c r="M10" s="25">
        <v>0</v>
      </c>
      <c r="N10" s="5">
        <v>1</v>
      </c>
      <c r="O10" s="27">
        <v>0</v>
      </c>
      <c r="P10" s="25">
        <v>0</v>
      </c>
      <c r="Q10" s="5">
        <v>0</v>
      </c>
      <c r="R10" s="6">
        <v>0</v>
      </c>
      <c r="S10" s="29">
        <v>0</v>
      </c>
      <c r="T10" s="46">
        <v>0</v>
      </c>
      <c r="U10" s="6">
        <v>0</v>
      </c>
      <c r="V10" s="112">
        <v>0</v>
      </c>
      <c r="W10" s="110">
        <v>0</v>
      </c>
      <c r="X10" s="53">
        <v>0</v>
      </c>
      <c r="Y10" s="7">
        <v>0</v>
      </c>
      <c r="Z10" s="39">
        <v>0</v>
      </c>
      <c r="AA10" s="41">
        <v>1</v>
      </c>
      <c r="AB10" s="7">
        <v>1</v>
      </c>
      <c r="AC10" s="8">
        <v>4</v>
      </c>
      <c r="AD10" s="41">
        <v>2</v>
      </c>
      <c r="AE10" s="7">
        <v>1</v>
      </c>
      <c r="AF10" s="8">
        <v>1</v>
      </c>
      <c r="AG10" s="41">
        <v>0</v>
      </c>
      <c r="AH10" s="7">
        <v>0</v>
      </c>
      <c r="AI10" s="54">
        <v>0</v>
      </c>
      <c r="AJ10" s="104">
        <v>10</v>
      </c>
      <c r="AK10" s="9">
        <v>0</v>
      </c>
      <c r="AL10" s="80">
        <v>4</v>
      </c>
      <c r="AM10" s="82">
        <f t="shared" si="5"/>
        <v>25</v>
      </c>
      <c r="AN10" s="85">
        <f t="shared" si="3"/>
        <v>11</v>
      </c>
      <c r="AO10" s="88">
        <f t="shared" si="6"/>
        <v>0.52380952380952384</v>
      </c>
      <c r="AP10" s="124"/>
      <c r="AQ10" s="90">
        <f t="shared" si="4"/>
        <v>90.727272727272734</v>
      </c>
      <c r="AR10" s="138"/>
      <c r="AS10" s="158">
        <v>1</v>
      </c>
      <c r="AT10" s="158">
        <v>4</v>
      </c>
      <c r="AU10" s="158">
        <v>14</v>
      </c>
      <c r="AV10" s="158">
        <v>7.1428571428571397E-2</v>
      </c>
      <c r="AW10" s="158">
        <v>7.1428571428571397</v>
      </c>
      <c r="AX10" s="158">
        <v>0</v>
      </c>
      <c r="AY10" s="158" t="s">
        <v>71</v>
      </c>
      <c r="AZ10" s="158" t="s">
        <v>72</v>
      </c>
      <c r="BA10" s="158" t="s">
        <v>72</v>
      </c>
      <c r="BB10" s="158" t="s">
        <v>72</v>
      </c>
      <c r="BC10" s="161">
        <v>10</v>
      </c>
      <c r="BD10" s="161">
        <v>41.6666666666667</v>
      </c>
      <c r="BE10" s="161">
        <v>16.8</v>
      </c>
      <c r="BF10" s="161">
        <v>5.95238095238095E-2</v>
      </c>
      <c r="BG10" s="161">
        <v>5.9523809523809499</v>
      </c>
      <c r="BH10" s="161">
        <v>0.97095059445466902</v>
      </c>
      <c r="BI10" s="161">
        <v>0.46666666666666701</v>
      </c>
      <c r="BJ10" s="161">
        <v>230.666666666667</v>
      </c>
      <c r="BK10" s="161">
        <v>15.1877143331927</v>
      </c>
      <c r="BL10" s="161">
        <v>90.403061507099395</v>
      </c>
    </row>
    <row r="11" spans="1:64" x14ac:dyDescent="0.25">
      <c r="A11" s="1" t="s">
        <v>32</v>
      </c>
      <c r="B11" s="1" t="s">
        <v>33</v>
      </c>
      <c r="C11" s="11" t="s">
        <v>26</v>
      </c>
      <c r="D11" s="12" t="s">
        <v>31</v>
      </c>
      <c r="E11" s="11">
        <v>1</v>
      </c>
      <c r="F11" s="11" t="s">
        <v>28</v>
      </c>
      <c r="G11" s="4">
        <v>41323</v>
      </c>
      <c r="H11" s="13">
        <f t="shared" si="0"/>
        <v>41351</v>
      </c>
      <c r="I11" s="13">
        <f t="shared" si="1"/>
        <v>41407</v>
      </c>
      <c r="J11" s="119">
        <f t="shared" si="2"/>
        <v>41435</v>
      </c>
      <c r="K11" s="27">
        <v>0</v>
      </c>
      <c r="L11" s="6">
        <v>0</v>
      </c>
      <c r="M11" s="25">
        <v>0</v>
      </c>
      <c r="N11" s="5">
        <v>0</v>
      </c>
      <c r="O11" s="27">
        <v>2</v>
      </c>
      <c r="P11" s="25">
        <v>0</v>
      </c>
      <c r="Q11" s="5">
        <v>0</v>
      </c>
      <c r="R11" s="6">
        <v>0</v>
      </c>
      <c r="S11" s="29">
        <v>0</v>
      </c>
      <c r="T11" s="46">
        <v>0</v>
      </c>
      <c r="U11" s="6">
        <v>0</v>
      </c>
      <c r="V11" s="112">
        <v>0</v>
      </c>
      <c r="W11" s="110">
        <v>0</v>
      </c>
      <c r="X11" s="53">
        <v>0</v>
      </c>
      <c r="Y11" s="7">
        <v>0</v>
      </c>
      <c r="Z11" s="39">
        <v>0</v>
      </c>
      <c r="AA11" s="41">
        <v>0</v>
      </c>
      <c r="AB11" s="7">
        <v>0</v>
      </c>
      <c r="AC11" s="8">
        <v>1</v>
      </c>
      <c r="AD11" s="41">
        <v>1</v>
      </c>
      <c r="AE11" s="7">
        <v>1</v>
      </c>
      <c r="AF11" s="8">
        <v>2</v>
      </c>
      <c r="AG11" s="41">
        <v>1</v>
      </c>
      <c r="AH11" s="7">
        <v>1</v>
      </c>
      <c r="AI11" s="54">
        <v>1</v>
      </c>
      <c r="AJ11" s="104">
        <v>9</v>
      </c>
      <c r="AK11" s="9">
        <v>0</v>
      </c>
      <c r="AL11" s="80">
        <v>6</v>
      </c>
      <c r="AM11" s="81">
        <f t="shared" si="5"/>
        <v>25</v>
      </c>
      <c r="AN11" s="84">
        <f t="shared" si="3"/>
        <v>10</v>
      </c>
      <c r="AO11" s="87">
        <f t="shared" si="6"/>
        <v>0.52631578947368418</v>
      </c>
      <c r="AP11" s="125">
        <f t="shared" ref="AP11" si="9">AVERAGE(AO11:AO14)</f>
        <v>0.48534878863826231</v>
      </c>
      <c r="AQ11" s="91">
        <f t="shared" si="4"/>
        <v>86.2</v>
      </c>
      <c r="AR11" s="135">
        <f t="shared" ref="AR11" si="10">AVERAGE(AQ11:AQ14)</f>
        <v>76.860714285714295</v>
      </c>
      <c r="AS11" s="158">
        <v>2</v>
      </c>
      <c r="AT11" s="158">
        <v>8</v>
      </c>
      <c r="AU11" s="158">
        <v>14</v>
      </c>
      <c r="AV11" s="158">
        <v>7.1428571428571397E-2</v>
      </c>
      <c r="AW11" s="158">
        <v>7.1428571428571397</v>
      </c>
      <c r="AX11" s="158">
        <v>0</v>
      </c>
      <c r="AY11" s="158">
        <v>1</v>
      </c>
      <c r="AZ11" s="158">
        <v>288</v>
      </c>
      <c r="BA11" s="158">
        <v>16.9705627484771</v>
      </c>
      <c r="BB11" s="158">
        <v>121.218305346265</v>
      </c>
      <c r="BC11" s="161">
        <v>8</v>
      </c>
      <c r="BD11" s="161">
        <v>34.7826086956522</v>
      </c>
      <c r="BE11" s="161">
        <v>22.75</v>
      </c>
      <c r="BF11" s="161">
        <v>4.3956043956044001E-2</v>
      </c>
      <c r="BG11" s="161">
        <v>4.3956043956044004</v>
      </c>
      <c r="BH11" s="161">
        <v>1.40563906222957</v>
      </c>
      <c r="BI11" s="161">
        <v>0.32142857142857101</v>
      </c>
      <c r="BJ11" s="161">
        <v>435.07142857142901</v>
      </c>
      <c r="BK11" s="161">
        <v>20.8583659132596</v>
      </c>
      <c r="BL11" s="161">
        <v>91.685124893448602</v>
      </c>
    </row>
    <row r="12" spans="1:64" x14ac:dyDescent="0.25">
      <c r="A12" s="1" t="s">
        <v>32</v>
      </c>
      <c r="B12" s="1" t="s">
        <v>33</v>
      </c>
      <c r="C12" s="11" t="s">
        <v>26</v>
      </c>
      <c r="D12" s="12" t="s">
        <v>31</v>
      </c>
      <c r="E12" s="11">
        <v>2</v>
      </c>
      <c r="F12" s="11" t="s">
        <v>28</v>
      </c>
      <c r="G12" s="4">
        <v>41323</v>
      </c>
      <c r="H12" s="13">
        <f t="shared" si="0"/>
        <v>41351</v>
      </c>
      <c r="I12" s="13">
        <f t="shared" si="1"/>
        <v>41407</v>
      </c>
      <c r="J12" s="119">
        <f t="shared" si="2"/>
        <v>41435</v>
      </c>
      <c r="K12" s="27">
        <v>0</v>
      </c>
      <c r="L12" s="6">
        <v>0</v>
      </c>
      <c r="M12" s="25">
        <v>0</v>
      </c>
      <c r="N12" s="5">
        <v>1</v>
      </c>
      <c r="O12" s="27">
        <v>1</v>
      </c>
      <c r="P12" s="25">
        <v>0</v>
      </c>
      <c r="Q12" s="5">
        <v>0</v>
      </c>
      <c r="R12" s="6">
        <v>0</v>
      </c>
      <c r="S12" s="29">
        <v>1</v>
      </c>
      <c r="T12" s="46">
        <v>0</v>
      </c>
      <c r="U12" s="6">
        <v>0</v>
      </c>
      <c r="V12" s="112">
        <v>0</v>
      </c>
      <c r="W12" s="110">
        <v>1</v>
      </c>
      <c r="X12" s="53">
        <v>0</v>
      </c>
      <c r="Y12" s="7">
        <v>0</v>
      </c>
      <c r="Z12" s="39">
        <v>0</v>
      </c>
      <c r="AA12" s="41">
        <v>0</v>
      </c>
      <c r="AB12" s="7">
        <v>0</v>
      </c>
      <c r="AC12" s="8">
        <v>0</v>
      </c>
      <c r="AD12" s="41">
        <v>0</v>
      </c>
      <c r="AE12" s="7">
        <v>0</v>
      </c>
      <c r="AF12" s="8">
        <v>2</v>
      </c>
      <c r="AG12" s="41">
        <v>1</v>
      </c>
      <c r="AH12" s="7">
        <v>0</v>
      </c>
      <c r="AI12" s="54">
        <v>0</v>
      </c>
      <c r="AJ12" s="104">
        <v>11</v>
      </c>
      <c r="AK12" s="9">
        <v>0</v>
      </c>
      <c r="AL12" s="78">
        <v>7</v>
      </c>
      <c r="AM12" s="81">
        <f t="shared" si="5"/>
        <v>25</v>
      </c>
      <c r="AN12" s="84">
        <f t="shared" si="3"/>
        <v>7</v>
      </c>
      <c r="AO12" s="87">
        <f t="shared" si="6"/>
        <v>0.3888888888888889</v>
      </c>
      <c r="AP12" s="126"/>
      <c r="AQ12" s="91">
        <f t="shared" si="4"/>
        <v>63.142857142857146</v>
      </c>
      <c r="AR12" s="136"/>
      <c r="AS12" s="158">
        <v>3</v>
      </c>
      <c r="AT12" s="158">
        <v>12</v>
      </c>
      <c r="AU12" s="158">
        <v>16.3333333333333</v>
      </c>
      <c r="AV12" s="158">
        <v>6.1224489795918401E-2</v>
      </c>
      <c r="AW12" s="158">
        <v>6.12244897959184</v>
      </c>
      <c r="AX12" s="158">
        <v>0.91829583405449</v>
      </c>
      <c r="AY12" s="158">
        <v>0.33333333333333298</v>
      </c>
      <c r="AZ12" s="158">
        <v>294.33333333333297</v>
      </c>
      <c r="BA12" s="158">
        <v>17.156145643277</v>
      </c>
      <c r="BB12" s="158">
        <v>105.03762638741</v>
      </c>
      <c r="BC12" s="161">
        <v>3</v>
      </c>
      <c r="BD12" s="161">
        <v>14.285714285714301</v>
      </c>
      <c r="BE12" s="161">
        <v>23.3333333333333</v>
      </c>
      <c r="BF12" s="161">
        <v>4.2857142857142899E-2</v>
      </c>
      <c r="BG12" s="161">
        <v>4.28571428571429</v>
      </c>
      <c r="BH12" s="161">
        <v>0.91829583405449</v>
      </c>
      <c r="BI12" s="161">
        <v>0.33333333333333298</v>
      </c>
      <c r="BJ12" s="161">
        <v>600.33333333333303</v>
      </c>
      <c r="BK12" s="161">
        <v>24.501700621249402</v>
      </c>
      <c r="BL12" s="161">
        <v>105.00728837678299</v>
      </c>
    </row>
    <row r="13" spans="1:64" x14ac:dyDescent="0.25">
      <c r="A13" s="1" t="s">
        <v>32</v>
      </c>
      <c r="B13" s="1" t="s">
        <v>33</v>
      </c>
      <c r="C13" s="11" t="s">
        <v>26</v>
      </c>
      <c r="D13" s="12" t="s">
        <v>31</v>
      </c>
      <c r="E13" s="11">
        <v>3</v>
      </c>
      <c r="F13" s="11" t="s">
        <v>28</v>
      </c>
      <c r="G13" s="4">
        <v>41323</v>
      </c>
      <c r="H13" s="13">
        <f t="shared" si="0"/>
        <v>41351</v>
      </c>
      <c r="I13" s="13">
        <f t="shared" si="1"/>
        <v>41407</v>
      </c>
      <c r="J13" s="119">
        <f t="shared" si="2"/>
        <v>41435</v>
      </c>
      <c r="K13" s="27">
        <v>0</v>
      </c>
      <c r="L13" s="6">
        <v>0</v>
      </c>
      <c r="M13" s="25">
        <v>0</v>
      </c>
      <c r="N13" s="5">
        <v>1</v>
      </c>
      <c r="O13" s="27">
        <v>0</v>
      </c>
      <c r="P13" s="25">
        <v>0</v>
      </c>
      <c r="Q13" s="5">
        <v>0</v>
      </c>
      <c r="R13" s="6">
        <v>0</v>
      </c>
      <c r="S13" s="29">
        <v>0</v>
      </c>
      <c r="T13" s="46">
        <v>0</v>
      </c>
      <c r="U13" s="6">
        <v>0</v>
      </c>
      <c r="V13" s="112">
        <v>0</v>
      </c>
      <c r="W13" s="110">
        <v>2</v>
      </c>
      <c r="X13" s="53">
        <v>0</v>
      </c>
      <c r="Y13" s="7">
        <v>0</v>
      </c>
      <c r="Z13" s="39">
        <v>0</v>
      </c>
      <c r="AA13" s="41">
        <v>1</v>
      </c>
      <c r="AB13" s="7">
        <v>0</v>
      </c>
      <c r="AC13" s="8">
        <v>1</v>
      </c>
      <c r="AD13" s="41">
        <v>0</v>
      </c>
      <c r="AE13" s="7">
        <v>0</v>
      </c>
      <c r="AF13" s="8">
        <v>1</v>
      </c>
      <c r="AG13" s="41">
        <v>2</v>
      </c>
      <c r="AH13" s="7">
        <v>0</v>
      </c>
      <c r="AI13" s="54">
        <v>2</v>
      </c>
      <c r="AJ13" s="104">
        <v>10</v>
      </c>
      <c r="AK13" s="9">
        <v>1</v>
      </c>
      <c r="AL13" s="78">
        <v>4</v>
      </c>
      <c r="AM13" s="81">
        <f t="shared" si="5"/>
        <v>25</v>
      </c>
      <c r="AN13" s="84">
        <f t="shared" si="3"/>
        <v>10</v>
      </c>
      <c r="AO13" s="87">
        <f t="shared" si="6"/>
        <v>0.47619047619047616</v>
      </c>
      <c r="AP13" s="126"/>
      <c r="AQ13" s="91">
        <f t="shared" si="4"/>
        <v>91.1</v>
      </c>
      <c r="AR13" s="136"/>
      <c r="AS13" s="158">
        <v>1</v>
      </c>
      <c r="AT13" s="158">
        <v>4</v>
      </c>
      <c r="AU13" s="158">
        <v>14</v>
      </c>
      <c r="AV13" s="158">
        <v>7.1428571428571397E-2</v>
      </c>
      <c r="AW13" s="158">
        <v>7.1428571428571397</v>
      </c>
      <c r="AX13" s="158">
        <v>0</v>
      </c>
      <c r="AY13" s="158" t="s">
        <v>71</v>
      </c>
      <c r="AZ13" s="158" t="s">
        <v>72</v>
      </c>
      <c r="BA13" s="158" t="s">
        <v>72</v>
      </c>
      <c r="BB13" s="158" t="s">
        <v>72</v>
      </c>
      <c r="BC13" s="161">
        <v>7</v>
      </c>
      <c r="BD13" s="161">
        <v>31.818181818181799</v>
      </c>
      <c r="BE13" s="161">
        <v>23</v>
      </c>
      <c r="BF13" s="161">
        <v>4.3478260869565202E-2</v>
      </c>
      <c r="BG13" s="161">
        <v>4.3478260869565197</v>
      </c>
      <c r="BH13" s="161">
        <v>1.37878349348618</v>
      </c>
      <c r="BI13" s="161">
        <v>0.33333333333333298</v>
      </c>
      <c r="BJ13" s="161">
        <v>454.33333333333297</v>
      </c>
      <c r="BK13" s="161">
        <v>21.3150963716642</v>
      </c>
      <c r="BL13" s="161">
        <v>92.674332050714</v>
      </c>
    </row>
    <row r="14" spans="1:64" x14ac:dyDescent="0.25">
      <c r="A14" s="1" t="s">
        <v>32</v>
      </c>
      <c r="B14" s="1" t="s">
        <v>33</v>
      </c>
      <c r="C14" s="11" t="s">
        <v>26</v>
      </c>
      <c r="D14" s="12" t="s">
        <v>31</v>
      </c>
      <c r="E14" s="11">
        <v>4</v>
      </c>
      <c r="F14" s="11" t="s">
        <v>28</v>
      </c>
      <c r="G14" s="4">
        <v>41323</v>
      </c>
      <c r="H14" s="13">
        <f t="shared" si="0"/>
        <v>41351</v>
      </c>
      <c r="I14" s="13">
        <f t="shared" si="1"/>
        <v>41407</v>
      </c>
      <c r="J14" s="119">
        <f t="shared" si="2"/>
        <v>41435</v>
      </c>
      <c r="K14" s="27">
        <v>0</v>
      </c>
      <c r="L14" s="6">
        <v>1</v>
      </c>
      <c r="M14" s="25">
        <v>1</v>
      </c>
      <c r="N14" s="5">
        <v>0</v>
      </c>
      <c r="O14" s="27">
        <v>1</v>
      </c>
      <c r="P14" s="25">
        <v>1</v>
      </c>
      <c r="Q14" s="5">
        <v>0</v>
      </c>
      <c r="R14" s="6">
        <v>0</v>
      </c>
      <c r="S14" s="29">
        <v>0</v>
      </c>
      <c r="T14" s="46">
        <v>0</v>
      </c>
      <c r="U14" s="6">
        <v>0</v>
      </c>
      <c r="V14" s="112">
        <v>0</v>
      </c>
      <c r="W14" s="110">
        <v>1</v>
      </c>
      <c r="X14" s="53">
        <v>0</v>
      </c>
      <c r="Y14" s="7">
        <v>0</v>
      </c>
      <c r="Z14" s="39">
        <v>0</v>
      </c>
      <c r="AA14" s="41">
        <v>0</v>
      </c>
      <c r="AB14" s="7">
        <v>1</v>
      </c>
      <c r="AC14" s="8">
        <v>0</v>
      </c>
      <c r="AD14" s="41">
        <v>0</v>
      </c>
      <c r="AE14" s="7">
        <v>2</v>
      </c>
      <c r="AF14" s="8">
        <v>3</v>
      </c>
      <c r="AG14" s="41">
        <v>0</v>
      </c>
      <c r="AH14" s="7">
        <v>0</v>
      </c>
      <c r="AI14" s="54">
        <v>0</v>
      </c>
      <c r="AJ14" s="104">
        <v>8</v>
      </c>
      <c r="AK14" s="9">
        <v>1</v>
      </c>
      <c r="AL14" s="78">
        <v>5</v>
      </c>
      <c r="AM14" s="81">
        <f t="shared" si="5"/>
        <v>25</v>
      </c>
      <c r="AN14" s="84">
        <f t="shared" si="3"/>
        <v>11</v>
      </c>
      <c r="AO14" s="87">
        <f t="shared" si="6"/>
        <v>0.55000000000000004</v>
      </c>
      <c r="AP14" s="126"/>
      <c r="AQ14" s="91">
        <f t="shared" si="4"/>
        <v>67</v>
      </c>
      <c r="AR14" s="136"/>
      <c r="AS14" s="158">
        <v>4</v>
      </c>
      <c r="AT14" s="158">
        <v>16</v>
      </c>
      <c r="AU14" s="158">
        <v>10.5</v>
      </c>
      <c r="AV14" s="158">
        <v>9.5238095238095205E-2</v>
      </c>
      <c r="AW14" s="158">
        <v>9.5238095238095202</v>
      </c>
      <c r="AX14" s="158">
        <v>1</v>
      </c>
      <c r="AY14" s="158">
        <v>0.33333333333333298</v>
      </c>
      <c r="AZ14" s="158">
        <v>108.333333333333</v>
      </c>
      <c r="BA14" s="158">
        <v>10.4083299973307</v>
      </c>
      <c r="BB14" s="158">
        <v>99.126952355530094</v>
      </c>
      <c r="BC14" s="161">
        <v>6</v>
      </c>
      <c r="BD14" s="161">
        <v>30</v>
      </c>
      <c r="BE14" s="161">
        <v>19.8333333333333</v>
      </c>
      <c r="BF14" s="161">
        <v>5.0420168067226899E-2</v>
      </c>
      <c r="BG14" s="161">
        <v>5.0420168067226898</v>
      </c>
      <c r="BH14" s="161">
        <v>0.650022421648354</v>
      </c>
      <c r="BI14" s="161">
        <v>0.66666666666666696</v>
      </c>
      <c r="BJ14" s="161">
        <v>346.96666666666698</v>
      </c>
      <c r="BK14" s="161">
        <v>18.6270412751641</v>
      </c>
      <c r="BL14" s="161">
        <v>93.917855168894604</v>
      </c>
    </row>
    <row r="15" spans="1:64" x14ac:dyDescent="0.25">
      <c r="A15" s="21" t="s">
        <v>32</v>
      </c>
      <c r="B15" s="21" t="s">
        <v>33</v>
      </c>
      <c r="C15" s="22" t="s">
        <v>24</v>
      </c>
      <c r="D15" s="23" t="s">
        <v>27</v>
      </c>
      <c r="E15" s="22">
        <v>1</v>
      </c>
      <c r="F15" s="22" t="s">
        <v>28</v>
      </c>
      <c r="G15" s="24">
        <v>41323</v>
      </c>
      <c r="H15" s="10" t="s">
        <v>29</v>
      </c>
      <c r="I15" s="10">
        <f t="shared" si="1"/>
        <v>41407</v>
      </c>
      <c r="J15" s="115">
        <f t="shared" si="2"/>
        <v>41435</v>
      </c>
      <c r="K15" s="27" t="s">
        <v>29</v>
      </c>
      <c r="L15" s="6" t="s">
        <v>29</v>
      </c>
      <c r="M15" s="25" t="s">
        <v>29</v>
      </c>
      <c r="N15" s="5" t="s">
        <v>29</v>
      </c>
      <c r="O15" s="27" t="s">
        <v>29</v>
      </c>
      <c r="P15" s="25" t="s">
        <v>29</v>
      </c>
      <c r="Q15" s="5" t="s">
        <v>29</v>
      </c>
      <c r="R15" s="6" t="s">
        <v>29</v>
      </c>
      <c r="S15" s="29" t="s">
        <v>29</v>
      </c>
      <c r="T15" s="5" t="s">
        <v>29</v>
      </c>
      <c r="U15" s="6" t="s">
        <v>29</v>
      </c>
      <c r="V15" s="112" t="s">
        <v>29</v>
      </c>
      <c r="W15" s="110">
        <v>18</v>
      </c>
      <c r="X15" s="53">
        <v>0</v>
      </c>
      <c r="Y15" s="7">
        <v>0</v>
      </c>
      <c r="Z15" s="39">
        <v>0</v>
      </c>
      <c r="AA15" s="41">
        <v>0</v>
      </c>
      <c r="AB15" s="7">
        <v>0</v>
      </c>
      <c r="AC15" s="8">
        <v>0</v>
      </c>
      <c r="AD15" s="41">
        <v>0</v>
      </c>
      <c r="AE15" s="7">
        <v>0</v>
      </c>
      <c r="AF15" s="8">
        <v>0</v>
      </c>
      <c r="AG15" s="41">
        <v>0</v>
      </c>
      <c r="AH15" s="7">
        <v>0</v>
      </c>
      <c r="AI15" s="54">
        <v>1</v>
      </c>
      <c r="AJ15" s="104">
        <v>2</v>
      </c>
      <c r="AK15" s="9">
        <v>0</v>
      </c>
      <c r="AL15" s="78">
        <v>4</v>
      </c>
      <c r="AM15" s="82">
        <f>SUM(K15:AL15)</f>
        <v>25</v>
      </c>
      <c r="AN15" s="85">
        <f t="shared" si="3"/>
        <v>19</v>
      </c>
      <c r="AO15" s="88">
        <f t="shared" si="6"/>
        <v>0.90476190476190477</v>
      </c>
      <c r="AP15" s="123">
        <f>AVERAGE(AO15:AO18)</f>
        <v>0.76587301587301582</v>
      </c>
      <c r="AQ15" s="90">
        <f>((W15*84)+(X15*86)+(Y15*89)+(Z15*91)+(AA15*93)+(AB15*96)+(AC15*98)+(AD15*100)+(AE15*103)+(AF15*105)+(AG15*107)+(AH15*110)+(AI15*112))/AN15</f>
        <v>85.473684210526315</v>
      </c>
      <c r="AR15" s="137">
        <f t="shared" ref="AR15" si="11">AVERAGE(AQ15:AQ18)</f>
        <v>84.368421052631575</v>
      </c>
      <c r="AS15" s="158">
        <v>0</v>
      </c>
      <c r="AT15" s="158">
        <v>0</v>
      </c>
      <c r="AU15" s="158" t="s">
        <v>71</v>
      </c>
      <c r="AV15" s="158" t="s">
        <v>71</v>
      </c>
      <c r="AW15" s="158" t="s">
        <v>71</v>
      </c>
      <c r="AX15" s="158">
        <v>0</v>
      </c>
      <c r="AY15" s="158" t="s">
        <v>71</v>
      </c>
      <c r="AZ15" s="158">
        <v>0</v>
      </c>
      <c r="BA15" s="158">
        <v>0</v>
      </c>
      <c r="BB15" s="158" t="s">
        <v>71</v>
      </c>
      <c r="BC15" s="161">
        <v>1</v>
      </c>
      <c r="BD15" s="161">
        <v>14.285714285714301</v>
      </c>
      <c r="BE15" s="161">
        <v>28</v>
      </c>
      <c r="BF15" s="161">
        <v>3.5714285714285698E-2</v>
      </c>
      <c r="BG15" s="161">
        <v>3.5714285714285698</v>
      </c>
      <c r="BH15" s="161">
        <v>0</v>
      </c>
      <c r="BI15" s="161" t="s">
        <v>71</v>
      </c>
      <c r="BJ15" s="161" t="s">
        <v>72</v>
      </c>
      <c r="BK15" s="161" t="s">
        <v>72</v>
      </c>
      <c r="BL15" s="161" t="s">
        <v>72</v>
      </c>
    </row>
    <row r="16" spans="1:64" x14ac:dyDescent="0.25">
      <c r="A16" s="21" t="s">
        <v>32</v>
      </c>
      <c r="B16" s="21" t="s">
        <v>33</v>
      </c>
      <c r="C16" s="22" t="s">
        <v>24</v>
      </c>
      <c r="D16" s="23" t="s">
        <v>27</v>
      </c>
      <c r="E16" s="22">
        <v>2</v>
      </c>
      <c r="F16" s="22" t="s">
        <v>28</v>
      </c>
      <c r="G16" s="24">
        <v>41323</v>
      </c>
      <c r="H16" s="10" t="s">
        <v>29</v>
      </c>
      <c r="I16" s="10">
        <f t="shared" si="1"/>
        <v>41407</v>
      </c>
      <c r="J16" s="115">
        <f t="shared" si="2"/>
        <v>41435</v>
      </c>
      <c r="K16" s="27" t="s">
        <v>29</v>
      </c>
      <c r="L16" s="6" t="s">
        <v>29</v>
      </c>
      <c r="M16" s="25" t="s">
        <v>29</v>
      </c>
      <c r="N16" s="5" t="s">
        <v>29</v>
      </c>
      <c r="O16" s="27" t="s">
        <v>29</v>
      </c>
      <c r="P16" s="25" t="s">
        <v>29</v>
      </c>
      <c r="Q16" s="5" t="s">
        <v>29</v>
      </c>
      <c r="R16" s="6" t="s">
        <v>29</v>
      </c>
      <c r="S16" s="29" t="s">
        <v>29</v>
      </c>
      <c r="T16" s="5" t="s">
        <v>29</v>
      </c>
      <c r="U16" s="6" t="s">
        <v>29</v>
      </c>
      <c r="V16" s="112" t="s">
        <v>29</v>
      </c>
      <c r="W16" s="110">
        <v>14</v>
      </c>
      <c r="X16" s="53">
        <v>0</v>
      </c>
      <c r="Y16" s="7">
        <v>0</v>
      </c>
      <c r="Z16" s="39">
        <v>0</v>
      </c>
      <c r="AA16" s="41">
        <v>0</v>
      </c>
      <c r="AB16" s="7">
        <v>0</v>
      </c>
      <c r="AC16" s="8">
        <v>0</v>
      </c>
      <c r="AD16" s="41">
        <v>0</v>
      </c>
      <c r="AE16" s="7">
        <v>0</v>
      </c>
      <c r="AF16" s="8">
        <v>0</v>
      </c>
      <c r="AG16" s="41">
        <v>0</v>
      </c>
      <c r="AH16" s="7">
        <v>0</v>
      </c>
      <c r="AI16" s="54">
        <v>0</v>
      </c>
      <c r="AJ16" s="104">
        <v>3</v>
      </c>
      <c r="AK16" s="9">
        <v>1</v>
      </c>
      <c r="AL16" s="78">
        <v>7</v>
      </c>
      <c r="AM16" s="82">
        <f t="shared" si="5"/>
        <v>25</v>
      </c>
      <c r="AN16" s="85">
        <f t="shared" si="3"/>
        <v>14</v>
      </c>
      <c r="AO16" s="88">
        <f t="shared" si="6"/>
        <v>0.77777777777777779</v>
      </c>
      <c r="AP16" s="124"/>
      <c r="AQ16" s="90">
        <f t="shared" ref="AQ16:AQ26" si="12">((W16*84)+(X16*86)+(Y16*89)+(Z16*91)+(AA16*93)+(AB16*96)+(AC16*98)+(AD16*100)+(AE16*103)+(AF16*105)+(AG16*107)+(AH16*110)+(AI16*112))/AN16</f>
        <v>84</v>
      </c>
      <c r="AR16" s="138"/>
      <c r="AS16" s="158">
        <v>0</v>
      </c>
      <c r="AT16" s="158">
        <v>0</v>
      </c>
      <c r="AU16" s="158" t="s">
        <v>71</v>
      </c>
      <c r="AV16" s="158" t="s">
        <v>71</v>
      </c>
      <c r="AW16" s="158" t="s">
        <v>71</v>
      </c>
      <c r="AX16" s="158">
        <v>0</v>
      </c>
      <c r="AY16" s="158" t="s">
        <v>71</v>
      </c>
      <c r="AZ16" s="158">
        <v>0</v>
      </c>
      <c r="BA16" s="158">
        <v>0</v>
      </c>
      <c r="BB16" s="158" t="s">
        <v>71</v>
      </c>
      <c r="BC16" s="161">
        <v>0</v>
      </c>
      <c r="BD16" s="161">
        <v>0</v>
      </c>
      <c r="BE16" s="161" t="s">
        <v>71</v>
      </c>
      <c r="BF16" s="161" t="s">
        <v>71</v>
      </c>
      <c r="BG16" s="161" t="s">
        <v>71</v>
      </c>
      <c r="BH16" s="161">
        <v>0</v>
      </c>
      <c r="BI16" s="161" t="s">
        <v>71</v>
      </c>
      <c r="BJ16" s="161">
        <v>0</v>
      </c>
      <c r="BK16" s="161">
        <v>0</v>
      </c>
      <c r="BL16" s="161" t="s">
        <v>71</v>
      </c>
    </row>
    <row r="17" spans="1:64" x14ac:dyDescent="0.25">
      <c r="A17" s="21" t="s">
        <v>32</v>
      </c>
      <c r="B17" s="21" t="s">
        <v>33</v>
      </c>
      <c r="C17" s="22" t="s">
        <v>24</v>
      </c>
      <c r="D17" s="23" t="s">
        <v>27</v>
      </c>
      <c r="E17" s="22">
        <v>3</v>
      </c>
      <c r="F17" s="22" t="s">
        <v>28</v>
      </c>
      <c r="G17" s="24">
        <v>41323</v>
      </c>
      <c r="H17" s="10" t="s">
        <v>29</v>
      </c>
      <c r="I17" s="10">
        <f t="shared" si="1"/>
        <v>41407</v>
      </c>
      <c r="J17" s="115">
        <f t="shared" si="2"/>
        <v>41435</v>
      </c>
      <c r="K17" s="27" t="s">
        <v>29</v>
      </c>
      <c r="L17" s="6" t="s">
        <v>29</v>
      </c>
      <c r="M17" s="25" t="s">
        <v>29</v>
      </c>
      <c r="N17" s="5" t="s">
        <v>29</v>
      </c>
      <c r="O17" s="27" t="s">
        <v>29</v>
      </c>
      <c r="P17" s="25" t="s">
        <v>29</v>
      </c>
      <c r="Q17" s="5" t="s">
        <v>29</v>
      </c>
      <c r="R17" s="6" t="s">
        <v>29</v>
      </c>
      <c r="S17" s="29" t="s">
        <v>29</v>
      </c>
      <c r="T17" s="5" t="s">
        <v>29</v>
      </c>
      <c r="U17" s="6" t="s">
        <v>29</v>
      </c>
      <c r="V17" s="112" t="s">
        <v>29</v>
      </c>
      <c r="W17" s="110">
        <v>15</v>
      </c>
      <c r="X17" s="53">
        <v>0</v>
      </c>
      <c r="Y17" s="7">
        <v>0</v>
      </c>
      <c r="Z17" s="39">
        <v>0</v>
      </c>
      <c r="AA17" s="41">
        <v>0</v>
      </c>
      <c r="AB17" s="7">
        <v>0</v>
      </c>
      <c r="AC17" s="8">
        <v>0</v>
      </c>
      <c r="AD17" s="41">
        <v>0</v>
      </c>
      <c r="AE17" s="7">
        <v>0</v>
      </c>
      <c r="AF17" s="8">
        <v>0</v>
      </c>
      <c r="AG17" s="41">
        <v>0</v>
      </c>
      <c r="AH17" s="7">
        <v>0</v>
      </c>
      <c r="AI17" s="54">
        <v>0</v>
      </c>
      <c r="AJ17" s="104">
        <v>6</v>
      </c>
      <c r="AK17" s="9">
        <v>0</v>
      </c>
      <c r="AL17" s="78">
        <v>4</v>
      </c>
      <c r="AM17" s="82">
        <f t="shared" si="5"/>
        <v>25</v>
      </c>
      <c r="AN17" s="85">
        <f t="shared" si="3"/>
        <v>15</v>
      </c>
      <c r="AO17" s="88">
        <f t="shared" si="6"/>
        <v>0.7142857142857143</v>
      </c>
      <c r="AP17" s="124"/>
      <c r="AQ17" s="90">
        <f t="shared" si="12"/>
        <v>84</v>
      </c>
      <c r="AR17" s="138"/>
      <c r="AS17" s="158">
        <v>0</v>
      </c>
      <c r="AT17" s="158">
        <v>0</v>
      </c>
      <c r="AU17" s="158" t="s">
        <v>71</v>
      </c>
      <c r="AV17" s="158" t="s">
        <v>71</v>
      </c>
      <c r="AW17" s="158" t="s">
        <v>71</v>
      </c>
      <c r="AX17" s="158">
        <v>0</v>
      </c>
      <c r="AY17" s="158" t="s">
        <v>71</v>
      </c>
      <c r="AZ17" s="158">
        <v>0</v>
      </c>
      <c r="BA17" s="158">
        <v>0</v>
      </c>
      <c r="BB17" s="158" t="s">
        <v>71</v>
      </c>
      <c r="BC17" s="161">
        <v>0</v>
      </c>
      <c r="BD17" s="161">
        <v>0</v>
      </c>
      <c r="BE17" s="161" t="s">
        <v>71</v>
      </c>
      <c r="BF17" s="161" t="s">
        <v>71</v>
      </c>
      <c r="BG17" s="161" t="s">
        <v>71</v>
      </c>
      <c r="BH17" s="161">
        <v>0</v>
      </c>
      <c r="BI17" s="161" t="s">
        <v>71</v>
      </c>
      <c r="BJ17" s="161">
        <v>0</v>
      </c>
      <c r="BK17" s="161">
        <v>0</v>
      </c>
      <c r="BL17" s="161" t="s">
        <v>71</v>
      </c>
    </row>
    <row r="18" spans="1:64" x14ac:dyDescent="0.25">
      <c r="A18" s="21" t="s">
        <v>32</v>
      </c>
      <c r="B18" s="21" t="s">
        <v>33</v>
      </c>
      <c r="C18" s="22" t="s">
        <v>24</v>
      </c>
      <c r="D18" s="23" t="s">
        <v>27</v>
      </c>
      <c r="E18" s="22">
        <v>4</v>
      </c>
      <c r="F18" s="22" t="s">
        <v>28</v>
      </c>
      <c r="G18" s="24">
        <v>41323</v>
      </c>
      <c r="H18" s="10" t="s">
        <v>29</v>
      </c>
      <c r="I18" s="10">
        <f t="shared" si="1"/>
        <v>41407</v>
      </c>
      <c r="J18" s="115">
        <f t="shared" si="2"/>
        <v>41435</v>
      </c>
      <c r="K18" s="27" t="s">
        <v>29</v>
      </c>
      <c r="L18" s="6" t="s">
        <v>29</v>
      </c>
      <c r="M18" s="25" t="s">
        <v>29</v>
      </c>
      <c r="N18" s="5" t="s">
        <v>29</v>
      </c>
      <c r="O18" s="27" t="s">
        <v>29</v>
      </c>
      <c r="P18" s="25" t="s">
        <v>29</v>
      </c>
      <c r="Q18" s="5" t="s">
        <v>29</v>
      </c>
      <c r="R18" s="6" t="s">
        <v>29</v>
      </c>
      <c r="S18" s="29" t="s">
        <v>29</v>
      </c>
      <c r="T18" s="5" t="s">
        <v>29</v>
      </c>
      <c r="U18" s="6" t="s">
        <v>29</v>
      </c>
      <c r="V18" s="112" t="s">
        <v>29</v>
      </c>
      <c r="W18" s="110">
        <v>12</v>
      </c>
      <c r="X18" s="53">
        <v>0</v>
      </c>
      <c r="Y18" s="7">
        <v>0</v>
      </c>
      <c r="Z18" s="39">
        <v>0</v>
      </c>
      <c r="AA18" s="41">
        <v>0</v>
      </c>
      <c r="AB18" s="7">
        <v>0</v>
      </c>
      <c r="AC18" s="8">
        <v>0</v>
      </c>
      <c r="AD18" s="41">
        <v>0</v>
      </c>
      <c r="AE18" s="7">
        <v>0</v>
      </c>
      <c r="AF18" s="8">
        <v>0</v>
      </c>
      <c r="AG18" s="41">
        <v>0</v>
      </c>
      <c r="AH18" s="7">
        <v>0</v>
      </c>
      <c r="AI18" s="54">
        <v>0</v>
      </c>
      <c r="AJ18" s="104">
        <v>6</v>
      </c>
      <c r="AK18" s="9">
        <v>0</v>
      </c>
      <c r="AL18" s="78">
        <v>7</v>
      </c>
      <c r="AM18" s="82">
        <f t="shared" si="5"/>
        <v>25</v>
      </c>
      <c r="AN18" s="85">
        <f t="shared" si="3"/>
        <v>12</v>
      </c>
      <c r="AO18" s="88">
        <f t="shared" si="6"/>
        <v>0.66666666666666663</v>
      </c>
      <c r="AP18" s="124"/>
      <c r="AQ18" s="90">
        <f t="shared" si="12"/>
        <v>84</v>
      </c>
      <c r="AR18" s="138"/>
      <c r="AS18" s="158">
        <v>0</v>
      </c>
      <c r="AT18" s="158">
        <v>0</v>
      </c>
      <c r="AU18" s="158" t="s">
        <v>71</v>
      </c>
      <c r="AV18" s="158" t="s">
        <v>71</v>
      </c>
      <c r="AW18" s="158" t="s">
        <v>71</v>
      </c>
      <c r="AX18" s="158">
        <v>0</v>
      </c>
      <c r="AY18" s="158" t="s">
        <v>71</v>
      </c>
      <c r="AZ18" s="158">
        <v>0</v>
      </c>
      <c r="BA18" s="158">
        <v>0</v>
      </c>
      <c r="BB18" s="158" t="s">
        <v>71</v>
      </c>
      <c r="BC18" s="161">
        <v>0</v>
      </c>
      <c r="BD18" s="161">
        <v>0</v>
      </c>
      <c r="BE18" s="161" t="s">
        <v>71</v>
      </c>
      <c r="BF18" s="161" t="s">
        <v>71</v>
      </c>
      <c r="BG18" s="161" t="s">
        <v>71</v>
      </c>
      <c r="BH18" s="161">
        <v>0</v>
      </c>
      <c r="BI18" s="161" t="s">
        <v>71</v>
      </c>
      <c r="BJ18" s="161">
        <v>0</v>
      </c>
      <c r="BK18" s="161">
        <v>0</v>
      </c>
      <c r="BL18" s="161" t="s">
        <v>71</v>
      </c>
    </row>
    <row r="19" spans="1:64" x14ac:dyDescent="0.25">
      <c r="A19" s="1" t="s">
        <v>32</v>
      </c>
      <c r="B19" s="1" t="s">
        <v>33</v>
      </c>
      <c r="C19" s="11" t="s">
        <v>24</v>
      </c>
      <c r="D19" s="12" t="s">
        <v>30</v>
      </c>
      <c r="E19" s="11">
        <v>1</v>
      </c>
      <c r="F19" s="11" t="s">
        <v>28</v>
      </c>
      <c r="G19" s="4">
        <v>41323</v>
      </c>
      <c r="H19" s="14" t="s">
        <v>29</v>
      </c>
      <c r="I19" s="13">
        <f t="shared" si="1"/>
        <v>41407</v>
      </c>
      <c r="J19" s="119">
        <f t="shared" si="2"/>
        <v>41435</v>
      </c>
      <c r="K19" s="27" t="s">
        <v>29</v>
      </c>
      <c r="L19" s="6" t="s">
        <v>29</v>
      </c>
      <c r="M19" s="25" t="s">
        <v>29</v>
      </c>
      <c r="N19" s="5" t="s">
        <v>29</v>
      </c>
      <c r="O19" s="27" t="s">
        <v>29</v>
      </c>
      <c r="P19" s="25" t="s">
        <v>29</v>
      </c>
      <c r="Q19" s="5" t="s">
        <v>29</v>
      </c>
      <c r="R19" s="6" t="s">
        <v>29</v>
      </c>
      <c r="S19" s="29" t="s">
        <v>29</v>
      </c>
      <c r="T19" s="5" t="s">
        <v>29</v>
      </c>
      <c r="U19" s="6" t="s">
        <v>29</v>
      </c>
      <c r="V19" s="112" t="s">
        <v>29</v>
      </c>
      <c r="W19" s="110">
        <v>16</v>
      </c>
      <c r="X19" s="53">
        <v>1</v>
      </c>
      <c r="Y19" s="7">
        <v>0</v>
      </c>
      <c r="Z19" s="39">
        <v>0</v>
      </c>
      <c r="AA19" s="41">
        <v>1</v>
      </c>
      <c r="AB19" s="7">
        <v>0</v>
      </c>
      <c r="AC19" s="8">
        <v>0</v>
      </c>
      <c r="AD19" s="41">
        <v>0</v>
      </c>
      <c r="AE19" s="7">
        <v>0</v>
      </c>
      <c r="AF19" s="8">
        <v>0</v>
      </c>
      <c r="AG19" s="41">
        <v>0</v>
      </c>
      <c r="AH19" s="7">
        <v>0</v>
      </c>
      <c r="AI19" s="54">
        <v>0</v>
      </c>
      <c r="AJ19" s="104">
        <v>3</v>
      </c>
      <c r="AK19" s="9">
        <v>0</v>
      </c>
      <c r="AL19" s="78">
        <v>4</v>
      </c>
      <c r="AM19" s="81">
        <f t="shared" si="5"/>
        <v>25</v>
      </c>
      <c r="AN19" s="84">
        <f t="shared" si="3"/>
        <v>18</v>
      </c>
      <c r="AO19" s="87">
        <f t="shared" si="6"/>
        <v>0.8571428571428571</v>
      </c>
      <c r="AP19" s="125">
        <f t="shared" ref="AP19" si="13">AVERAGE(AO19:AO22)</f>
        <v>0.89849190664408052</v>
      </c>
      <c r="AQ19" s="91">
        <f t="shared" si="12"/>
        <v>84.611111111111114</v>
      </c>
      <c r="AR19" s="135">
        <f t="shared" ref="AR19" si="14">AVERAGE(AQ19:AQ22)</f>
        <v>84.384835194045735</v>
      </c>
      <c r="AS19" s="158">
        <v>0</v>
      </c>
      <c r="AT19" s="158">
        <v>0</v>
      </c>
      <c r="AU19" s="158" t="s">
        <v>71</v>
      </c>
      <c r="AV19" s="158" t="s">
        <v>71</v>
      </c>
      <c r="AW19" s="158" t="s">
        <v>71</v>
      </c>
      <c r="AX19" s="158">
        <v>0</v>
      </c>
      <c r="AY19" s="158" t="s">
        <v>71</v>
      </c>
      <c r="AZ19" s="158">
        <v>0</v>
      </c>
      <c r="BA19" s="158">
        <v>0</v>
      </c>
      <c r="BB19" s="158" t="s">
        <v>71</v>
      </c>
      <c r="BC19" s="161">
        <v>2</v>
      </c>
      <c r="BD19" s="161">
        <v>22.2222222222222</v>
      </c>
      <c r="BE19" s="161">
        <v>10.5</v>
      </c>
      <c r="BF19" s="161">
        <v>9.5238095238095205E-2</v>
      </c>
      <c r="BG19" s="161">
        <v>9.5238095238095202</v>
      </c>
      <c r="BH19" s="161">
        <v>1</v>
      </c>
      <c r="BI19" s="161">
        <v>0</v>
      </c>
      <c r="BJ19" s="161">
        <v>162.5</v>
      </c>
      <c r="BK19" s="161">
        <v>12.747548783981999</v>
      </c>
      <c r="BL19" s="161">
        <v>121.40522651411401</v>
      </c>
    </row>
    <row r="20" spans="1:64" x14ac:dyDescent="0.25">
      <c r="A20" s="1" t="s">
        <v>32</v>
      </c>
      <c r="B20" s="1" t="s">
        <v>33</v>
      </c>
      <c r="C20" s="11" t="s">
        <v>24</v>
      </c>
      <c r="D20" s="12" t="s">
        <v>30</v>
      </c>
      <c r="E20" s="11">
        <v>2</v>
      </c>
      <c r="F20" s="11" t="s">
        <v>28</v>
      </c>
      <c r="G20" s="4">
        <v>41323</v>
      </c>
      <c r="H20" s="14" t="s">
        <v>29</v>
      </c>
      <c r="I20" s="13">
        <f t="shared" si="1"/>
        <v>41407</v>
      </c>
      <c r="J20" s="119">
        <f t="shared" si="2"/>
        <v>41435</v>
      </c>
      <c r="K20" s="27" t="s">
        <v>29</v>
      </c>
      <c r="L20" s="6" t="s">
        <v>29</v>
      </c>
      <c r="M20" s="25" t="s">
        <v>29</v>
      </c>
      <c r="N20" s="5" t="s">
        <v>29</v>
      </c>
      <c r="O20" s="27" t="s">
        <v>29</v>
      </c>
      <c r="P20" s="25" t="s">
        <v>29</v>
      </c>
      <c r="Q20" s="5" t="s">
        <v>29</v>
      </c>
      <c r="R20" s="6" t="s">
        <v>29</v>
      </c>
      <c r="S20" s="29" t="s">
        <v>29</v>
      </c>
      <c r="T20" s="5" t="s">
        <v>29</v>
      </c>
      <c r="U20" s="6" t="s">
        <v>29</v>
      </c>
      <c r="V20" s="112" t="s">
        <v>29</v>
      </c>
      <c r="W20" s="110">
        <v>18</v>
      </c>
      <c r="X20" s="53">
        <v>0</v>
      </c>
      <c r="Y20" s="7">
        <v>0</v>
      </c>
      <c r="Z20" s="39">
        <v>0</v>
      </c>
      <c r="AA20" s="41">
        <v>1</v>
      </c>
      <c r="AB20" s="7">
        <v>0</v>
      </c>
      <c r="AC20" s="8">
        <v>0</v>
      </c>
      <c r="AD20" s="41">
        <v>0</v>
      </c>
      <c r="AE20" s="7">
        <v>0</v>
      </c>
      <c r="AF20" s="8">
        <v>0</v>
      </c>
      <c r="AG20" s="41">
        <v>0</v>
      </c>
      <c r="AH20" s="7">
        <v>0</v>
      </c>
      <c r="AI20" s="54">
        <v>0</v>
      </c>
      <c r="AJ20" s="104">
        <v>3</v>
      </c>
      <c r="AK20" s="9">
        <v>0</v>
      </c>
      <c r="AL20" s="78">
        <v>3</v>
      </c>
      <c r="AM20" s="81">
        <f t="shared" si="5"/>
        <v>25</v>
      </c>
      <c r="AN20" s="84">
        <f t="shared" si="3"/>
        <v>19</v>
      </c>
      <c r="AO20" s="87">
        <f t="shared" si="6"/>
        <v>0.86363636363636365</v>
      </c>
      <c r="AP20" s="126"/>
      <c r="AQ20" s="91">
        <f t="shared" si="12"/>
        <v>84.473684210526315</v>
      </c>
      <c r="AR20" s="136"/>
      <c r="AS20" s="158">
        <v>0</v>
      </c>
      <c r="AT20" s="158">
        <v>0</v>
      </c>
      <c r="AU20" s="158" t="s">
        <v>71</v>
      </c>
      <c r="AV20" s="158" t="s">
        <v>71</v>
      </c>
      <c r="AW20" s="158" t="s">
        <v>71</v>
      </c>
      <c r="AX20" s="158">
        <v>0</v>
      </c>
      <c r="AY20" s="158" t="s">
        <v>71</v>
      </c>
      <c r="AZ20" s="158">
        <v>0</v>
      </c>
      <c r="BA20" s="158">
        <v>0</v>
      </c>
      <c r="BB20" s="158" t="s">
        <v>71</v>
      </c>
      <c r="BC20" s="161">
        <v>1</v>
      </c>
      <c r="BD20" s="161">
        <v>14.285714285714301</v>
      </c>
      <c r="BE20" s="161">
        <v>14</v>
      </c>
      <c r="BF20" s="161">
        <v>7.1428571428571397E-2</v>
      </c>
      <c r="BG20" s="161">
        <v>7.1428571428571397</v>
      </c>
      <c r="BH20" s="161">
        <v>0</v>
      </c>
      <c r="BI20" s="161" t="s">
        <v>71</v>
      </c>
      <c r="BJ20" s="161" t="s">
        <v>72</v>
      </c>
      <c r="BK20" s="161" t="s">
        <v>72</v>
      </c>
      <c r="BL20" s="161" t="s">
        <v>72</v>
      </c>
    </row>
    <row r="21" spans="1:64" x14ac:dyDescent="0.25">
      <c r="A21" s="1" t="s">
        <v>32</v>
      </c>
      <c r="B21" s="1" t="s">
        <v>33</v>
      </c>
      <c r="C21" s="11" t="s">
        <v>24</v>
      </c>
      <c r="D21" s="12" t="s">
        <v>30</v>
      </c>
      <c r="E21" s="11">
        <v>3</v>
      </c>
      <c r="F21" s="11" t="s">
        <v>28</v>
      </c>
      <c r="G21" s="4">
        <v>41323</v>
      </c>
      <c r="H21" s="14" t="s">
        <v>29</v>
      </c>
      <c r="I21" s="13">
        <f t="shared" si="1"/>
        <v>41407</v>
      </c>
      <c r="J21" s="119">
        <f t="shared" si="2"/>
        <v>41435</v>
      </c>
      <c r="K21" s="27" t="s">
        <v>29</v>
      </c>
      <c r="L21" s="6" t="s">
        <v>29</v>
      </c>
      <c r="M21" s="25" t="s">
        <v>29</v>
      </c>
      <c r="N21" s="5" t="s">
        <v>29</v>
      </c>
      <c r="O21" s="27" t="s">
        <v>29</v>
      </c>
      <c r="P21" s="25" t="s">
        <v>29</v>
      </c>
      <c r="Q21" s="5" t="s">
        <v>29</v>
      </c>
      <c r="R21" s="6" t="s">
        <v>29</v>
      </c>
      <c r="S21" s="29" t="s">
        <v>29</v>
      </c>
      <c r="T21" s="5" t="s">
        <v>29</v>
      </c>
      <c r="U21" s="6" t="s">
        <v>29</v>
      </c>
      <c r="V21" s="112" t="s">
        <v>29</v>
      </c>
      <c r="W21" s="110">
        <v>21</v>
      </c>
      <c r="X21" s="53">
        <v>0</v>
      </c>
      <c r="Y21" s="7">
        <v>1</v>
      </c>
      <c r="Z21" s="39">
        <v>0</v>
      </c>
      <c r="AA21" s="41">
        <v>0</v>
      </c>
      <c r="AB21" s="7">
        <v>0</v>
      </c>
      <c r="AC21" s="8">
        <v>0</v>
      </c>
      <c r="AD21" s="41">
        <v>0</v>
      </c>
      <c r="AE21" s="7">
        <v>0</v>
      </c>
      <c r="AF21" s="8">
        <v>0</v>
      </c>
      <c r="AG21" s="41">
        <v>0</v>
      </c>
      <c r="AH21" s="7">
        <v>0</v>
      </c>
      <c r="AI21" s="54">
        <v>0</v>
      </c>
      <c r="AJ21" s="104">
        <v>0</v>
      </c>
      <c r="AK21" s="9">
        <v>1</v>
      </c>
      <c r="AL21" s="78">
        <v>2</v>
      </c>
      <c r="AM21" s="81">
        <f t="shared" si="5"/>
        <v>25</v>
      </c>
      <c r="AN21" s="84">
        <f t="shared" si="3"/>
        <v>22</v>
      </c>
      <c r="AO21" s="87">
        <f t="shared" si="6"/>
        <v>0.95652173913043481</v>
      </c>
      <c r="AP21" s="126"/>
      <c r="AQ21" s="91">
        <f t="shared" si="12"/>
        <v>84.227272727272734</v>
      </c>
      <c r="AR21" s="136"/>
      <c r="AS21" s="158">
        <v>0</v>
      </c>
      <c r="AT21" s="158">
        <v>0</v>
      </c>
      <c r="AU21" s="158" t="s">
        <v>71</v>
      </c>
      <c r="AV21" s="158" t="s">
        <v>71</v>
      </c>
      <c r="AW21" s="158" t="s">
        <v>71</v>
      </c>
      <c r="AX21" s="158">
        <v>0</v>
      </c>
      <c r="AY21" s="158" t="s">
        <v>71</v>
      </c>
      <c r="AZ21" s="158">
        <v>0</v>
      </c>
      <c r="BA21" s="158">
        <v>0</v>
      </c>
      <c r="BB21" s="158" t="s">
        <v>71</v>
      </c>
      <c r="BC21" s="161">
        <v>1</v>
      </c>
      <c r="BD21" s="161">
        <v>25</v>
      </c>
      <c r="BE21" s="161">
        <v>7</v>
      </c>
      <c r="BF21" s="161">
        <v>0.14285714285714299</v>
      </c>
      <c r="BG21" s="161">
        <v>14.285714285714301</v>
      </c>
      <c r="BH21" s="161">
        <v>0</v>
      </c>
      <c r="BI21" s="161" t="s">
        <v>71</v>
      </c>
      <c r="BJ21" s="161" t="s">
        <v>72</v>
      </c>
      <c r="BK21" s="161" t="s">
        <v>72</v>
      </c>
      <c r="BL21" s="161" t="s">
        <v>72</v>
      </c>
    </row>
    <row r="22" spans="1:64" x14ac:dyDescent="0.25">
      <c r="A22" s="1" t="s">
        <v>32</v>
      </c>
      <c r="B22" s="1" t="s">
        <v>33</v>
      </c>
      <c r="C22" s="11" t="s">
        <v>24</v>
      </c>
      <c r="D22" s="12" t="s">
        <v>30</v>
      </c>
      <c r="E22" s="11">
        <v>4</v>
      </c>
      <c r="F22" s="11" t="s">
        <v>28</v>
      </c>
      <c r="G22" s="4">
        <v>41323</v>
      </c>
      <c r="H22" s="14" t="s">
        <v>29</v>
      </c>
      <c r="I22" s="13">
        <f t="shared" si="1"/>
        <v>41407</v>
      </c>
      <c r="J22" s="119">
        <f t="shared" si="2"/>
        <v>41435</v>
      </c>
      <c r="K22" s="27" t="s">
        <v>29</v>
      </c>
      <c r="L22" s="6" t="s">
        <v>29</v>
      </c>
      <c r="M22" s="25" t="s">
        <v>29</v>
      </c>
      <c r="N22" s="5" t="s">
        <v>29</v>
      </c>
      <c r="O22" s="27" t="s">
        <v>29</v>
      </c>
      <c r="P22" s="25" t="s">
        <v>29</v>
      </c>
      <c r="Q22" s="5" t="s">
        <v>29</v>
      </c>
      <c r="R22" s="6" t="s">
        <v>29</v>
      </c>
      <c r="S22" s="29" t="s">
        <v>29</v>
      </c>
      <c r="T22" s="5" t="s">
        <v>29</v>
      </c>
      <c r="U22" s="6" t="s">
        <v>29</v>
      </c>
      <c r="V22" s="112" t="s">
        <v>29</v>
      </c>
      <c r="W22" s="110">
        <v>21</v>
      </c>
      <c r="X22" s="53">
        <v>0</v>
      </c>
      <c r="Y22" s="7">
        <v>1</v>
      </c>
      <c r="Z22" s="39">
        <v>0</v>
      </c>
      <c r="AA22" s="41">
        <v>0</v>
      </c>
      <c r="AB22" s="7">
        <v>0</v>
      </c>
      <c r="AC22" s="8">
        <v>0</v>
      </c>
      <c r="AD22" s="41">
        <v>0</v>
      </c>
      <c r="AE22" s="7">
        <v>0</v>
      </c>
      <c r="AF22" s="8">
        <v>0</v>
      </c>
      <c r="AG22" s="41">
        <v>0</v>
      </c>
      <c r="AH22" s="7">
        <v>0</v>
      </c>
      <c r="AI22" s="54">
        <v>0</v>
      </c>
      <c r="AJ22" s="104">
        <v>1</v>
      </c>
      <c r="AK22" s="9">
        <v>1</v>
      </c>
      <c r="AL22" s="78">
        <v>1</v>
      </c>
      <c r="AM22" s="81">
        <f t="shared" si="5"/>
        <v>25</v>
      </c>
      <c r="AN22" s="84">
        <f t="shared" si="3"/>
        <v>22</v>
      </c>
      <c r="AO22" s="87">
        <f t="shared" si="6"/>
        <v>0.91666666666666663</v>
      </c>
      <c r="AP22" s="126"/>
      <c r="AQ22" s="91">
        <f t="shared" si="12"/>
        <v>84.227272727272734</v>
      </c>
      <c r="AR22" s="136"/>
      <c r="AS22" s="158">
        <v>0</v>
      </c>
      <c r="AT22" s="158">
        <v>0</v>
      </c>
      <c r="AU22" s="158" t="s">
        <v>71</v>
      </c>
      <c r="AV22" s="158" t="s">
        <v>71</v>
      </c>
      <c r="AW22" s="158" t="s">
        <v>71</v>
      </c>
      <c r="AX22" s="158">
        <v>0</v>
      </c>
      <c r="AY22" s="158" t="s">
        <v>71</v>
      </c>
      <c r="AZ22" s="158">
        <v>0</v>
      </c>
      <c r="BA22" s="158">
        <v>0</v>
      </c>
      <c r="BB22" s="158" t="s">
        <v>71</v>
      </c>
      <c r="BC22" s="161">
        <v>1</v>
      </c>
      <c r="BD22" s="161">
        <v>25</v>
      </c>
      <c r="BE22" s="161">
        <v>7</v>
      </c>
      <c r="BF22" s="161">
        <v>0.14285714285714299</v>
      </c>
      <c r="BG22" s="161">
        <v>14.285714285714301</v>
      </c>
      <c r="BH22" s="161">
        <v>0</v>
      </c>
      <c r="BI22" s="161" t="s">
        <v>71</v>
      </c>
      <c r="BJ22" s="161" t="s">
        <v>72</v>
      </c>
      <c r="BK22" s="161" t="s">
        <v>72</v>
      </c>
      <c r="BL22" s="161" t="s">
        <v>72</v>
      </c>
    </row>
    <row r="23" spans="1:64" x14ac:dyDescent="0.25">
      <c r="A23" s="21" t="s">
        <v>32</v>
      </c>
      <c r="B23" s="21" t="s">
        <v>33</v>
      </c>
      <c r="C23" s="22" t="s">
        <v>24</v>
      </c>
      <c r="D23" s="23" t="s">
        <v>31</v>
      </c>
      <c r="E23" s="22">
        <v>1</v>
      </c>
      <c r="F23" s="22" t="s">
        <v>28</v>
      </c>
      <c r="G23" s="24">
        <v>41323</v>
      </c>
      <c r="H23" s="10" t="s">
        <v>29</v>
      </c>
      <c r="I23" s="10">
        <f t="shared" si="1"/>
        <v>41407</v>
      </c>
      <c r="J23" s="115">
        <f t="shared" si="2"/>
        <v>41435</v>
      </c>
      <c r="K23" s="27" t="s">
        <v>29</v>
      </c>
      <c r="L23" s="6" t="s">
        <v>29</v>
      </c>
      <c r="M23" s="25" t="s">
        <v>29</v>
      </c>
      <c r="N23" s="5" t="s">
        <v>29</v>
      </c>
      <c r="O23" s="27" t="s">
        <v>29</v>
      </c>
      <c r="P23" s="25" t="s">
        <v>29</v>
      </c>
      <c r="Q23" s="5" t="s">
        <v>29</v>
      </c>
      <c r="R23" s="6" t="s">
        <v>29</v>
      </c>
      <c r="S23" s="29" t="s">
        <v>29</v>
      </c>
      <c r="T23" s="5" t="s">
        <v>29</v>
      </c>
      <c r="U23" s="6" t="s">
        <v>29</v>
      </c>
      <c r="V23" s="112" t="s">
        <v>29</v>
      </c>
      <c r="W23" s="110">
        <v>19</v>
      </c>
      <c r="X23" s="53">
        <v>2</v>
      </c>
      <c r="Y23" s="7">
        <v>0</v>
      </c>
      <c r="Z23" s="39">
        <v>0</v>
      </c>
      <c r="AA23" s="41">
        <v>0</v>
      </c>
      <c r="AB23" s="7">
        <v>0</v>
      </c>
      <c r="AC23" s="8">
        <v>0</v>
      </c>
      <c r="AD23" s="41">
        <v>0</v>
      </c>
      <c r="AE23" s="7">
        <v>0</v>
      </c>
      <c r="AF23" s="8">
        <v>0</v>
      </c>
      <c r="AG23" s="41">
        <v>0</v>
      </c>
      <c r="AH23" s="7">
        <v>0</v>
      </c>
      <c r="AI23" s="54">
        <v>0</v>
      </c>
      <c r="AJ23" s="104">
        <v>1</v>
      </c>
      <c r="AK23" s="9">
        <v>0</v>
      </c>
      <c r="AL23" s="78">
        <v>3</v>
      </c>
      <c r="AM23" s="82">
        <f t="shared" si="5"/>
        <v>25</v>
      </c>
      <c r="AN23" s="85">
        <f t="shared" si="3"/>
        <v>21</v>
      </c>
      <c r="AO23" s="88">
        <f t="shared" si="6"/>
        <v>0.95454545454545459</v>
      </c>
      <c r="AP23" s="123">
        <f t="shared" ref="AP23" si="15">AVERAGE(AO23:AO26)</f>
        <v>0.94352766798418974</v>
      </c>
      <c r="AQ23" s="90">
        <f t="shared" si="12"/>
        <v>84.19047619047619</v>
      </c>
      <c r="AR23" s="140">
        <f>AVERAGE(AQ23:AQ26)</f>
        <v>84.13095238095238</v>
      </c>
      <c r="AS23" s="158">
        <v>0</v>
      </c>
      <c r="AT23" s="158">
        <v>0</v>
      </c>
      <c r="AU23" s="158" t="s">
        <v>71</v>
      </c>
      <c r="AV23" s="158" t="s">
        <v>71</v>
      </c>
      <c r="AW23" s="158" t="s">
        <v>71</v>
      </c>
      <c r="AX23" s="158">
        <v>0</v>
      </c>
      <c r="AY23" s="158" t="s">
        <v>71</v>
      </c>
      <c r="AZ23" s="158">
        <v>0</v>
      </c>
      <c r="BA23" s="158">
        <v>0</v>
      </c>
      <c r="BB23" s="158" t="s">
        <v>71</v>
      </c>
      <c r="BC23" s="161">
        <v>2</v>
      </c>
      <c r="BD23" s="161">
        <v>33.3333333333333</v>
      </c>
      <c r="BE23" s="161">
        <v>7</v>
      </c>
      <c r="BF23" s="161">
        <v>0.14285714285714299</v>
      </c>
      <c r="BG23" s="161">
        <v>14.285714285714301</v>
      </c>
      <c r="BH23" s="161">
        <v>0</v>
      </c>
      <c r="BI23" s="161">
        <v>1</v>
      </c>
      <c r="BJ23" s="161">
        <v>72</v>
      </c>
      <c r="BK23" s="161">
        <v>8.4852813742385695</v>
      </c>
      <c r="BL23" s="161">
        <v>121.218305346265</v>
      </c>
    </row>
    <row r="24" spans="1:64" x14ac:dyDescent="0.25">
      <c r="A24" s="21" t="s">
        <v>32</v>
      </c>
      <c r="B24" s="21" t="s">
        <v>33</v>
      </c>
      <c r="C24" s="22" t="s">
        <v>24</v>
      </c>
      <c r="D24" s="23" t="s">
        <v>31</v>
      </c>
      <c r="E24" s="22">
        <v>2</v>
      </c>
      <c r="F24" s="22" t="s">
        <v>28</v>
      </c>
      <c r="G24" s="24">
        <v>41323</v>
      </c>
      <c r="H24" s="10" t="s">
        <v>29</v>
      </c>
      <c r="I24" s="10">
        <f t="shared" si="1"/>
        <v>41407</v>
      </c>
      <c r="J24" s="115">
        <f t="shared" si="2"/>
        <v>41435</v>
      </c>
      <c r="K24" s="27" t="s">
        <v>29</v>
      </c>
      <c r="L24" s="6" t="s">
        <v>29</v>
      </c>
      <c r="M24" s="25" t="s">
        <v>29</v>
      </c>
      <c r="N24" s="5" t="s">
        <v>29</v>
      </c>
      <c r="O24" s="27" t="s">
        <v>29</v>
      </c>
      <c r="P24" s="25" t="s">
        <v>29</v>
      </c>
      <c r="Q24" s="5" t="s">
        <v>29</v>
      </c>
      <c r="R24" s="6" t="s">
        <v>29</v>
      </c>
      <c r="S24" s="29" t="s">
        <v>29</v>
      </c>
      <c r="T24" s="5" t="s">
        <v>29</v>
      </c>
      <c r="U24" s="6" t="s">
        <v>29</v>
      </c>
      <c r="V24" s="112" t="s">
        <v>29</v>
      </c>
      <c r="W24" s="110">
        <v>20</v>
      </c>
      <c r="X24" s="53">
        <v>0</v>
      </c>
      <c r="Y24" s="7">
        <v>0</v>
      </c>
      <c r="Z24" s="39">
        <v>1</v>
      </c>
      <c r="AA24" s="41">
        <v>0</v>
      </c>
      <c r="AB24" s="7">
        <v>0</v>
      </c>
      <c r="AC24" s="8">
        <v>0</v>
      </c>
      <c r="AD24" s="41">
        <v>0</v>
      </c>
      <c r="AE24" s="7">
        <v>0</v>
      </c>
      <c r="AF24" s="8">
        <v>0</v>
      </c>
      <c r="AG24" s="41">
        <v>0</v>
      </c>
      <c r="AH24" s="7">
        <v>0</v>
      </c>
      <c r="AI24" s="54">
        <v>0</v>
      </c>
      <c r="AJ24" s="104">
        <v>2</v>
      </c>
      <c r="AK24" s="9">
        <v>0</v>
      </c>
      <c r="AL24" s="78">
        <v>2</v>
      </c>
      <c r="AM24" s="82">
        <f t="shared" si="5"/>
        <v>25</v>
      </c>
      <c r="AN24" s="85">
        <f t="shared" si="3"/>
        <v>21</v>
      </c>
      <c r="AO24" s="88">
        <f t="shared" si="6"/>
        <v>0.91304347826086951</v>
      </c>
      <c r="AP24" s="124"/>
      <c r="AQ24" s="90">
        <f t="shared" si="12"/>
        <v>84.333333333333329</v>
      </c>
      <c r="AR24" s="124"/>
      <c r="AS24" s="158">
        <v>0</v>
      </c>
      <c r="AT24" s="158">
        <v>0</v>
      </c>
      <c r="AU24" s="158" t="s">
        <v>71</v>
      </c>
      <c r="AV24" s="158" t="s">
        <v>71</v>
      </c>
      <c r="AW24" s="158" t="s">
        <v>71</v>
      </c>
      <c r="AX24" s="158">
        <v>0</v>
      </c>
      <c r="AY24" s="158" t="s">
        <v>71</v>
      </c>
      <c r="AZ24" s="158">
        <v>0</v>
      </c>
      <c r="BA24" s="158">
        <v>0</v>
      </c>
      <c r="BB24" s="158" t="s">
        <v>71</v>
      </c>
      <c r="BC24" s="161">
        <v>1</v>
      </c>
      <c r="BD24" s="161">
        <v>20</v>
      </c>
      <c r="BE24" s="161">
        <v>7</v>
      </c>
      <c r="BF24" s="161">
        <v>0.14285714285714299</v>
      </c>
      <c r="BG24" s="161">
        <v>14.285714285714301</v>
      </c>
      <c r="BH24" s="161">
        <v>0</v>
      </c>
      <c r="BI24" s="161" t="s">
        <v>71</v>
      </c>
      <c r="BJ24" s="161" t="s">
        <v>72</v>
      </c>
      <c r="BK24" s="161" t="s">
        <v>72</v>
      </c>
      <c r="BL24" s="161" t="s">
        <v>72</v>
      </c>
    </row>
    <row r="25" spans="1:64" x14ac:dyDescent="0.25">
      <c r="A25" s="21" t="s">
        <v>32</v>
      </c>
      <c r="B25" s="21" t="s">
        <v>33</v>
      </c>
      <c r="C25" s="22" t="s">
        <v>24</v>
      </c>
      <c r="D25" s="23" t="s">
        <v>31</v>
      </c>
      <c r="E25" s="22">
        <v>3</v>
      </c>
      <c r="F25" s="22" t="s">
        <v>28</v>
      </c>
      <c r="G25" s="24">
        <v>41323</v>
      </c>
      <c r="H25" s="10" t="s">
        <v>29</v>
      </c>
      <c r="I25" s="10">
        <f t="shared" si="1"/>
        <v>41407</v>
      </c>
      <c r="J25" s="115">
        <f t="shared" si="2"/>
        <v>41435</v>
      </c>
      <c r="K25" s="27" t="s">
        <v>29</v>
      </c>
      <c r="L25" s="6" t="s">
        <v>29</v>
      </c>
      <c r="M25" s="25" t="s">
        <v>29</v>
      </c>
      <c r="N25" s="5" t="s">
        <v>29</v>
      </c>
      <c r="O25" s="27" t="s">
        <v>29</v>
      </c>
      <c r="P25" s="25" t="s">
        <v>29</v>
      </c>
      <c r="Q25" s="5" t="s">
        <v>29</v>
      </c>
      <c r="R25" s="6" t="s">
        <v>29</v>
      </c>
      <c r="S25" s="29" t="s">
        <v>29</v>
      </c>
      <c r="T25" s="5" t="s">
        <v>29</v>
      </c>
      <c r="U25" s="6" t="s">
        <v>29</v>
      </c>
      <c r="V25" s="112" t="s">
        <v>29</v>
      </c>
      <c r="W25" s="110">
        <v>22</v>
      </c>
      <c r="X25" s="53">
        <v>0</v>
      </c>
      <c r="Y25" s="7">
        <v>0</v>
      </c>
      <c r="Z25" s="39">
        <v>0</v>
      </c>
      <c r="AA25" s="41">
        <v>0</v>
      </c>
      <c r="AB25" s="7">
        <v>0</v>
      </c>
      <c r="AC25" s="8">
        <v>0</v>
      </c>
      <c r="AD25" s="41">
        <v>0</v>
      </c>
      <c r="AE25" s="7">
        <v>0</v>
      </c>
      <c r="AF25" s="8">
        <v>0</v>
      </c>
      <c r="AG25" s="41">
        <v>0</v>
      </c>
      <c r="AH25" s="7">
        <v>0</v>
      </c>
      <c r="AI25" s="54">
        <v>0</v>
      </c>
      <c r="AJ25" s="104">
        <v>1</v>
      </c>
      <c r="AK25" s="9">
        <v>0</v>
      </c>
      <c r="AL25" s="78">
        <v>2</v>
      </c>
      <c r="AM25" s="82">
        <f t="shared" si="5"/>
        <v>25</v>
      </c>
      <c r="AN25" s="85">
        <f t="shared" si="3"/>
        <v>22</v>
      </c>
      <c r="AO25" s="88">
        <f t="shared" si="6"/>
        <v>0.95652173913043481</v>
      </c>
      <c r="AP25" s="124"/>
      <c r="AQ25" s="90">
        <f t="shared" si="12"/>
        <v>84</v>
      </c>
      <c r="AR25" s="124"/>
      <c r="AS25" s="158">
        <v>0</v>
      </c>
      <c r="AT25" s="158">
        <v>0</v>
      </c>
      <c r="AU25" s="158" t="s">
        <v>71</v>
      </c>
      <c r="AV25" s="158" t="s">
        <v>71</v>
      </c>
      <c r="AW25" s="158" t="s">
        <v>71</v>
      </c>
      <c r="AX25" s="158">
        <v>0</v>
      </c>
      <c r="AY25" s="158" t="s">
        <v>71</v>
      </c>
      <c r="AZ25" s="158">
        <v>0</v>
      </c>
      <c r="BA25" s="158">
        <v>0</v>
      </c>
      <c r="BB25" s="158" t="s">
        <v>71</v>
      </c>
      <c r="BC25" s="161">
        <v>0</v>
      </c>
      <c r="BD25" s="161">
        <v>0</v>
      </c>
      <c r="BE25" s="161" t="s">
        <v>71</v>
      </c>
      <c r="BF25" s="161" t="s">
        <v>71</v>
      </c>
      <c r="BG25" s="161" t="s">
        <v>71</v>
      </c>
      <c r="BH25" s="161">
        <v>0</v>
      </c>
      <c r="BI25" s="161" t="s">
        <v>71</v>
      </c>
      <c r="BJ25" s="161">
        <v>0</v>
      </c>
      <c r="BK25" s="161">
        <v>0</v>
      </c>
      <c r="BL25" s="161" t="s">
        <v>71</v>
      </c>
    </row>
    <row r="26" spans="1:64" ht="15.75" thickBot="1" x14ac:dyDescent="0.3">
      <c r="A26" s="31" t="s">
        <v>32</v>
      </c>
      <c r="B26" s="31" t="s">
        <v>33</v>
      </c>
      <c r="C26" s="32" t="s">
        <v>24</v>
      </c>
      <c r="D26" s="33" t="s">
        <v>31</v>
      </c>
      <c r="E26" s="32">
        <v>4</v>
      </c>
      <c r="F26" s="32" t="s">
        <v>28</v>
      </c>
      <c r="G26" s="34">
        <v>41323</v>
      </c>
      <c r="H26" s="15" t="s">
        <v>29</v>
      </c>
      <c r="I26" s="15">
        <f t="shared" si="1"/>
        <v>41407</v>
      </c>
      <c r="J26" s="116">
        <f t="shared" si="2"/>
        <v>41435</v>
      </c>
      <c r="K26" s="28" t="s">
        <v>29</v>
      </c>
      <c r="L26" s="17" t="s">
        <v>29</v>
      </c>
      <c r="M26" s="26" t="s">
        <v>29</v>
      </c>
      <c r="N26" s="16" t="s">
        <v>29</v>
      </c>
      <c r="O26" s="28" t="s">
        <v>29</v>
      </c>
      <c r="P26" s="26" t="s">
        <v>29</v>
      </c>
      <c r="Q26" s="16" t="s">
        <v>29</v>
      </c>
      <c r="R26" s="17" t="s">
        <v>29</v>
      </c>
      <c r="S26" s="30" t="s">
        <v>29</v>
      </c>
      <c r="T26" s="16" t="s">
        <v>29</v>
      </c>
      <c r="U26" s="17" t="s">
        <v>29</v>
      </c>
      <c r="V26" s="114" t="s">
        <v>29</v>
      </c>
      <c r="W26" s="113">
        <v>19</v>
      </c>
      <c r="X26" s="55">
        <v>0</v>
      </c>
      <c r="Y26" s="18">
        <v>0</v>
      </c>
      <c r="Z26" s="40">
        <v>0</v>
      </c>
      <c r="AA26" s="42">
        <v>0</v>
      </c>
      <c r="AB26" s="18">
        <v>0</v>
      </c>
      <c r="AC26" s="49">
        <v>0</v>
      </c>
      <c r="AD26" s="42">
        <v>0</v>
      </c>
      <c r="AE26" s="18">
        <v>0</v>
      </c>
      <c r="AF26" s="19">
        <v>0</v>
      </c>
      <c r="AG26" s="42">
        <v>0</v>
      </c>
      <c r="AH26" s="18">
        <v>0</v>
      </c>
      <c r="AI26" s="49">
        <v>0</v>
      </c>
      <c r="AJ26" s="105">
        <v>1</v>
      </c>
      <c r="AK26" s="20">
        <v>0</v>
      </c>
      <c r="AL26" s="79">
        <v>5</v>
      </c>
      <c r="AM26" s="83">
        <f t="shared" si="5"/>
        <v>25</v>
      </c>
      <c r="AN26" s="86">
        <f t="shared" si="3"/>
        <v>19</v>
      </c>
      <c r="AO26" s="89">
        <f t="shared" si="6"/>
        <v>0.95</v>
      </c>
      <c r="AP26" s="134"/>
      <c r="AQ26" s="92">
        <f t="shared" si="12"/>
        <v>84</v>
      </c>
      <c r="AR26" s="134"/>
      <c r="AS26" s="158">
        <v>0</v>
      </c>
      <c r="AT26" s="158">
        <v>0</v>
      </c>
      <c r="AU26" s="158" t="s">
        <v>71</v>
      </c>
      <c r="AV26" s="158" t="s">
        <v>71</v>
      </c>
      <c r="AW26" s="158" t="s">
        <v>71</v>
      </c>
      <c r="AX26" s="158">
        <v>0</v>
      </c>
      <c r="AY26" s="158" t="s">
        <v>71</v>
      </c>
      <c r="AZ26" s="158">
        <v>0</v>
      </c>
      <c r="BA26" s="158">
        <v>0</v>
      </c>
      <c r="BB26" s="158" t="s">
        <v>71</v>
      </c>
      <c r="BC26" s="161">
        <v>0</v>
      </c>
      <c r="BD26" s="161">
        <v>0</v>
      </c>
      <c r="BE26" s="161" t="s">
        <v>71</v>
      </c>
      <c r="BF26" s="161" t="s">
        <v>71</v>
      </c>
      <c r="BG26" s="161" t="s">
        <v>71</v>
      </c>
      <c r="BH26" s="161">
        <v>0</v>
      </c>
      <c r="BI26" s="161" t="s">
        <v>71</v>
      </c>
      <c r="BJ26" s="161">
        <v>0</v>
      </c>
      <c r="BK26" s="161">
        <v>0</v>
      </c>
      <c r="BL26" s="161" t="s">
        <v>71</v>
      </c>
    </row>
    <row r="27" spans="1:64" ht="15.75" thickTop="1" x14ac:dyDescent="0.25">
      <c r="A27" s="1" t="s">
        <v>34</v>
      </c>
      <c r="B27" s="1" t="s">
        <v>35</v>
      </c>
      <c r="C27" s="2" t="s">
        <v>26</v>
      </c>
      <c r="D27" s="3" t="s">
        <v>27</v>
      </c>
      <c r="E27" s="2">
        <v>1</v>
      </c>
      <c r="F27" s="2" t="s">
        <v>28</v>
      </c>
      <c r="G27" s="4">
        <v>41325</v>
      </c>
      <c r="H27" s="4">
        <f t="shared" ref="H27:H38" si="16">G27+7*4</f>
        <v>41353</v>
      </c>
      <c r="I27" s="4">
        <f t="shared" ref="I27:I50" si="17">G27+7*12</f>
        <v>41409</v>
      </c>
      <c r="J27" s="118">
        <f t="shared" ref="J27:J50" si="18">G27+7*16</f>
        <v>41437</v>
      </c>
      <c r="K27" s="27">
        <v>0</v>
      </c>
      <c r="L27" s="6">
        <v>0</v>
      </c>
      <c r="M27" s="25">
        <v>0</v>
      </c>
      <c r="N27" s="5">
        <v>0</v>
      </c>
      <c r="O27" s="27">
        <v>0</v>
      </c>
      <c r="P27" s="25">
        <v>1</v>
      </c>
      <c r="Q27" s="5">
        <v>0</v>
      </c>
      <c r="R27" s="6">
        <v>0</v>
      </c>
      <c r="S27" s="29">
        <v>0</v>
      </c>
      <c r="T27" s="5">
        <v>0</v>
      </c>
      <c r="U27" s="6">
        <v>0</v>
      </c>
      <c r="V27" s="112">
        <v>1</v>
      </c>
      <c r="W27" s="110">
        <v>4</v>
      </c>
      <c r="X27" s="53">
        <v>0</v>
      </c>
      <c r="Y27" s="7">
        <v>0</v>
      </c>
      <c r="Z27" s="39">
        <v>0</v>
      </c>
      <c r="AA27" s="41">
        <v>0</v>
      </c>
      <c r="AB27" s="47">
        <v>0</v>
      </c>
      <c r="AC27" s="48">
        <v>0</v>
      </c>
      <c r="AD27" s="41">
        <v>0</v>
      </c>
      <c r="AE27" s="7">
        <v>0</v>
      </c>
      <c r="AF27" s="8">
        <v>0</v>
      </c>
      <c r="AG27" s="41">
        <v>0</v>
      </c>
      <c r="AH27" s="7">
        <v>0</v>
      </c>
      <c r="AI27" s="54">
        <v>0</v>
      </c>
      <c r="AJ27" s="104">
        <v>15</v>
      </c>
      <c r="AK27" s="9">
        <v>2</v>
      </c>
      <c r="AL27" s="78">
        <v>2</v>
      </c>
      <c r="AM27" s="95">
        <f t="shared" si="5"/>
        <v>25</v>
      </c>
      <c r="AN27" s="96">
        <f t="shared" si="3"/>
        <v>6</v>
      </c>
      <c r="AO27" s="93">
        <f t="shared" si="6"/>
        <v>0.2608695652173913</v>
      </c>
      <c r="AP27" s="127">
        <f t="shared" ref="AP27" si="19">AVERAGE(AO27:AO30)</f>
        <v>0.18166475972540044</v>
      </c>
      <c r="AQ27" s="97">
        <f t="shared" si="4"/>
        <v>63</v>
      </c>
      <c r="AR27" s="139">
        <f t="shared" ref="AR27" si="20">AVERAGE(AQ27:AQ30)</f>
        <v>58.041666666666664</v>
      </c>
      <c r="AS27" s="158">
        <v>2</v>
      </c>
      <c r="AT27" s="158">
        <v>8</v>
      </c>
      <c r="AU27" s="158">
        <v>21</v>
      </c>
      <c r="AV27" s="158">
        <v>4.7619047619047603E-2</v>
      </c>
      <c r="AW27" s="158">
        <v>4.7619047619047601</v>
      </c>
      <c r="AX27" s="158">
        <v>1</v>
      </c>
      <c r="AY27" s="158">
        <v>0</v>
      </c>
      <c r="AZ27" s="158">
        <v>650</v>
      </c>
      <c r="BA27" s="158">
        <v>25.495097567963899</v>
      </c>
      <c r="BB27" s="158">
        <v>121.40522651411401</v>
      </c>
      <c r="BC27" s="161">
        <v>0</v>
      </c>
      <c r="BD27" s="161">
        <v>0</v>
      </c>
      <c r="BE27" s="161" t="s">
        <v>71</v>
      </c>
      <c r="BF27" s="161" t="s">
        <v>71</v>
      </c>
      <c r="BG27" s="161" t="s">
        <v>71</v>
      </c>
      <c r="BH27" s="161">
        <v>0</v>
      </c>
      <c r="BI27" s="161" t="s">
        <v>71</v>
      </c>
      <c r="BJ27" s="161">
        <v>0</v>
      </c>
      <c r="BK27" s="161">
        <v>0</v>
      </c>
      <c r="BL27" s="161" t="s">
        <v>71</v>
      </c>
    </row>
    <row r="28" spans="1:64" x14ac:dyDescent="0.25">
      <c r="A28" s="1" t="s">
        <v>34</v>
      </c>
      <c r="B28" s="1" t="s">
        <v>35</v>
      </c>
      <c r="C28" s="2" t="s">
        <v>26</v>
      </c>
      <c r="D28" s="3" t="s">
        <v>27</v>
      </c>
      <c r="E28" s="2">
        <v>2</v>
      </c>
      <c r="F28" s="2" t="s">
        <v>28</v>
      </c>
      <c r="G28" s="4">
        <v>41325</v>
      </c>
      <c r="H28" s="4">
        <f t="shared" si="16"/>
        <v>41353</v>
      </c>
      <c r="I28" s="4">
        <f t="shared" si="17"/>
        <v>41409</v>
      </c>
      <c r="J28" s="118">
        <f t="shared" si="18"/>
        <v>41437</v>
      </c>
      <c r="K28" s="27">
        <v>0</v>
      </c>
      <c r="L28" s="6">
        <v>0</v>
      </c>
      <c r="M28" s="25">
        <v>0</v>
      </c>
      <c r="N28" s="5">
        <v>0</v>
      </c>
      <c r="O28" s="27">
        <v>0</v>
      </c>
      <c r="P28" s="25">
        <v>0</v>
      </c>
      <c r="Q28" s="5">
        <v>0</v>
      </c>
      <c r="R28" s="6">
        <v>1</v>
      </c>
      <c r="S28" s="29">
        <v>0</v>
      </c>
      <c r="T28" s="5">
        <v>0</v>
      </c>
      <c r="U28" s="6">
        <v>0</v>
      </c>
      <c r="V28" s="112">
        <v>1</v>
      </c>
      <c r="W28" s="110">
        <v>0</v>
      </c>
      <c r="X28" s="53">
        <v>0</v>
      </c>
      <c r="Y28" s="7">
        <v>0</v>
      </c>
      <c r="Z28" s="39">
        <v>1</v>
      </c>
      <c r="AA28" s="41">
        <v>0</v>
      </c>
      <c r="AB28" s="7">
        <v>0</v>
      </c>
      <c r="AC28" s="8">
        <v>0</v>
      </c>
      <c r="AD28" s="41">
        <v>0</v>
      </c>
      <c r="AE28" s="7">
        <v>0</v>
      </c>
      <c r="AF28" s="8">
        <v>0</v>
      </c>
      <c r="AG28" s="41">
        <v>0</v>
      </c>
      <c r="AH28" s="7">
        <v>0</v>
      </c>
      <c r="AI28" s="54">
        <v>0</v>
      </c>
      <c r="AJ28" s="104">
        <v>15</v>
      </c>
      <c r="AK28" s="9">
        <v>2</v>
      </c>
      <c r="AL28" s="78">
        <v>5</v>
      </c>
      <c r="AM28" s="81">
        <f t="shared" si="5"/>
        <v>25</v>
      </c>
      <c r="AN28" s="84">
        <f t="shared" si="3"/>
        <v>3</v>
      </c>
      <c r="AO28" s="87">
        <f t="shared" si="6"/>
        <v>0.15</v>
      </c>
      <c r="AP28" s="126"/>
      <c r="AQ28" s="91">
        <f t="shared" si="4"/>
        <v>45.666666666666664</v>
      </c>
      <c r="AR28" s="136"/>
      <c r="AS28" s="158">
        <v>2</v>
      </c>
      <c r="AT28" s="158">
        <v>8</v>
      </c>
      <c r="AU28" s="158">
        <v>24.5</v>
      </c>
      <c r="AV28" s="158">
        <v>4.08163265306122E-2</v>
      </c>
      <c r="AW28" s="158">
        <v>4.0816326530612201</v>
      </c>
      <c r="AX28" s="158">
        <v>1</v>
      </c>
      <c r="AY28" s="158">
        <v>0</v>
      </c>
      <c r="AZ28" s="158">
        <v>882.5</v>
      </c>
      <c r="BA28" s="158">
        <v>29.706901555025901</v>
      </c>
      <c r="BB28" s="158">
        <v>121.252659408269</v>
      </c>
      <c r="BC28" s="161">
        <v>1</v>
      </c>
      <c r="BD28" s="161">
        <v>4.3478260869565197</v>
      </c>
      <c r="BE28" s="161">
        <v>7</v>
      </c>
      <c r="BF28" s="161">
        <v>0.14285714285714299</v>
      </c>
      <c r="BG28" s="161">
        <v>14.285714285714301</v>
      </c>
      <c r="BH28" s="161">
        <v>0</v>
      </c>
      <c r="BI28" s="161" t="s">
        <v>71</v>
      </c>
      <c r="BJ28" s="161" t="s">
        <v>72</v>
      </c>
      <c r="BK28" s="161" t="s">
        <v>72</v>
      </c>
      <c r="BL28" s="161" t="s">
        <v>72</v>
      </c>
    </row>
    <row r="29" spans="1:64" x14ac:dyDescent="0.25">
      <c r="A29" s="1" t="s">
        <v>34</v>
      </c>
      <c r="B29" s="1" t="s">
        <v>35</v>
      </c>
      <c r="C29" s="2" t="s">
        <v>26</v>
      </c>
      <c r="D29" s="3" t="s">
        <v>27</v>
      </c>
      <c r="E29" s="2">
        <v>3</v>
      </c>
      <c r="F29" s="2" t="s">
        <v>28</v>
      </c>
      <c r="G29" s="4">
        <v>41325</v>
      </c>
      <c r="H29" s="4">
        <f t="shared" si="16"/>
        <v>41353</v>
      </c>
      <c r="I29" s="4">
        <f t="shared" si="17"/>
        <v>41409</v>
      </c>
      <c r="J29" s="118">
        <f t="shared" si="18"/>
        <v>41437</v>
      </c>
      <c r="K29" s="27">
        <v>0</v>
      </c>
      <c r="L29" s="6">
        <v>0</v>
      </c>
      <c r="M29" s="25">
        <v>0</v>
      </c>
      <c r="N29" s="5">
        <v>0</v>
      </c>
      <c r="O29" s="27">
        <v>0</v>
      </c>
      <c r="P29" s="25">
        <v>0</v>
      </c>
      <c r="Q29" s="5">
        <v>1</v>
      </c>
      <c r="R29" s="6">
        <v>0</v>
      </c>
      <c r="S29" s="29">
        <v>0</v>
      </c>
      <c r="T29" s="5">
        <v>0</v>
      </c>
      <c r="U29" s="6">
        <v>0</v>
      </c>
      <c r="V29" s="112">
        <v>0</v>
      </c>
      <c r="W29" s="110">
        <v>1</v>
      </c>
      <c r="X29" s="53">
        <v>0</v>
      </c>
      <c r="Y29" s="7">
        <v>0</v>
      </c>
      <c r="Z29" s="39">
        <v>0</v>
      </c>
      <c r="AA29" s="41">
        <v>0</v>
      </c>
      <c r="AB29" s="7">
        <v>0</v>
      </c>
      <c r="AC29" s="8">
        <v>0</v>
      </c>
      <c r="AD29" s="41">
        <v>0</v>
      </c>
      <c r="AE29" s="7">
        <v>0</v>
      </c>
      <c r="AF29" s="8">
        <v>0</v>
      </c>
      <c r="AG29" s="41">
        <v>0</v>
      </c>
      <c r="AH29" s="7">
        <v>0</v>
      </c>
      <c r="AI29" s="54">
        <v>0</v>
      </c>
      <c r="AJ29" s="104">
        <v>14</v>
      </c>
      <c r="AK29" s="9">
        <v>3</v>
      </c>
      <c r="AL29" s="78">
        <v>6</v>
      </c>
      <c r="AM29" s="81">
        <f t="shared" si="5"/>
        <v>25</v>
      </c>
      <c r="AN29" s="84">
        <f t="shared" si="3"/>
        <v>2</v>
      </c>
      <c r="AO29" s="87">
        <f t="shared" si="6"/>
        <v>0.10526315789473684</v>
      </c>
      <c r="AP29" s="126"/>
      <c r="AQ29" s="91">
        <f t="shared" si="4"/>
        <v>50</v>
      </c>
      <c r="AR29" s="136"/>
      <c r="AS29" s="158">
        <v>1</v>
      </c>
      <c r="AT29" s="158">
        <v>4</v>
      </c>
      <c r="AU29" s="158">
        <v>21</v>
      </c>
      <c r="AV29" s="158">
        <v>4.7619047619047603E-2</v>
      </c>
      <c r="AW29" s="158">
        <v>4.7619047619047601</v>
      </c>
      <c r="AX29" s="158">
        <v>0</v>
      </c>
      <c r="AY29" s="158" t="s">
        <v>71</v>
      </c>
      <c r="AZ29" s="158" t="s">
        <v>72</v>
      </c>
      <c r="BA29" s="158" t="s">
        <v>72</v>
      </c>
      <c r="BB29" s="158" t="s">
        <v>72</v>
      </c>
      <c r="BC29" s="161">
        <v>0</v>
      </c>
      <c r="BD29" s="161">
        <v>0</v>
      </c>
      <c r="BE29" s="161" t="s">
        <v>71</v>
      </c>
      <c r="BF29" s="161" t="s">
        <v>71</v>
      </c>
      <c r="BG29" s="161" t="s">
        <v>71</v>
      </c>
      <c r="BH29" s="161">
        <v>0</v>
      </c>
      <c r="BI29" s="161" t="s">
        <v>71</v>
      </c>
      <c r="BJ29" s="161">
        <v>0</v>
      </c>
      <c r="BK29" s="161">
        <v>0</v>
      </c>
      <c r="BL29" s="161" t="s">
        <v>71</v>
      </c>
    </row>
    <row r="30" spans="1:64" x14ac:dyDescent="0.25">
      <c r="A30" s="1" t="s">
        <v>34</v>
      </c>
      <c r="B30" s="1" t="s">
        <v>35</v>
      </c>
      <c r="C30" s="2" t="s">
        <v>26</v>
      </c>
      <c r="D30" s="3" t="s">
        <v>27</v>
      </c>
      <c r="E30" s="2">
        <v>4</v>
      </c>
      <c r="F30" s="2" t="s">
        <v>28</v>
      </c>
      <c r="G30" s="4">
        <v>41325</v>
      </c>
      <c r="H30" s="4">
        <f t="shared" si="16"/>
        <v>41353</v>
      </c>
      <c r="I30" s="4">
        <f t="shared" si="17"/>
        <v>41409</v>
      </c>
      <c r="J30" s="118">
        <f t="shared" si="18"/>
        <v>41437</v>
      </c>
      <c r="K30" s="27">
        <v>0</v>
      </c>
      <c r="L30" s="6">
        <v>0</v>
      </c>
      <c r="M30" s="25">
        <v>0</v>
      </c>
      <c r="N30" s="5">
        <v>0</v>
      </c>
      <c r="O30" s="27">
        <v>0</v>
      </c>
      <c r="P30" s="25">
        <v>0</v>
      </c>
      <c r="Q30" s="5">
        <v>0</v>
      </c>
      <c r="R30" s="6">
        <v>0</v>
      </c>
      <c r="S30" s="29">
        <v>0</v>
      </c>
      <c r="T30" s="5">
        <v>0</v>
      </c>
      <c r="U30" s="6">
        <v>0</v>
      </c>
      <c r="V30" s="112">
        <v>1</v>
      </c>
      <c r="W30" s="110">
        <v>2</v>
      </c>
      <c r="X30" s="53">
        <v>0</v>
      </c>
      <c r="Y30" s="7">
        <v>0</v>
      </c>
      <c r="Z30" s="39">
        <v>0</v>
      </c>
      <c r="AA30" s="41">
        <v>0</v>
      </c>
      <c r="AB30" s="7">
        <v>0</v>
      </c>
      <c r="AC30" s="8">
        <v>1</v>
      </c>
      <c r="AD30" s="41">
        <v>0</v>
      </c>
      <c r="AE30" s="7">
        <v>0</v>
      </c>
      <c r="AF30" s="8">
        <v>0</v>
      </c>
      <c r="AG30" s="41">
        <v>0</v>
      </c>
      <c r="AH30" s="7">
        <v>0</v>
      </c>
      <c r="AI30" s="54">
        <v>0</v>
      </c>
      <c r="AJ30" s="104">
        <v>12</v>
      </c>
      <c r="AK30" s="9">
        <v>3</v>
      </c>
      <c r="AL30" s="78">
        <v>6</v>
      </c>
      <c r="AM30" s="81">
        <f t="shared" si="5"/>
        <v>25</v>
      </c>
      <c r="AN30" s="84">
        <f t="shared" si="3"/>
        <v>4</v>
      </c>
      <c r="AO30" s="87">
        <f t="shared" si="6"/>
        <v>0.21052631578947367</v>
      </c>
      <c r="AP30" s="126"/>
      <c r="AQ30" s="91">
        <f t="shared" si="4"/>
        <v>73.5</v>
      </c>
      <c r="AR30" s="136"/>
      <c r="AS30" s="158">
        <v>1</v>
      </c>
      <c r="AT30" s="158">
        <v>4</v>
      </c>
      <c r="AU30" s="158">
        <v>28</v>
      </c>
      <c r="AV30" s="158">
        <v>3.5714285714285698E-2</v>
      </c>
      <c r="AW30" s="158">
        <v>3.5714285714285698</v>
      </c>
      <c r="AX30" s="158">
        <v>0</v>
      </c>
      <c r="AY30" s="158" t="s">
        <v>71</v>
      </c>
      <c r="AZ30" s="158" t="s">
        <v>72</v>
      </c>
      <c r="BA30" s="158" t="s">
        <v>72</v>
      </c>
      <c r="BB30" s="158" t="s">
        <v>72</v>
      </c>
      <c r="BC30" s="161">
        <v>1</v>
      </c>
      <c r="BD30" s="161">
        <v>4.5454545454545503</v>
      </c>
      <c r="BE30" s="161">
        <v>14</v>
      </c>
      <c r="BF30" s="161">
        <v>7.1428571428571397E-2</v>
      </c>
      <c r="BG30" s="161">
        <v>7.1428571428571397</v>
      </c>
      <c r="BH30" s="161">
        <v>0</v>
      </c>
      <c r="BI30" s="161" t="s">
        <v>71</v>
      </c>
      <c r="BJ30" s="161" t="s">
        <v>72</v>
      </c>
      <c r="BK30" s="161" t="s">
        <v>72</v>
      </c>
      <c r="BL30" s="161" t="s">
        <v>72</v>
      </c>
    </row>
    <row r="31" spans="1:64" x14ac:dyDescent="0.25">
      <c r="A31" s="21" t="s">
        <v>34</v>
      </c>
      <c r="B31" s="21" t="s">
        <v>35</v>
      </c>
      <c r="C31" s="22" t="s">
        <v>26</v>
      </c>
      <c r="D31" s="23" t="s">
        <v>30</v>
      </c>
      <c r="E31" s="22">
        <v>1</v>
      </c>
      <c r="F31" s="22" t="s">
        <v>28</v>
      </c>
      <c r="G31" s="24">
        <v>41325</v>
      </c>
      <c r="H31" s="10">
        <f t="shared" si="16"/>
        <v>41353</v>
      </c>
      <c r="I31" s="10">
        <f t="shared" si="17"/>
        <v>41409</v>
      </c>
      <c r="J31" s="115">
        <f t="shared" si="18"/>
        <v>41437</v>
      </c>
      <c r="K31" s="27">
        <v>0</v>
      </c>
      <c r="L31" s="6">
        <v>0</v>
      </c>
      <c r="M31" s="25">
        <v>1</v>
      </c>
      <c r="N31" s="5">
        <v>2</v>
      </c>
      <c r="O31" s="27">
        <v>7</v>
      </c>
      <c r="P31" s="25">
        <v>3</v>
      </c>
      <c r="Q31" s="5">
        <v>2</v>
      </c>
      <c r="R31" s="6">
        <v>3</v>
      </c>
      <c r="S31" s="29">
        <v>0</v>
      </c>
      <c r="T31" s="5">
        <v>0</v>
      </c>
      <c r="U31" s="6">
        <v>2</v>
      </c>
      <c r="V31" s="112">
        <v>0</v>
      </c>
      <c r="W31" s="110">
        <v>0</v>
      </c>
      <c r="X31" s="53">
        <v>0</v>
      </c>
      <c r="Y31" s="7">
        <v>0</v>
      </c>
      <c r="Z31" s="39">
        <v>0</v>
      </c>
      <c r="AA31" s="41">
        <v>0</v>
      </c>
      <c r="AB31" s="7">
        <v>0</v>
      </c>
      <c r="AC31" s="8">
        <v>0</v>
      </c>
      <c r="AD31" s="41">
        <v>0</v>
      </c>
      <c r="AE31" s="7">
        <v>0</v>
      </c>
      <c r="AF31" s="8">
        <v>0</v>
      </c>
      <c r="AG31" s="41">
        <v>0</v>
      </c>
      <c r="AH31" s="7">
        <v>0</v>
      </c>
      <c r="AI31" s="54">
        <v>0</v>
      </c>
      <c r="AJ31" s="104">
        <v>2</v>
      </c>
      <c r="AK31" s="9">
        <v>1</v>
      </c>
      <c r="AL31" s="78">
        <v>2</v>
      </c>
      <c r="AM31" s="82">
        <f t="shared" si="5"/>
        <v>25</v>
      </c>
      <c r="AN31" s="85">
        <f t="shared" si="3"/>
        <v>20</v>
      </c>
      <c r="AO31" s="88">
        <f t="shared" si="6"/>
        <v>0.86956521739130432</v>
      </c>
      <c r="AP31" s="123">
        <f t="shared" ref="AP31" si="21">AVERAGE(AO31:AO34)</f>
        <v>0.92466403162055333</v>
      </c>
      <c r="AQ31" s="90">
        <f t="shared" si="4"/>
        <v>14</v>
      </c>
      <c r="AR31" s="137">
        <f t="shared" ref="AR31" si="22">AVERAGE(AQ31:AQ34)</f>
        <v>14.868478260869566</v>
      </c>
      <c r="AS31" s="158">
        <v>20</v>
      </c>
      <c r="AT31" s="158">
        <v>80</v>
      </c>
      <c r="AU31" s="158">
        <v>16.8</v>
      </c>
      <c r="AV31" s="158">
        <v>5.95238095238095E-2</v>
      </c>
      <c r="AW31" s="158">
        <v>5.9523809523809499</v>
      </c>
      <c r="AX31" s="158">
        <v>1.49046857073283</v>
      </c>
      <c r="AY31" s="158">
        <v>0.40526315789473699</v>
      </c>
      <c r="AZ31" s="158">
        <v>218.842105263158</v>
      </c>
      <c r="BA31" s="158">
        <v>14.793312856259</v>
      </c>
      <c r="BB31" s="158">
        <v>88.055433668208394</v>
      </c>
      <c r="BC31" s="161">
        <v>0</v>
      </c>
      <c r="BD31" s="161">
        <v>0</v>
      </c>
      <c r="BE31" s="161" t="s">
        <v>71</v>
      </c>
      <c r="BF31" s="161" t="s">
        <v>71</v>
      </c>
      <c r="BG31" s="161" t="s">
        <v>71</v>
      </c>
      <c r="BH31" s="161">
        <v>0</v>
      </c>
      <c r="BI31" s="161" t="s">
        <v>71</v>
      </c>
      <c r="BJ31" s="161">
        <v>0</v>
      </c>
      <c r="BK31" s="161">
        <v>0</v>
      </c>
      <c r="BL31" s="161" t="s">
        <v>71</v>
      </c>
    </row>
    <row r="32" spans="1:64" x14ac:dyDescent="0.25">
      <c r="A32" s="21" t="s">
        <v>34</v>
      </c>
      <c r="B32" s="21" t="s">
        <v>35</v>
      </c>
      <c r="C32" s="22" t="s">
        <v>26</v>
      </c>
      <c r="D32" s="23" t="s">
        <v>30</v>
      </c>
      <c r="E32" s="22">
        <v>2</v>
      </c>
      <c r="F32" s="22" t="s">
        <v>28</v>
      </c>
      <c r="G32" s="24">
        <v>41325</v>
      </c>
      <c r="H32" s="10">
        <f t="shared" si="16"/>
        <v>41353</v>
      </c>
      <c r="I32" s="10">
        <f t="shared" si="17"/>
        <v>41409</v>
      </c>
      <c r="J32" s="115">
        <f t="shared" si="18"/>
        <v>41437</v>
      </c>
      <c r="K32" s="27">
        <v>1</v>
      </c>
      <c r="L32" s="6">
        <v>1</v>
      </c>
      <c r="M32" s="25">
        <v>1</v>
      </c>
      <c r="N32" s="5">
        <v>3</v>
      </c>
      <c r="O32" s="27">
        <v>7</v>
      </c>
      <c r="P32" s="25">
        <v>2</v>
      </c>
      <c r="Q32" s="5">
        <v>3</v>
      </c>
      <c r="R32" s="6">
        <v>1</v>
      </c>
      <c r="S32" s="29">
        <v>2</v>
      </c>
      <c r="T32" s="5">
        <v>0</v>
      </c>
      <c r="U32" s="6">
        <v>2</v>
      </c>
      <c r="V32" s="112">
        <v>0</v>
      </c>
      <c r="W32" s="110">
        <v>0</v>
      </c>
      <c r="X32" s="53">
        <v>0</v>
      </c>
      <c r="Y32" s="7">
        <v>0</v>
      </c>
      <c r="Z32" s="39">
        <v>0</v>
      </c>
      <c r="AA32" s="41">
        <v>0</v>
      </c>
      <c r="AB32" s="7">
        <v>0</v>
      </c>
      <c r="AC32" s="8">
        <v>0</v>
      </c>
      <c r="AD32" s="41">
        <v>0</v>
      </c>
      <c r="AE32" s="7">
        <v>0</v>
      </c>
      <c r="AF32" s="8">
        <v>0</v>
      </c>
      <c r="AG32" s="41">
        <v>0</v>
      </c>
      <c r="AH32" s="7">
        <v>0</v>
      </c>
      <c r="AI32" s="54">
        <v>0</v>
      </c>
      <c r="AJ32" s="104">
        <v>2</v>
      </c>
      <c r="AK32" s="9">
        <v>0</v>
      </c>
      <c r="AL32" s="78">
        <v>0</v>
      </c>
      <c r="AM32" s="82">
        <f t="shared" si="5"/>
        <v>25</v>
      </c>
      <c r="AN32" s="85">
        <f t="shared" si="3"/>
        <v>23</v>
      </c>
      <c r="AO32" s="88">
        <f t="shared" si="6"/>
        <v>0.92</v>
      </c>
      <c r="AP32" s="124"/>
      <c r="AQ32" s="90">
        <f t="shared" si="4"/>
        <v>13.173913043478262</v>
      </c>
      <c r="AR32" s="138"/>
      <c r="AS32" s="158">
        <v>23</v>
      </c>
      <c r="AT32" s="158">
        <v>92</v>
      </c>
      <c r="AU32" s="158">
        <v>16.130434782608699</v>
      </c>
      <c r="AV32" s="158">
        <v>6.1994609164420497E-2</v>
      </c>
      <c r="AW32" s="158">
        <v>6.1994609164420504</v>
      </c>
      <c r="AX32" s="158">
        <v>1.68511793365944</v>
      </c>
      <c r="AY32" s="158">
        <v>0.33596837944663999</v>
      </c>
      <c r="AZ32" s="158">
        <v>200.52569169960501</v>
      </c>
      <c r="BA32" s="158">
        <v>14.1607094348978</v>
      </c>
      <c r="BB32" s="158">
        <v>87.788764690741303</v>
      </c>
      <c r="BC32" s="161">
        <v>0</v>
      </c>
      <c r="BD32" s="161">
        <v>0</v>
      </c>
      <c r="BE32" s="161" t="s">
        <v>71</v>
      </c>
      <c r="BF32" s="161" t="s">
        <v>71</v>
      </c>
      <c r="BG32" s="161" t="s">
        <v>71</v>
      </c>
      <c r="BH32" s="161">
        <v>0</v>
      </c>
      <c r="BI32" s="161" t="s">
        <v>71</v>
      </c>
      <c r="BJ32" s="161">
        <v>0</v>
      </c>
      <c r="BK32" s="161">
        <v>0</v>
      </c>
      <c r="BL32" s="161" t="s">
        <v>71</v>
      </c>
    </row>
    <row r="33" spans="1:64" x14ac:dyDescent="0.25">
      <c r="A33" s="21" t="s">
        <v>34</v>
      </c>
      <c r="B33" s="21" t="s">
        <v>35</v>
      </c>
      <c r="C33" s="22" t="s">
        <v>26</v>
      </c>
      <c r="D33" s="23" t="s">
        <v>30</v>
      </c>
      <c r="E33" s="22">
        <v>3</v>
      </c>
      <c r="F33" s="22" t="s">
        <v>28</v>
      </c>
      <c r="G33" s="24">
        <v>41325</v>
      </c>
      <c r="H33" s="10">
        <f t="shared" si="16"/>
        <v>41353</v>
      </c>
      <c r="I33" s="10">
        <f t="shared" si="17"/>
        <v>41409</v>
      </c>
      <c r="J33" s="115">
        <f t="shared" si="18"/>
        <v>41437</v>
      </c>
      <c r="K33" s="27">
        <v>0</v>
      </c>
      <c r="L33" s="6">
        <v>0</v>
      </c>
      <c r="M33" s="25">
        <v>2</v>
      </c>
      <c r="N33" s="5">
        <v>4</v>
      </c>
      <c r="O33" s="27">
        <v>7</v>
      </c>
      <c r="P33" s="25">
        <v>0</v>
      </c>
      <c r="Q33" s="5">
        <v>2</v>
      </c>
      <c r="R33" s="6">
        <v>2</v>
      </c>
      <c r="S33" s="29">
        <v>1</v>
      </c>
      <c r="T33" s="5">
        <v>0</v>
      </c>
      <c r="U33" s="6">
        <v>1</v>
      </c>
      <c r="V33" s="112">
        <v>0</v>
      </c>
      <c r="W33" s="110">
        <v>0</v>
      </c>
      <c r="X33" s="53">
        <v>0</v>
      </c>
      <c r="Y33" s="7">
        <v>0</v>
      </c>
      <c r="Z33" s="39">
        <v>0</v>
      </c>
      <c r="AA33" s="41">
        <v>0</v>
      </c>
      <c r="AB33" s="7">
        <v>0</v>
      </c>
      <c r="AC33" s="8">
        <v>0</v>
      </c>
      <c r="AD33" s="41">
        <v>0</v>
      </c>
      <c r="AE33" s="7">
        <v>1</v>
      </c>
      <c r="AF33" s="8">
        <v>0</v>
      </c>
      <c r="AG33" s="41">
        <v>0</v>
      </c>
      <c r="AH33" s="7">
        <v>0</v>
      </c>
      <c r="AI33" s="54">
        <v>0</v>
      </c>
      <c r="AJ33" s="104">
        <v>1</v>
      </c>
      <c r="AK33" s="9">
        <v>1</v>
      </c>
      <c r="AL33" s="78">
        <v>3</v>
      </c>
      <c r="AM33" s="82">
        <f t="shared" si="5"/>
        <v>25</v>
      </c>
      <c r="AN33" s="85">
        <f t="shared" si="3"/>
        <v>20</v>
      </c>
      <c r="AO33" s="88">
        <f t="shared" si="6"/>
        <v>0.90909090909090906</v>
      </c>
      <c r="AP33" s="124"/>
      <c r="AQ33" s="90">
        <f t="shared" si="4"/>
        <v>17.2</v>
      </c>
      <c r="AR33" s="138"/>
      <c r="AS33" s="158">
        <v>19</v>
      </c>
      <c r="AT33" s="158">
        <v>76</v>
      </c>
      <c r="AU33" s="158">
        <v>15.842105263157899</v>
      </c>
      <c r="AV33" s="158">
        <v>6.3122923588039906E-2</v>
      </c>
      <c r="AW33" s="158">
        <v>6.3122923588039903</v>
      </c>
      <c r="AX33" s="158">
        <v>1.5288018145253199</v>
      </c>
      <c r="AY33" s="158">
        <v>0.38596491228070201</v>
      </c>
      <c r="AZ33" s="158">
        <v>195.169590643275</v>
      </c>
      <c r="BA33" s="158">
        <v>13.9703110431828</v>
      </c>
      <c r="BB33" s="158">
        <v>88.184687647997606</v>
      </c>
      <c r="BC33" s="161">
        <v>1</v>
      </c>
      <c r="BD33" s="161">
        <v>16.6666666666667</v>
      </c>
      <c r="BE33" s="161">
        <v>21</v>
      </c>
      <c r="BF33" s="161">
        <v>4.7619047619047603E-2</v>
      </c>
      <c r="BG33" s="161">
        <v>4.7619047619047601</v>
      </c>
      <c r="BH33" s="161">
        <v>0</v>
      </c>
      <c r="BI33" s="161" t="s">
        <v>71</v>
      </c>
      <c r="BJ33" s="161" t="s">
        <v>72</v>
      </c>
      <c r="BK33" s="161" t="s">
        <v>72</v>
      </c>
      <c r="BL33" s="161" t="s">
        <v>72</v>
      </c>
    </row>
    <row r="34" spans="1:64" x14ac:dyDescent="0.25">
      <c r="A34" s="21" t="s">
        <v>34</v>
      </c>
      <c r="B34" s="21" t="s">
        <v>35</v>
      </c>
      <c r="C34" s="22" t="s">
        <v>26</v>
      </c>
      <c r="D34" s="23" t="s">
        <v>30</v>
      </c>
      <c r="E34" s="22">
        <v>4</v>
      </c>
      <c r="F34" s="22" t="s">
        <v>28</v>
      </c>
      <c r="G34" s="24">
        <v>41325</v>
      </c>
      <c r="H34" s="10">
        <f t="shared" si="16"/>
        <v>41353</v>
      </c>
      <c r="I34" s="10">
        <f t="shared" si="17"/>
        <v>41409</v>
      </c>
      <c r="J34" s="115">
        <f t="shared" si="18"/>
        <v>41437</v>
      </c>
      <c r="K34" s="27">
        <v>0</v>
      </c>
      <c r="L34" s="6">
        <v>0</v>
      </c>
      <c r="M34" s="25">
        <v>0</v>
      </c>
      <c r="N34" s="5">
        <v>3</v>
      </c>
      <c r="O34" s="27">
        <v>3</v>
      </c>
      <c r="P34" s="25">
        <v>6</v>
      </c>
      <c r="Q34" s="5">
        <v>2</v>
      </c>
      <c r="R34" s="6">
        <v>3</v>
      </c>
      <c r="S34" s="29">
        <v>1</v>
      </c>
      <c r="T34" s="5">
        <v>1</v>
      </c>
      <c r="U34" s="6">
        <v>0</v>
      </c>
      <c r="V34" s="112">
        <v>1</v>
      </c>
      <c r="W34" s="110">
        <v>0</v>
      </c>
      <c r="X34" s="53">
        <v>0</v>
      </c>
      <c r="Y34" s="7">
        <v>0</v>
      </c>
      <c r="Z34" s="39">
        <v>0</v>
      </c>
      <c r="AA34" s="41">
        <v>0</v>
      </c>
      <c r="AB34" s="7">
        <v>0</v>
      </c>
      <c r="AC34" s="8">
        <v>0</v>
      </c>
      <c r="AD34" s="41">
        <v>0</v>
      </c>
      <c r="AE34" s="7">
        <v>0</v>
      </c>
      <c r="AF34" s="8">
        <v>0</v>
      </c>
      <c r="AG34" s="41">
        <v>0</v>
      </c>
      <c r="AH34" s="7">
        <v>0</v>
      </c>
      <c r="AI34" s="54">
        <v>0</v>
      </c>
      <c r="AJ34" s="104">
        <v>0</v>
      </c>
      <c r="AK34" s="9">
        <v>0</v>
      </c>
      <c r="AL34" s="78">
        <v>5</v>
      </c>
      <c r="AM34" s="82">
        <f t="shared" si="5"/>
        <v>25</v>
      </c>
      <c r="AN34" s="85">
        <f t="shared" si="3"/>
        <v>20</v>
      </c>
      <c r="AO34" s="88">
        <f t="shared" si="6"/>
        <v>1</v>
      </c>
      <c r="AP34" s="124"/>
      <c r="AQ34" s="90">
        <f t="shared" si="4"/>
        <v>15.1</v>
      </c>
      <c r="AR34" s="138"/>
      <c r="AS34" s="158">
        <v>20</v>
      </c>
      <c r="AT34" s="158">
        <v>80</v>
      </c>
      <c r="AU34" s="158">
        <v>17.5</v>
      </c>
      <c r="AV34" s="158">
        <v>5.7142857142857099E-2</v>
      </c>
      <c r="AW34" s="158">
        <v>5.71428571428571</v>
      </c>
      <c r="AX34" s="158">
        <v>1.2954618442383199</v>
      </c>
      <c r="AY34" s="158">
        <v>0.43157894736842101</v>
      </c>
      <c r="AZ34" s="158">
        <v>237.31578947368399</v>
      </c>
      <c r="BA34" s="158">
        <v>15.4050572694062</v>
      </c>
      <c r="BB34" s="158">
        <v>88.028898682321</v>
      </c>
      <c r="BC34" s="161">
        <v>0</v>
      </c>
      <c r="BD34" s="161">
        <v>0</v>
      </c>
      <c r="BE34" s="161" t="s">
        <v>71</v>
      </c>
      <c r="BF34" s="161" t="s">
        <v>71</v>
      </c>
      <c r="BG34" s="161" t="s">
        <v>71</v>
      </c>
      <c r="BH34" s="161">
        <v>0</v>
      </c>
      <c r="BI34" s="161" t="s">
        <v>71</v>
      </c>
      <c r="BJ34" s="161">
        <v>0</v>
      </c>
      <c r="BK34" s="161">
        <v>0</v>
      </c>
      <c r="BL34" s="161" t="s">
        <v>71</v>
      </c>
    </row>
    <row r="35" spans="1:64" x14ac:dyDescent="0.25">
      <c r="A35" s="1" t="s">
        <v>34</v>
      </c>
      <c r="B35" s="1" t="s">
        <v>35</v>
      </c>
      <c r="C35" s="11" t="s">
        <v>26</v>
      </c>
      <c r="D35" s="12" t="s">
        <v>31</v>
      </c>
      <c r="E35" s="11">
        <v>1</v>
      </c>
      <c r="F35" s="11" t="s">
        <v>28</v>
      </c>
      <c r="G35" s="4">
        <v>41325</v>
      </c>
      <c r="H35" s="13">
        <f t="shared" si="16"/>
        <v>41353</v>
      </c>
      <c r="I35" s="13">
        <f t="shared" si="17"/>
        <v>41409</v>
      </c>
      <c r="J35" s="119">
        <f t="shared" si="18"/>
        <v>41437</v>
      </c>
      <c r="K35" s="27">
        <v>0</v>
      </c>
      <c r="L35" s="6">
        <v>0</v>
      </c>
      <c r="M35" s="25">
        <v>0</v>
      </c>
      <c r="N35" s="5">
        <v>3</v>
      </c>
      <c r="O35" s="27">
        <v>14</v>
      </c>
      <c r="P35" s="25">
        <v>0</v>
      </c>
      <c r="Q35" s="5">
        <v>2</v>
      </c>
      <c r="R35" s="6">
        <v>0</v>
      </c>
      <c r="S35" s="29">
        <v>0</v>
      </c>
      <c r="T35" s="5">
        <v>0</v>
      </c>
      <c r="U35" s="6">
        <v>0</v>
      </c>
      <c r="V35" s="112">
        <v>0</v>
      </c>
      <c r="W35" s="110">
        <v>0</v>
      </c>
      <c r="X35" s="53">
        <v>0</v>
      </c>
      <c r="Y35" s="7">
        <v>0</v>
      </c>
      <c r="Z35" s="39">
        <v>0</v>
      </c>
      <c r="AA35" s="41">
        <v>0</v>
      </c>
      <c r="AB35" s="7">
        <v>0</v>
      </c>
      <c r="AC35" s="8">
        <v>0</v>
      </c>
      <c r="AD35" s="41">
        <v>0</v>
      </c>
      <c r="AE35" s="7">
        <v>0</v>
      </c>
      <c r="AF35" s="8">
        <v>0</v>
      </c>
      <c r="AG35" s="41">
        <v>0</v>
      </c>
      <c r="AH35" s="7">
        <v>0</v>
      </c>
      <c r="AI35" s="54">
        <v>0</v>
      </c>
      <c r="AJ35" s="104">
        <v>3</v>
      </c>
      <c r="AK35" s="9">
        <v>1</v>
      </c>
      <c r="AL35" s="78">
        <v>2</v>
      </c>
      <c r="AM35" s="81">
        <f t="shared" si="5"/>
        <v>25</v>
      </c>
      <c r="AN35" s="84">
        <f t="shared" si="3"/>
        <v>19</v>
      </c>
      <c r="AO35" s="87">
        <f t="shared" si="6"/>
        <v>0.82608695652173914</v>
      </c>
      <c r="AP35" s="125">
        <f>AVERAGE(AO35:AO38)</f>
        <v>0.89266304347826086</v>
      </c>
      <c r="AQ35" s="91">
        <f t="shared" si="4"/>
        <v>11.210526315789474</v>
      </c>
      <c r="AR35" s="135">
        <f>AVERAGE(AQ35:AQ38)</f>
        <v>17.62970197232211</v>
      </c>
      <c r="AS35" s="158">
        <v>19</v>
      </c>
      <c r="AT35" s="158">
        <v>76</v>
      </c>
      <c r="AU35" s="158">
        <v>14.7368421052632</v>
      </c>
      <c r="AV35" s="158">
        <v>6.7857142857142894E-2</v>
      </c>
      <c r="AW35" s="158">
        <v>6.78571428571429</v>
      </c>
      <c r="AX35" s="158">
        <v>0.48546076074591299</v>
      </c>
      <c r="AY35" s="158">
        <v>0.80116959064327498</v>
      </c>
      <c r="AZ35" s="158">
        <v>168.52046783625701</v>
      </c>
      <c r="BA35" s="158">
        <v>12.981543353402101</v>
      </c>
      <c r="BB35" s="158">
        <v>88.0890441837997</v>
      </c>
      <c r="BC35" s="161">
        <v>0</v>
      </c>
      <c r="BD35" s="161">
        <v>0</v>
      </c>
      <c r="BE35" s="161" t="s">
        <v>71</v>
      </c>
      <c r="BF35" s="161" t="s">
        <v>71</v>
      </c>
      <c r="BG35" s="161" t="s">
        <v>71</v>
      </c>
      <c r="BH35" s="161">
        <v>0</v>
      </c>
      <c r="BI35" s="161" t="s">
        <v>71</v>
      </c>
      <c r="BJ35" s="161">
        <v>0</v>
      </c>
      <c r="BK35" s="161">
        <v>0</v>
      </c>
      <c r="BL35" s="161" t="s">
        <v>71</v>
      </c>
    </row>
    <row r="36" spans="1:64" x14ac:dyDescent="0.25">
      <c r="A36" s="1" t="s">
        <v>34</v>
      </c>
      <c r="B36" s="1" t="s">
        <v>35</v>
      </c>
      <c r="C36" s="11" t="s">
        <v>26</v>
      </c>
      <c r="D36" s="12" t="s">
        <v>31</v>
      </c>
      <c r="E36" s="11">
        <v>2</v>
      </c>
      <c r="F36" s="11" t="s">
        <v>28</v>
      </c>
      <c r="G36" s="4">
        <v>41325</v>
      </c>
      <c r="H36" s="13">
        <f t="shared" si="16"/>
        <v>41353</v>
      </c>
      <c r="I36" s="13">
        <f t="shared" si="17"/>
        <v>41409</v>
      </c>
      <c r="J36" s="119">
        <f t="shared" si="18"/>
        <v>41437</v>
      </c>
      <c r="K36" s="27">
        <v>0</v>
      </c>
      <c r="L36" s="6">
        <v>0</v>
      </c>
      <c r="M36" s="25">
        <v>3</v>
      </c>
      <c r="N36" s="5">
        <v>8</v>
      </c>
      <c r="O36" s="27">
        <v>5</v>
      </c>
      <c r="P36" s="25">
        <v>3</v>
      </c>
      <c r="Q36" s="5">
        <v>1</v>
      </c>
      <c r="R36" s="6">
        <v>0</v>
      </c>
      <c r="S36" s="29">
        <v>0</v>
      </c>
      <c r="T36" s="5">
        <v>0</v>
      </c>
      <c r="U36" s="6">
        <v>0</v>
      </c>
      <c r="V36" s="112">
        <v>0</v>
      </c>
      <c r="W36" s="110">
        <v>3</v>
      </c>
      <c r="X36" s="53">
        <v>0</v>
      </c>
      <c r="Y36" s="7">
        <v>0</v>
      </c>
      <c r="Z36" s="39">
        <v>0</v>
      </c>
      <c r="AA36" s="41">
        <v>0</v>
      </c>
      <c r="AB36" s="7">
        <v>0</v>
      </c>
      <c r="AC36" s="8">
        <v>0</v>
      </c>
      <c r="AD36" s="41">
        <v>0</v>
      </c>
      <c r="AE36" s="7">
        <v>0</v>
      </c>
      <c r="AF36" s="8">
        <v>0</v>
      </c>
      <c r="AG36" s="41">
        <v>0</v>
      </c>
      <c r="AH36" s="7">
        <v>0</v>
      </c>
      <c r="AI36" s="54">
        <v>0</v>
      </c>
      <c r="AJ36" s="104">
        <v>0</v>
      </c>
      <c r="AK36" s="9">
        <v>0</v>
      </c>
      <c r="AL36" s="78">
        <v>2</v>
      </c>
      <c r="AM36" s="81">
        <f t="shared" si="5"/>
        <v>25</v>
      </c>
      <c r="AN36" s="84">
        <f t="shared" si="3"/>
        <v>23</v>
      </c>
      <c r="AO36" s="87">
        <f t="shared" si="6"/>
        <v>1</v>
      </c>
      <c r="AP36" s="126"/>
      <c r="AQ36" s="91">
        <f t="shared" si="4"/>
        <v>19.913043478260871</v>
      </c>
      <c r="AR36" s="136"/>
      <c r="AS36" s="158">
        <v>20</v>
      </c>
      <c r="AT36" s="158">
        <v>80</v>
      </c>
      <c r="AU36" s="158">
        <v>13.3</v>
      </c>
      <c r="AV36" s="158">
        <v>7.5187969924811998E-2</v>
      </c>
      <c r="AW36" s="158">
        <v>7.5187969924812004</v>
      </c>
      <c r="AX36" s="158">
        <v>0.88418371977918897</v>
      </c>
      <c r="AY36" s="158">
        <v>0.64736842105263204</v>
      </c>
      <c r="AZ36" s="158">
        <v>137</v>
      </c>
      <c r="BA36" s="158">
        <v>11.704699910719601</v>
      </c>
      <c r="BB36" s="158">
        <v>88.005262486613702</v>
      </c>
      <c r="BC36" s="161">
        <v>0</v>
      </c>
      <c r="BD36" s="161">
        <v>0</v>
      </c>
      <c r="BE36" s="161" t="s">
        <v>71</v>
      </c>
      <c r="BF36" s="161" t="s">
        <v>71</v>
      </c>
      <c r="BG36" s="161" t="s">
        <v>71</v>
      </c>
      <c r="BH36" s="161">
        <v>0</v>
      </c>
      <c r="BI36" s="161" t="s">
        <v>71</v>
      </c>
      <c r="BJ36" s="161">
        <v>0</v>
      </c>
      <c r="BK36" s="161">
        <v>0</v>
      </c>
      <c r="BL36" s="161" t="s">
        <v>71</v>
      </c>
    </row>
    <row r="37" spans="1:64" x14ac:dyDescent="0.25">
      <c r="A37" s="1" t="s">
        <v>34</v>
      </c>
      <c r="B37" s="1" t="s">
        <v>35</v>
      </c>
      <c r="C37" s="11" t="s">
        <v>26</v>
      </c>
      <c r="D37" s="12" t="s">
        <v>31</v>
      </c>
      <c r="E37" s="11">
        <v>3</v>
      </c>
      <c r="F37" s="11" t="s">
        <v>28</v>
      </c>
      <c r="G37" s="4">
        <v>41325</v>
      </c>
      <c r="H37" s="13">
        <f t="shared" si="16"/>
        <v>41353</v>
      </c>
      <c r="I37" s="13">
        <f t="shared" si="17"/>
        <v>41409</v>
      </c>
      <c r="J37" s="119">
        <f t="shared" si="18"/>
        <v>41437</v>
      </c>
      <c r="K37" s="27">
        <v>1</v>
      </c>
      <c r="L37" s="6">
        <v>0</v>
      </c>
      <c r="M37" s="25">
        <v>4</v>
      </c>
      <c r="N37" s="5">
        <v>4</v>
      </c>
      <c r="O37" s="27">
        <v>6</v>
      </c>
      <c r="P37" s="25">
        <v>1</v>
      </c>
      <c r="Q37" s="5">
        <v>0</v>
      </c>
      <c r="R37" s="6">
        <v>0</v>
      </c>
      <c r="S37" s="29">
        <v>0</v>
      </c>
      <c r="T37" s="5">
        <v>0</v>
      </c>
      <c r="U37" s="6">
        <v>0</v>
      </c>
      <c r="V37" s="112">
        <v>1</v>
      </c>
      <c r="W37" s="110">
        <v>3</v>
      </c>
      <c r="X37" s="53">
        <v>0</v>
      </c>
      <c r="Y37" s="7">
        <v>0</v>
      </c>
      <c r="Z37" s="39">
        <v>0</v>
      </c>
      <c r="AA37" s="41">
        <v>0</v>
      </c>
      <c r="AB37" s="7">
        <v>0</v>
      </c>
      <c r="AC37" s="8">
        <v>0</v>
      </c>
      <c r="AD37" s="41">
        <v>0</v>
      </c>
      <c r="AE37" s="7">
        <v>0</v>
      </c>
      <c r="AF37" s="8">
        <v>0</v>
      </c>
      <c r="AG37" s="41">
        <v>0</v>
      </c>
      <c r="AH37" s="7">
        <v>0</v>
      </c>
      <c r="AI37" s="54">
        <v>0</v>
      </c>
      <c r="AJ37" s="104">
        <v>3</v>
      </c>
      <c r="AK37" s="9">
        <v>0</v>
      </c>
      <c r="AL37" s="78">
        <v>2</v>
      </c>
      <c r="AM37" s="81">
        <f t="shared" si="5"/>
        <v>25</v>
      </c>
      <c r="AN37" s="84">
        <f t="shared" si="3"/>
        <v>20</v>
      </c>
      <c r="AO37" s="87">
        <f t="shared" si="6"/>
        <v>0.86956521739130432</v>
      </c>
      <c r="AP37" s="126"/>
      <c r="AQ37" s="91">
        <f t="shared" si="4"/>
        <v>21.3</v>
      </c>
      <c r="AR37" s="136"/>
      <c r="AS37" s="158">
        <v>17</v>
      </c>
      <c r="AT37" s="158">
        <v>68</v>
      </c>
      <c r="AU37" s="158">
        <v>12.764705882352899</v>
      </c>
      <c r="AV37" s="158">
        <v>7.83410138248848E-2</v>
      </c>
      <c r="AW37" s="158">
        <v>7.8341013824884804</v>
      </c>
      <c r="AX37" s="158">
        <v>1.16608706010639</v>
      </c>
      <c r="AY37" s="158">
        <v>0.47794117647058798</v>
      </c>
      <c r="AZ37" s="158">
        <v>127.720588235294</v>
      </c>
      <c r="BA37" s="158">
        <v>11.301353380692699</v>
      </c>
      <c r="BB37" s="158">
        <v>88.535948143675498</v>
      </c>
      <c r="BC37" s="161">
        <v>0</v>
      </c>
      <c r="BD37" s="161">
        <v>0</v>
      </c>
      <c r="BE37" s="161" t="s">
        <v>71</v>
      </c>
      <c r="BF37" s="161" t="s">
        <v>71</v>
      </c>
      <c r="BG37" s="161" t="s">
        <v>71</v>
      </c>
      <c r="BH37" s="161">
        <v>0</v>
      </c>
      <c r="BI37" s="161" t="s">
        <v>71</v>
      </c>
      <c r="BJ37" s="161">
        <v>0</v>
      </c>
      <c r="BK37" s="161">
        <v>0</v>
      </c>
      <c r="BL37" s="161" t="s">
        <v>71</v>
      </c>
    </row>
    <row r="38" spans="1:64" x14ac:dyDescent="0.25">
      <c r="A38" s="1" t="s">
        <v>34</v>
      </c>
      <c r="B38" s="1" t="s">
        <v>35</v>
      </c>
      <c r="C38" s="11" t="s">
        <v>26</v>
      </c>
      <c r="D38" s="12" t="s">
        <v>31</v>
      </c>
      <c r="E38" s="11">
        <v>4</v>
      </c>
      <c r="F38" s="11" t="s">
        <v>28</v>
      </c>
      <c r="G38" s="4">
        <v>41325</v>
      </c>
      <c r="H38" s="13">
        <f t="shared" si="16"/>
        <v>41353</v>
      </c>
      <c r="I38" s="13">
        <f t="shared" si="17"/>
        <v>41409</v>
      </c>
      <c r="J38" s="119">
        <f t="shared" si="18"/>
        <v>41437</v>
      </c>
      <c r="K38" s="27">
        <v>0</v>
      </c>
      <c r="L38" s="6">
        <v>0</v>
      </c>
      <c r="M38" s="25">
        <v>2</v>
      </c>
      <c r="N38" s="5">
        <v>7</v>
      </c>
      <c r="O38" s="27">
        <v>5</v>
      </c>
      <c r="P38" s="25">
        <v>1</v>
      </c>
      <c r="Q38" s="5">
        <v>3</v>
      </c>
      <c r="R38" s="6">
        <v>1</v>
      </c>
      <c r="S38" s="29">
        <v>0</v>
      </c>
      <c r="T38" s="5">
        <v>0</v>
      </c>
      <c r="U38" s="6">
        <v>0</v>
      </c>
      <c r="V38" s="112">
        <v>0</v>
      </c>
      <c r="W38" s="110">
        <v>2</v>
      </c>
      <c r="X38" s="53">
        <v>0</v>
      </c>
      <c r="Y38" s="7">
        <v>0</v>
      </c>
      <c r="Z38" s="39">
        <v>0</v>
      </c>
      <c r="AA38" s="41">
        <v>0</v>
      </c>
      <c r="AB38" s="7">
        <v>0</v>
      </c>
      <c r="AC38" s="8">
        <v>0</v>
      </c>
      <c r="AD38" s="41">
        <v>0</v>
      </c>
      <c r="AE38" s="7">
        <v>0</v>
      </c>
      <c r="AF38" s="8">
        <v>0</v>
      </c>
      <c r="AG38" s="41">
        <v>0</v>
      </c>
      <c r="AH38" s="7">
        <v>0</v>
      </c>
      <c r="AI38" s="54">
        <v>0</v>
      </c>
      <c r="AJ38" s="104">
        <v>3</v>
      </c>
      <c r="AK38" s="9">
        <v>0</v>
      </c>
      <c r="AL38" s="78">
        <v>1</v>
      </c>
      <c r="AM38" s="81">
        <f t="shared" si="5"/>
        <v>25</v>
      </c>
      <c r="AN38" s="84">
        <f t="shared" si="3"/>
        <v>21</v>
      </c>
      <c r="AO38" s="87">
        <f t="shared" si="6"/>
        <v>0.875</v>
      </c>
      <c r="AP38" s="126"/>
      <c r="AQ38" s="91">
        <f t="shared" si="4"/>
        <v>18.095238095238095</v>
      </c>
      <c r="AR38" s="136"/>
      <c r="AS38" s="158">
        <v>19</v>
      </c>
      <c r="AT38" s="158">
        <v>76</v>
      </c>
      <c r="AU38" s="158">
        <v>14.7368421052632</v>
      </c>
      <c r="AV38" s="158">
        <v>6.7857142857142894E-2</v>
      </c>
      <c r="AW38" s="158">
        <v>6.78571428571429</v>
      </c>
      <c r="AX38" s="158">
        <v>1.1897319168207301</v>
      </c>
      <c r="AY38" s="158">
        <v>0.497076023391813</v>
      </c>
      <c r="AZ38" s="158">
        <v>168.74269005848001</v>
      </c>
      <c r="BA38" s="158">
        <v>12.9900996939392</v>
      </c>
      <c r="BB38" s="158">
        <v>88.147105066016096</v>
      </c>
      <c r="BC38" s="161">
        <v>0</v>
      </c>
      <c r="BD38" s="161">
        <v>0</v>
      </c>
      <c r="BE38" s="161" t="s">
        <v>71</v>
      </c>
      <c r="BF38" s="161" t="s">
        <v>71</v>
      </c>
      <c r="BG38" s="161" t="s">
        <v>71</v>
      </c>
      <c r="BH38" s="161">
        <v>0</v>
      </c>
      <c r="BI38" s="161" t="s">
        <v>71</v>
      </c>
      <c r="BJ38" s="161">
        <v>0</v>
      </c>
      <c r="BK38" s="161">
        <v>0</v>
      </c>
      <c r="BL38" s="161" t="s">
        <v>71</v>
      </c>
    </row>
    <row r="39" spans="1:64" x14ac:dyDescent="0.25">
      <c r="A39" s="21" t="s">
        <v>34</v>
      </c>
      <c r="B39" s="21" t="s">
        <v>35</v>
      </c>
      <c r="C39" s="22" t="s">
        <v>24</v>
      </c>
      <c r="D39" s="23" t="s">
        <v>27</v>
      </c>
      <c r="E39" s="22">
        <v>1</v>
      </c>
      <c r="F39" s="22" t="s">
        <v>28</v>
      </c>
      <c r="G39" s="24">
        <v>41325</v>
      </c>
      <c r="H39" s="10" t="s">
        <v>29</v>
      </c>
      <c r="I39" s="10">
        <f t="shared" si="17"/>
        <v>41409</v>
      </c>
      <c r="J39" s="115">
        <f t="shared" si="18"/>
        <v>41437</v>
      </c>
      <c r="K39" s="27" t="s">
        <v>29</v>
      </c>
      <c r="L39" s="6" t="s">
        <v>29</v>
      </c>
      <c r="M39" s="25" t="s">
        <v>29</v>
      </c>
      <c r="N39" s="5" t="s">
        <v>29</v>
      </c>
      <c r="O39" s="27" t="s">
        <v>29</v>
      </c>
      <c r="P39" s="25" t="s">
        <v>29</v>
      </c>
      <c r="Q39" s="5" t="s">
        <v>29</v>
      </c>
      <c r="R39" s="6" t="s">
        <v>29</v>
      </c>
      <c r="S39" s="29" t="s">
        <v>29</v>
      </c>
      <c r="T39" s="5" t="s">
        <v>29</v>
      </c>
      <c r="U39" s="6" t="s">
        <v>29</v>
      </c>
      <c r="V39" s="112" t="s">
        <v>29</v>
      </c>
      <c r="W39" s="110">
        <v>1</v>
      </c>
      <c r="X39" s="53">
        <v>0</v>
      </c>
      <c r="Y39" s="7">
        <v>0</v>
      </c>
      <c r="Z39" s="39">
        <v>0</v>
      </c>
      <c r="AA39" s="41">
        <v>0</v>
      </c>
      <c r="AB39" s="7">
        <v>0</v>
      </c>
      <c r="AC39" s="8">
        <v>0</v>
      </c>
      <c r="AD39" s="41">
        <v>0</v>
      </c>
      <c r="AE39" s="7">
        <v>0</v>
      </c>
      <c r="AF39" s="8">
        <v>0</v>
      </c>
      <c r="AG39" s="41">
        <v>0</v>
      </c>
      <c r="AH39" s="7">
        <v>0</v>
      </c>
      <c r="AI39" s="54">
        <v>0</v>
      </c>
      <c r="AJ39" s="104">
        <v>13</v>
      </c>
      <c r="AK39" s="9">
        <v>1</v>
      </c>
      <c r="AL39" s="78">
        <v>10</v>
      </c>
      <c r="AM39" s="82">
        <f t="shared" si="5"/>
        <v>25</v>
      </c>
      <c r="AN39" s="85">
        <f t="shared" si="3"/>
        <v>1</v>
      </c>
      <c r="AO39" s="88">
        <f t="shared" si="6"/>
        <v>6.6666666666666666E-2</v>
      </c>
      <c r="AP39" s="123">
        <f t="shared" ref="AP39" si="23">AVERAGE(AO39:AO42)</f>
        <v>0.1589985994397759</v>
      </c>
      <c r="AQ39" s="90">
        <f>((W39*84)+(X39*86)+(Y39*89)+(Z39*91)+(AA39*93)+(AB39*96)+(AC39*98)+(AD39*100)+(AE39*103)+(AF39*105)+(AG39*107)+(AH39*110)+(AI39*112))/AN39</f>
        <v>84</v>
      </c>
      <c r="AR39" s="137">
        <f t="shared" ref="AR39" si="24">AVERAGE(AQ39:AQ42)</f>
        <v>86.416666666666671</v>
      </c>
      <c r="AS39" s="158">
        <v>0</v>
      </c>
      <c r="AT39" s="158">
        <v>0</v>
      </c>
      <c r="AU39" s="158" t="s">
        <v>71</v>
      </c>
      <c r="AV39" s="158" t="s">
        <v>71</v>
      </c>
      <c r="AW39" s="158" t="s">
        <v>71</v>
      </c>
      <c r="AX39" s="158">
        <v>0</v>
      </c>
      <c r="AY39" s="158" t="s">
        <v>71</v>
      </c>
      <c r="AZ39" s="158">
        <v>0</v>
      </c>
      <c r="BA39" s="158">
        <v>0</v>
      </c>
      <c r="BB39" s="158" t="s">
        <v>71</v>
      </c>
      <c r="BC39" s="161">
        <v>0</v>
      </c>
      <c r="BD39" s="161">
        <v>0</v>
      </c>
      <c r="BE39" s="161" t="s">
        <v>71</v>
      </c>
      <c r="BF39" s="161" t="s">
        <v>71</v>
      </c>
      <c r="BG39" s="161" t="s">
        <v>71</v>
      </c>
      <c r="BH39" s="161">
        <v>0</v>
      </c>
      <c r="BI39" s="161" t="s">
        <v>71</v>
      </c>
      <c r="BJ39" s="161">
        <v>0</v>
      </c>
      <c r="BK39" s="161">
        <v>0</v>
      </c>
      <c r="BL39" s="161" t="s">
        <v>71</v>
      </c>
    </row>
    <row r="40" spans="1:64" x14ac:dyDescent="0.25">
      <c r="A40" s="21" t="s">
        <v>34</v>
      </c>
      <c r="B40" s="21" t="s">
        <v>35</v>
      </c>
      <c r="C40" s="22" t="s">
        <v>24</v>
      </c>
      <c r="D40" s="23" t="s">
        <v>27</v>
      </c>
      <c r="E40" s="22">
        <v>2</v>
      </c>
      <c r="F40" s="22" t="s">
        <v>28</v>
      </c>
      <c r="G40" s="24">
        <v>41325</v>
      </c>
      <c r="H40" s="10" t="s">
        <v>29</v>
      </c>
      <c r="I40" s="10">
        <f t="shared" si="17"/>
        <v>41409</v>
      </c>
      <c r="J40" s="115">
        <f t="shared" si="18"/>
        <v>41437</v>
      </c>
      <c r="K40" s="27" t="s">
        <v>29</v>
      </c>
      <c r="L40" s="6" t="s">
        <v>29</v>
      </c>
      <c r="M40" s="25" t="s">
        <v>29</v>
      </c>
      <c r="N40" s="5" t="s">
        <v>29</v>
      </c>
      <c r="O40" s="27" t="s">
        <v>29</v>
      </c>
      <c r="P40" s="25" t="s">
        <v>29</v>
      </c>
      <c r="Q40" s="5" t="s">
        <v>29</v>
      </c>
      <c r="R40" s="6" t="s">
        <v>29</v>
      </c>
      <c r="S40" s="29" t="s">
        <v>29</v>
      </c>
      <c r="T40" s="5" t="s">
        <v>29</v>
      </c>
      <c r="U40" s="6" t="s">
        <v>29</v>
      </c>
      <c r="V40" s="112" t="s">
        <v>29</v>
      </c>
      <c r="W40" s="110">
        <v>1</v>
      </c>
      <c r="X40" s="53">
        <v>0</v>
      </c>
      <c r="Y40" s="7">
        <v>0</v>
      </c>
      <c r="Z40" s="39">
        <v>0</v>
      </c>
      <c r="AA40" s="41">
        <v>0</v>
      </c>
      <c r="AB40" s="7">
        <v>0</v>
      </c>
      <c r="AC40" s="8">
        <v>1</v>
      </c>
      <c r="AD40" s="41">
        <v>0</v>
      </c>
      <c r="AE40" s="7">
        <v>0</v>
      </c>
      <c r="AF40" s="8">
        <v>0</v>
      </c>
      <c r="AG40" s="41">
        <v>0</v>
      </c>
      <c r="AH40" s="7">
        <v>0</v>
      </c>
      <c r="AI40" s="54">
        <v>0</v>
      </c>
      <c r="AJ40" s="104">
        <v>11</v>
      </c>
      <c r="AK40" s="9">
        <v>1</v>
      </c>
      <c r="AL40" s="78">
        <v>11</v>
      </c>
      <c r="AM40" s="82">
        <f t="shared" si="5"/>
        <v>25</v>
      </c>
      <c r="AN40" s="85">
        <f t="shared" si="3"/>
        <v>2</v>
      </c>
      <c r="AO40" s="88">
        <f t="shared" si="6"/>
        <v>0.14285714285714285</v>
      </c>
      <c r="AP40" s="124"/>
      <c r="AQ40" s="90">
        <f t="shared" ref="AQ40:AQ50" si="25">((W40*84)+(X40*86)+(Y40*89)+(Z40*91)+(AA40*93)+(AB40*96)+(AC40*98)+(AD40*100)+(AE40*103)+(AF40*105)+(AG40*107)+(AH40*110)+(AI40*112))/AN40</f>
        <v>91</v>
      </c>
      <c r="AR40" s="138"/>
      <c r="AS40" s="158">
        <v>0</v>
      </c>
      <c r="AT40" s="158">
        <v>0</v>
      </c>
      <c r="AU40" s="158" t="s">
        <v>71</v>
      </c>
      <c r="AV40" s="158" t="s">
        <v>71</v>
      </c>
      <c r="AW40" s="158" t="s">
        <v>71</v>
      </c>
      <c r="AX40" s="158">
        <v>0</v>
      </c>
      <c r="AY40" s="158" t="s">
        <v>71</v>
      </c>
      <c r="AZ40" s="158">
        <v>0</v>
      </c>
      <c r="BA40" s="158">
        <v>0</v>
      </c>
      <c r="BB40" s="158" t="s">
        <v>71</v>
      </c>
      <c r="BC40" s="161">
        <v>1</v>
      </c>
      <c r="BD40" s="161">
        <v>4.1666666666666696</v>
      </c>
      <c r="BE40" s="161">
        <v>14</v>
      </c>
      <c r="BF40" s="161">
        <v>7.1428571428571397E-2</v>
      </c>
      <c r="BG40" s="161">
        <v>7.1428571428571397</v>
      </c>
      <c r="BH40" s="161">
        <v>0</v>
      </c>
      <c r="BI40" s="161" t="s">
        <v>71</v>
      </c>
      <c r="BJ40" s="161" t="s">
        <v>72</v>
      </c>
      <c r="BK40" s="161" t="s">
        <v>72</v>
      </c>
      <c r="BL40" s="161" t="s">
        <v>72</v>
      </c>
    </row>
    <row r="41" spans="1:64" x14ac:dyDescent="0.25">
      <c r="A41" s="21" t="s">
        <v>34</v>
      </c>
      <c r="B41" s="21" t="s">
        <v>35</v>
      </c>
      <c r="C41" s="22" t="s">
        <v>24</v>
      </c>
      <c r="D41" s="23" t="s">
        <v>27</v>
      </c>
      <c r="E41" s="22">
        <v>3</v>
      </c>
      <c r="F41" s="22" t="s">
        <v>28</v>
      </c>
      <c r="G41" s="24">
        <v>41325</v>
      </c>
      <c r="H41" s="10" t="s">
        <v>29</v>
      </c>
      <c r="I41" s="10">
        <f t="shared" si="17"/>
        <v>41409</v>
      </c>
      <c r="J41" s="115">
        <f t="shared" si="18"/>
        <v>41437</v>
      </c>
      <c r="K41" s="27" t="s">
        <v>29</v>
      </c>
      <c r="L41" s="6" t="s">
        <v>29</v>
      </c>
      <c r="M41" s="25" t="s">
        <v>29</v>
      </c>
      <c r="N41" s="5" t="s">
        <v>29</v>
      </c>
      <c r="O41" s="27" t="s">
        <v>29</v>
      </c>
      <c r="P41" s="25" t="s">
        <v>29</v>
      </c>
      <c r="Q41" s="5" t="s">
        <v>29</v>
      </c>
      <c r="R41" s="6" t="s">
        <v>29</v>
      </c>
      <c r="S41" s="29" t="s">
        <v>29</v>
      </c>
      <c r="T41" s="5" t="s">
        <v>29</v>
      </c>
      <c r="U41" s="6" t="s">
        <v>29</v>
      </c>
      <c r="V41" s="112" t="s">
        <v>29</v>
      </c>
      <c r="W41" s="110">
        <v>2</v>
      </c>
      <c r="X41" s="53">
        <v>0</v>
      </c>
      <c r="Y41" s="7">
        <v>1</v>
      </c>
      <c r="Z41" s="39">
        <v>0</v>
      </c>
      <c r="AA41" s="41">
        <v>0</v>
      </c>
      <c r="AB41" s="7">
        <v>0</v>
      </c>
      <c r="AC41" s="8">
        <v>0</v>
      </c>
      <c r="AD41" s="41">
        <v>0</v>
      </c>
      <c r="AE41" s="7">
        <v>0</v>
      </c>
      <c r="AF41" s="8">
        <v>0</v>
      </c>
      <c r="AG41" s="41">
        <v>0</v>
      </c>
      <c r="AH41" s="7">
        <v>0</v>
      </c>
      <c r="AI41" s="54">
        <v>0</v>
      </c>
      <c r="AJ41" s="104">
        <v>14</v>
      </c>
      <c r="AK41" s="9">
        <v>0</v>
      </c>
      <c r="AL41" s="78">
        <v>8</v>
      </c>
      <c r="AM41" s="82">
        <f t="shared" si="5"/>
        <v>25</v>
      </c>
      <c r="AN41" s="85">
        <f t="shared" si="3"/>
        <v>3</v>
      </c>
      <c r="AO41" s="88">
        <f t="shared" si="6"/>
        <v>0.17647058823529413</v>
      </c>
      <c r="AP41" s="124"/>
      <c r="AQ41" s="90">
        <f t="shared" si="25"/>
        <v>85.666666666666671</v>
      </c>
      <c r="AR41" s="138"/>
      <c r="AS41" s="158">
        <v>0</v>
      </c>
      <c r="AT41" s="158">
        <v>0</v>
      </c>
      <c r="AU41" s="158" t="s">
        <v>71</v>
      </c>
      <c r="AV41" s="158" t="s">
        <v>71</v>
      </c>
      <c r="AW41" s="158" t="s">
        <v>71</v>
      </c>
      <c r="AX41" s="158">
        <v>0</v>
      </c>
      <c r="AY41" s="158" t="s">
        <v>71</v>
      </c>
      <c r="AZ41" s="158">
        <v>0</v>
      </c>
      <c r="BA41" s="158">
        <v>0</v>
      </c>
      <c r="BB41" s="158" t="s">
        <v>71</v>
      </c>
      <c r="BC41" s="161">
        <v>1</v>
      </c>
      <c r="BD41" s="161">
        <v>4.3478260869565197</v>
      </c>
      <c r="BE41" s="161">
        <v>7</v>
      </c>
      <c r="BF41" s="161">
        <v>0.14285714285714299</v>
      </c>
      <c r="BG41" s="161">
        <v>14.285714285714301</v>
      </c>
      <c r="BH41" s="161">
        <v>0</v>
      </c>
      <c r="BI41" s="161" t="s">
        <v>71</v>
      </c>
      <c r="BJ41" s="161" t="s">
        <v>72</v>
      </c>
      <c r="BK41" s="161" t="s">
        <v>72</v>
      </c>
      <c r="BL41" s="161" t="s">
        <v>72</v>
      </c>
    </row>
    <row r="42" spans="1:64" x14ac:dyDescent="0.25">
      <c r="A42" s="21" t="s">
        <v>34</v>
      </c>
      <c r="B42" s="21" t="s">
        <v>35</v>
      </c>
      <c r="C42" s="22" t="s">
        <v>24</v>
      </c>
      <c r="D42" s="23" t="s">
        <v>27</v>
      </c>
      <c r="E42" s="22">
        <v>4</v>
      </c>
      <c r="F42" s="22" t="s">
        <v>28</v>
      </c>
      <c r="G42" s="24">
        <v>41325</v>
      </c>
      <c r="H42" s="10" t="s">
        <v>29</v>
      </c>
      <c r="I42" s="10">
        <f t="shared" si="17"/>
        <v>41409</v>
      </c>
      <c r="J42" s="115">
        <f t="shared" si="18"/>
        <v>41437</v>
      </c>
      <c r="K42" s="27" t="s">
        <v>29</v>
      </c>
      <c r="L42" s="6" t="s">
        <v>29</v>
      </c>
      <c r="M42" s="25" t="s">
        <v>29</v>
      </c>
      <c r="N42" s="5" t="s">
        <v>29</v>
      </c>
      <c r="O42" s="27" t="s">
        <v>29</v>
      </c>
      <c r="P42" s="25" t="s">
        <v>29</v>
      </c>
      <c r="Q42" s="5" t="s">
        <v>29</v>
      </c>
      <c r="R42" s="6" t="s">
        <v>29</v>
      </c>
      <c r="S42" s="29" t="s">
        <v>29</v>
      </c>
      <c r="T42" s="5" t="s">
        <v>29</v>
      </c>
      <c r="U42" s="6" t="s">
        <v>29</v>
      </c>
      <c r="V42" s="112" t="s">
        <v>29</v>
      </c>
      <c r="W42" s="110">
        <v>4</v>
      </c>
      <c r="X42" s="53">
        <v>0</v>
      </c>
      <c r="Y42" s="7">
        <v>1</v>
      </c>
      <c r="Z42" s="39">
        <v>0</v>
      </c>
      <c r="AA42" s="41">
        <v>0</v>
      </c>
      <c r="AB42" s="7">
        <v>0</v>
      </c>
      <c r="AC42" s="8">
        <v>0</v>
      </c>
      <c r="AD42" s="41">
        <v>0</v>
      </c>
      <c r="AE42" s="7">
        <v>0</v>
      </c>
      <c r="AF42" s="8">
        <v>0</v>
      </c>
      <c r="AG42" s="41">
        <v>0</v>
      </c>
      <c r="AH42" s="7">
        <v>0</v>
      </c>
      <c r="AI42" s="54">
        <v>0</v>
      </c>
      <c r="AJ42" s="104">
        <v>15</v>
      </c>
      <c r="AK42" s="9">
        <v>0</v>
      </c>
      <c r="AL42" s="78">
        <v>5</v>
      </c>
      <c r="AM42" s="82">
        <f t="shared" si="5"/>
        <v>25</v>
      </c>
      <c r="AN42" s="85">
        <f t="shared" si="3"/>
        <v>5</v>
      </c>
      <c r="AO42" s="88">
        <f t="shared" si="6"/>
        <v>0.25</v>
      </c>
      <c r="AP42" s="124"/>
      <c r="AQ42" s="90">
        <f t="shared" si="25"/>
        <v>85</v>
      </c>
      <c r="AR42" s="138"/>
      <c r="AS42" s="158">
        <v>0</v>
      </c>
      <c r="AT42" s="158">
        <v>0</v>
      </c>
      <c r="AU42" s="158" t="s">
        <v>71</v>
      </c>
      <c r="AV42" s="158" t="s">
        <v>71</v>
      </c>
      <c r="AW42" s="158" t="s">
        <v>71</v>
      </c>
      <c r="AX42" s="158">
        <v>0</v>
      </c>
      <c r="AY42" s="158" t="s">
        <v>71</v>
      </c>
      <c r="AZ42" s="158">
        <v>0</v>
      </c>
      <c r="BA42" s="158">
        <v>0</v>
      </c>
      <c r="BB42" s="158" t="s">
        <v>71</v>
      </c>
      <c r="BC42" s="161">
        <v>1</v>
      </c>
      <c r="BD42" s="161">
        <v>4.7619047619047601</v>
      </c>
      <c r="BE42" s="161">
        <v>7</v>
      </c>
      <c r="BF42" s="161">
        <v>0.14285714285714299</v>
      </c>
      <c r="BG42" s="161">
        <v>14.285714285714301</v>
      </c>
      <c r="BH42" s="161">
        <v>0</v>
      </c>
      <c r="BI42" s="161" t="s">
        <v>71</v>
      </c>
      <c r="BJ42" s="161" t="s">
        <v>72</v>
      </c>
      <c r="BK42" s="161" t="s">
        <v>72</v>
      </c>
      <c r="BL42" s="161" t="s">
        <v>72</v>
      </c>
    </row>
    <row r="43" spans="1:64" x14ac:dyDescent="0.25">
      <c r="A43" s="1" t="s">
        <v>34</v>
      </c>
      <c r="B43" s="1" t="s">
        <v>35</v>
      </c>
      <c r="C43" s="11" t="s">
        <v>24</v>
      </c>
      <c r="D43" s="12" t="s">
        <v>30</v>
      </c>
      <c r="E43" s="11">
        <v>1</v>
      </c>
      <c r="F43" s="11" t="s">
        <v>28</v>
      </c>
      <c r="G43" s="4">
        <v>41325</v>
      </c>
      <c r="H43" s="14" t="s">
        <v>29</v>
      </c>
      <c r="I43" s="13">
        <f t="shared" si="17"/>
        <v>41409</v>
      </c>
      <c r="J43" s="119">
        <f t="shared" si="18"/>
        <v>41437</v>
      </c>
      <c r="K43" s="27" t="s">
        <v>29</v>
      </c>
      <c r="L43" s="6" t="s">
        <v>29</v>
      </c>
      <c r="M43" s="25" t="s">
        <v>29</v>
      </c>
      <c r="N43" s="5" t="s">
        <v>29</v>
      </c>
      <c r="O43" s="27" t="s">
        <v>29</v>
      </c>
      <c r="P43" s="25" t="s">
        <v>29</v>
      </c>
      <c r="Q43" s="5" t="s">
        <v>29</v>
      </c>
      <c r="R43" s="6" t="s">
        <v>29</v>
      </c>
      <c r="S43" s="29" t="s">
        <v>29</v>
      </c>
      <c r="T43" s="5" t="s">
        <v>29</v>
      </c>
      <c r="U43" s="6" t="s">
        <v>29</v>
      </c>
      <c r="V43" s="112" t="s">
        <v>29</v>
      </c>
      <c r="W43" s="110">
        <v>0</v>
      </c>
      <c r="X43" s="53">
        <v>0</v>
      </c>
      <c r="Y43" s="7">
        <v>1</v>
      </c>
      <c r="Z43" s="39">
        <v>0</v>
      </c>
      <c r="AA43" s="41">
        <v>0</v>
      </c>
      <c r="AB43" s="7">
        <v>0</v>
      </c>
      <c r="AC43" s="8">
        <v>2</v>
      </c>
      <c r="AD43" s="41">
        <v>0</v>
      </c>
      <c r="AE43" s="7">
        <v>0</v>
      </c>
      <c r="AF43" s="8">
        <v>0</v>
      </c>
      <c r="AG43" s="41">
        <v>0</v>
      </c>
      <c r="AH43" s="7">
        <v>0</v>
      </c>
      <c r="AI43" s="54">
        <v>0</v>
      </c>
      <c r="AJ43" s="104">
        <v>9</v>
      </c>
      <c r="AK43" s="9">
        <v>2</v>
      </c>
      <c r="AL43" s="78">
        <v>11</v>
      </c>
      <c r="AM43" s="81">
        <f t="shared" si="5"/>
        <v>25</v>
      </c>
      <c r="AN43" s="84">
        <f t="shared" si="3"/>
        <v>3</v>
      </c>
      <c r="AO43" s="87">
        <f t="shared" si="6"/>
        <v>0.21428571428571427</v>
      </c>
      <c r="AP43" s="125">
        <f t="shared" ref="AP43" si="26">AVERAGE(AO43:AO46)</f>
        <v>0.35496031746031742</v>
      </c>
      <c r="AQ43" s="91">
        <f t="shared" si="25"/>
        <v>95</v>
      </c>
      <c r="AR43" s="135">
        <f t="shared" ref="AR43" si="27">AVERAGE(AQ43:AQ46)</f>
        <v>91.713141025641022</v>
      </c>
      <c r="AS43" s="158">
        <v>0</v>
      </c>
      <c r="AT43" s="158">
        <v>0</v>
      </c>
      <c r="AU43" s="158" t="s">
        <v>71</v>
      </c>
      <c r="AV43" s="158" t="s">
        <v>71</v>
      </c>
      <c r="AW43" s="158" t="s">
        <v>71</v>
      </c>
      <c r="AX43" s="158">
        <v>0</v>
      </c>
      <c r="AY43" s="158" t="s">
        <v>71</v>
      </c>
      <c r="AZ43" s="158">
        <v>0</v>
      </c>
      <c r="BA43" s="158">
        <v>0</v>
      </c>
      <c r="BB43" s="158" t="s">
        <v>71</v>
      </c>
      <c r="BC43" s="161">
        <v>3</v>
      </c>
      <c r="BD43" s="161">
        <v>12</v>
      </c>
      <c r="BE43" s="161">
        <v>11.6666666666667</v>
      </c>
      <c r="BF43" s="161">
        <v>8.5714285714285701E-2</v>
      </c>
      <c r="BG43" s="161">
        <v>8.5714285714285694</v>
      </c>
      <c r="BH43" s="161">
        <v>0.91829583405449</v>
      </c>
      <c r="BI43" s="161">
        <v>0.33333333333333298</v>
      </c>
      <c r="BJ43" s="161">
        <v>150.333333333333</v>
      </c>
      <c r="BK43" s="161">
        <v>12.2610494384997</v>
      </c>
      <c r="BL43" s="161">
        <v>105.09470947285401</v>
      </c>
    </row>
    <row r="44" spans="1:64" x14ac:dyDescent="0.25">
      <c r="A44" s="1" t="s">
        <v>34</v>
      </c>
      <c r="B44" s="1" t="s">
        <v>35</v>
      </c>
      <c r="C44" s="11" t="s">
        <v>24</v>
      </c>
      <c r="D44" s="12" t="s">
        <v>30</v>
      </c>
      <c r="E44" s="11">
        <v>2</v>
      </c>
      <c r="F44" s="11" t="s">
        <v>28</v>
      </c>
      <c r="G44" s="4">
        <v>41325</v>
      </c>
      <c r="H44" s="14" t="s">
        <v>29</v>
      </c>
      <c r="I44" s="13">
        <f t="shared" si="17"/>
        <v>41409</v>
      </c>
      <c r="J44" s="119">
        <f t="shared" si="18"/>
        <v>41437</v>
      </c>
      <c r="K44" s="27" t="s">
        <v>29</v>
      </c>
      <c r="L44" s="6" t="s">
        <v>29</v>
      </c>
      <c r="M44" s="25" t="s">
        <v>29</v>
      </c>
      <c r="N44" s="5" t="s">
        <v>29</v>
      </c>
      <c r="O44" s="27" t="s">
        <v>29</v>
      </c>
      <c r="P44" s="25" t="s">
        <v>29</v>
      </c>
      <c r="Q44" s="5" t="s">
        <v>29</v>
      </c>
      <c r="R44" s="6" t="s">
        <v>29</v>
      </c>
      <c r="S44" s="29" t="s">
        <v>29</v>
      </c>
      <c r="T44" s="5" t="s">
        <v>29</v>
      </c>
      <c r="U44" s="6" t="s">
        <v>29</v>
      </c>
      <c r="V44" s="112" t="s">
        <v>29</v>
      </c>
      <c r="W44" s="110">
        <v>1</v>
      </c>
      <c r="X44" s="53">
        <v>0</v>
      </c>
      <c r="Y44" s="7">
        <v>1</v>
      </c>
      <c r="Z44" s="39">
        <v>1</v>
      </c>
      <c r="AA44" s="41">
        <v>0</v>
      </c>
      <c r="AB44" s="7">
        <v>0</v>
      </c>
      <c r="AC44" s="8">
        <v>0</v>
      </c>
      <c r="AD44" s="41">
        <v>0</v>
      </c>
      <c r="AE44" s="7">
        <v>0</v>
      </c>
      <c r="AF44" s="8">
        <v>1</v>
      </c>
      <c r="AG44" s="41">
        <v>0</v>
      </c>
      <c r="AH44" s="7">
        <v>0</v>
      </c>
      <c r="AI44" s="54">
        <v>0</v>
      </c>
      <c r="AJ44" s="104">
        <v>13</v>
      </c>
      <c r="AK44" s="9">
        <v>1</v>
      </c>
      <c r="AL44" s="78">
        <v>7</v>
      </c>
      <c r="AM44" s="81">
        <f t="shared" ref="AM44:AM107" si="28">SUM(K44:AL44)</f>
        <v>25</v>
      </c>
      <c r="AN44" s="84">
        <f t="shared" ref="AN44:AN107" si="29">SUM(K44:AI44)</f>
        <v>4</v>
      </c>
      <c r="AO44" s="87">
        <f t="shared" ref="AO44:AO107" si="30">AN44/(AM44-AL44)</f>
        <v>0.22222222222222221</v>
      </c>
      <c r="AP44" s="126"/>
      <c r="AQ44" s="91">
        <f t="shared" si="25"/>
        <v>92.25</v>
      </c>
      <c r="AR44" s="136"/>
      <c r="AS44" s="158">
        <v>0</v>
      </c>
      <c r="AT44" s="158">
        <v>0</v>
      </c>
      <c r="AU44" s="158" t="s">
        <v>71</v>
      </c>
      <c r="AV44" s="158" t="s">
        <v>71</v>
      </c>
      <c r="AW44" s="158" t="s">
        <v>71</v>
      </c>
      <c r="AX44" s="158">
        <v>0</v>
      </c>
      <c r="AY44" s="158" t="s">
        <v>71</v>
      </c>
      <c r="AZ44" s="158">
        <v>0</v>
      </c>
      <c r="BA44" s="158">
        <v>0</v>
      </c>
      <c r="BB44" s="158" t="s">
        <v>71</v>
      </c>
      <c r="BC44" s="161">
        <v>3</v>
      </c>
      <c r="BD44" s="161">
        <v>12.5</v>
      </c>
      <c r="BE44" s="161">
        <v>11.6666666666667</v>
      </c>
      <c r="BF44" s="161">
        <v>8.5714285714285701E-2</v>
      </c>
      <c r="BG44" s="161">
        <v>8.5714285714285694</v>
      </c>
      <c r="BH44" s="161">
        <v>0.91829583405449</v>
      </c>
      <c r="BI44" s="161">
        <v>0.33333333333333298</v>
      </c>
      <c r="BJ44" s="161">
        <v>151.333333333333</v>
      </c>
      <c r="BK44" s="161">
        <v>12.301761391497299</v>
      </c>
      <c r="BL44" s="161">
        <v>105.44366906997701</v>
      </c>
    </row>
    <row r="45" spans="1:64" x14ac:dyDescent="0.25">
      <c r="A45" s="1" t="s">
        <v>34</v>
      </c>
      <c r="B45" s="1" t="s">
        <v>35</v>
      </c>
      <c r="C45" s="11" t="s">
        <v>24</v>
      </c>
      <c r="D45" s="12" t="s">
        <v>30</v>
      </c>
      <c r="E45" s="11">
        <v>3</v>
      </c>
      <c r="F45" s="11" t="s">
        <v>28</v>
      </c>
      <c r="G45" s="4">
        <v>41325</v>
      </c>
      <c r="H45" s="14" t="s">
        <v>29</v>
      </c>
      <c r="I45" s="13">
        <f t="shared" si="17"/>
        <v>41409</v>
      </c>
      <c r="J45" s="119">
        <f t="shared" si="18"/>
        <v>41437</v>
      </c>
      <c r="K45" s="27" t="s">
        <v>29</v>
      </c>
      <c r="L45" s="6" t="s">
        <v>29</v>
      </c>
      <c r="M45" s="25" t="s">
        <v>29</v>
      </c>
      <c r="N45" s="5" t="s">
        <v>29</v>
      </c>
      <c r="O45" s="27" t="s">
        <v>29</v>
      </c>
      <c r="P45" s="25" t="s">
        <v>29</v>
      </c>
      <c r="Q45" s="5" t="s">
        <v>29</v>
      </c>
      <c r="R45" s="6" t="s">
        <v>29</v>
      </c>
      <c r="S45" s="29" t="s">
        <v>29</v>
      </c>
      <c r="T45" s="5" t="s">
        <v>29</v>
      </c>
      <c r="U45" s="6" t="s">
        <v>29</v>
      </c>
      <c r="V45" s="112" t="s">
        <v>29</v>
      </c>
      <c r="W45" s="110">
        <v>1</v>
      </c>
      <c r="X45" s="53">
        <v>0</v>
      </c>
      <c r="Y45" s="7">
        <v>3</v>
      </c>
      <c r="Z45" s="39">
        <v>2</v>
      </c>
      <c r="AA45" s="41">
        <v>0</v>
      </c>
      <c r="AB45" s="7">
        <v>0</v>
      </c>
      <c r="AC45" s="8">
        <v>0</v>
      </c>
      <c r="AD45" s="41">
        <v>0</v>
      </c>
      <c r="AE45" s="7">
        <v>0</v>
      </c>
      <c r="AF45" s="8">
        <v>0</v>
      </c>
      <c r="AG45" s="41">
        <v>0</v>
      </c>
      <c r="AH45" s="7">
        <v>0</v>
      </c>
      <c r="AI45" s="54">
        <v>0</v>
      </c>
      <c r="AJ45" s="104">
        <v>12</v>
      </c>
      <c r="AK45" s="9">
        <v>0</v>
      </c>
      <c r="AL45" s="78">
        <v>7</v>
      </c>
      <c r="AM45" s="81">
        <f t="shared" si="28"/>
        <v>25</v>
      </c>
      <c r="AN45" s="84">
        <f t="shared" si="29"/>
        <v>6</v>
      </c>
      <c r="AO45" s="87">
        <f t="shared" si="30"/>
        <v>0.33333333333333331</v>
      </c>
      <c r="AP45" s="126"/>
      <c r="AQ45" s="91">
        <f t="shared" si="25"/>
        <v>88.833333333333329</v>
      </c>
      <c r="AR45" s="136"/>
      <c r="AS45" s="158">
        <v>0</v>
      </c>
      <c r="AT45" s="158">
        <v>0</v>
      </c>
      <c r="AU45" s="158" t="s">
        <v>71</v>
      </c>
      <c r="AV45" s="158" t="s">
        <v>71</v>
      </c>
      <c r="AW45" s="158" t="s">
        <v>71</v>
      </c>
      <c r="AX45" s="158">
        <v>0</v>
      </c>
      <c r="AY45" s="158" t="s">
        <v>71</v>
      </c>
      <c r="AZ45" s="158">
        <v>0</v>
      </c>
      <c r="BA45" s="158">
        <v>0</v>
      </c>
      <c r="BB45" s="158" t="s">
        <v>71</v>
      </c>
      <c r="BC45" s="161">
        <v>5</v>
      </c>
      <c r="BD45" s="161">
        <v>20.8333333333333</v>
      </c>
      <c r="BE45" s="161">
        <v>7</v>
      </c>
      <c r="BF45" s="161">
        <v>0.14285714285714299</v>
      </c>
      <c r="BG45" s="161">
        <v>14.285714285714301</v>
      </c>
      <c r="BH45" s="161">
        <v>0</v>
      </c>
      <c r="BI45" s="161">
        <v>1</v>
      </c>
      <c r="BJ45" s="161">
        <v>45</v>
      </c>
      <c r="BK45" s="161">
        <v>6.7082039324993703</v>
      </c>
      <c r="BL45" s="161">
        <v>95.831484749991006</v>
      </c>
    </row>
    <row r="46" spans="1:64" x14ac:dyDescent="0.25">
      <c r="A46" s="1" t="s">
        <v>34</v>
      </c>
      <c r="B46" s="1" t="s">
        <v>35</v>
      </c>
      <c r="C46" s="11" t="s">
        <v>24</v>
      </c>
      <c r="D46" s="12" t="s">
        <v>30</v>
      </c>
      <c r="E46" s="11">
        <v>4</v>
      </c>
      <c r="F46" s="11" t="s">
        <v>28</v>
      </c>
      <c r="G46" s="4">
        <v>41325</v>
      </c>
      <c r="H46" s="14" t="s">
        <v>29</v>
      </c>
      <c r="I46" s="13">
        <f t="shared" si="17"/>
        <v>41409</v>
      </c>
      <c r="J46" s="119">
        <f t="shared" si="18"/>
        <v>41437</v>
      </c>
      <c r="K46" s="27" t="s">
        <v>29</v>
      </c>
      <c r="L46" s="6" t="s">
        <v>29</v>
      </c>
      <c r="M46" s="25" t="s">
        <v>29</v>
      </c>
      <c r="N46" s="5" t="s">
        <v>29</v>
      </c>
      <c r="O46" s="27" t="s">
        <v>29</v>
      </c>
      <c r="P46" s="25" t="s">
        <v>29</v>
      </c>
      <c r="Q46" s="5" t="s">
        <v>29</v>
      </c>
      <c r="R46" s="6" t="s">
        <v>29</v>
      </c>
      <c r="S46" s="29" t="s">
        <v>29</v>
      </c>
      <c r="T46" s="5" t="s">
        <v>29</v>
      </c>
      <c r="U46" s="6" t="s">
        <v>29</v>
      </c>
      <c r="V46" s="112" t="s">
        <v>29</v>
      </c>
      <c r="W46" s="110">
        <v>2</v>
      </c>
      <c r="X46" s="53">
        <v>0</v>
      </c>
      <c r="Y46" s="7">
        <v>5</v>
      </c>
      <c r="Z46" s="39">
        <v>2</v>
      </c>
      <c r="AA46" s="41">
        <v>2</v>
      </c>
      <c r="AB46" s="7">
        <v>1</v>
      </c>
      <c r="AC46" s="8">
        <v>0</v>
      </c>
      <c r="AD46" s="41">
        <v>0</v>
      </c>
      <c r="AE46" s="7">
        <v>1</v>
      </c>
      <c r="AF46" s="8">
        <v>0</v>
      </c>
      <c r="AG46" s="41">
        <v>0</v>
      </c>
      <c r="AH46" s="7">
        <v>0</v>
      </c>
      <c r="AI46" s="54">
        <v>0</v>
      </c>
      <c r="AJ46" s="104">
        <v>5</v>
      </c>
      <c r="AK46" s="9">
        <v>2</v>
      </c>
      <c r="AL46" s="78">
        <v>5</v>
      </c>
      <c r="AM46" s="81">
        <f t="shared" si="28"/>
        <v>25</v>
      </c>
      <c r="AN46" s="84">
        <f t="shared" si="29"/>
        <v>13</v>
      </c>
      <c r="AO46" s="87">
        <f t="shared" si="30"/>
        <v>0.65</v>
      </c>
      <c r="AP46" s="126"/>
      <c r="AQ46" s="91">
        <f t="shared" si="25"/>
        <v>90.769230769230774</v>
      </c>
      <c r="AR46" s="136"/>
      <c r="AS46" s="158">
        <v>0</v>
      </c>
      <c r="AT46" s="158">
        <v>0</v>
      </c>
      <c r="AU46" s="158" t="s">
        <v>71</v>
      </c>
      <c r="AV46" s="158" t="s">
        <v>71</v>
      </c>
      <c r="AW46" s="158" t="s">
        <v>71</v>
      </c>
      <c r="AX46" s="158">
        <v>0</v>
      </c>
      <c r="AY46" s="158" t="s">
        <v>71</v>
      </c>
      <c r="AZ46" s="158">
        <v>0</v>
      </c>
      <c r="BA46" s="158">
        <v>0</v>
      </c>
      <c r="BB46" s="158" t="s">
        <v>71</v>
      </c>
      <c r="BC46" s="161">
        <v>11</v>
      </c>
      <c r="BD46" s="161">
        <v>47.826086956521699</v>
      </c>
      <c r="BE46" s="161">
        <v>10.181818181818199</v>
      </c>
      <c r="BF46" s="161">
        <v>9.8214285714285698E-2</v>
      </c>
      <c r="BG46" s="161">
        <v>9.8214285714285694</v>
      </c>
      <c r="BH46" s="161">
        <v>1.2406705316766899</v>
      </c>
      <c r="BI46" s="161">
        <v>0.43636363636363601</v>
      </c>
      <c r="BJ46" s="161">
        <v>84.254545454545493</v>
      </c>
      <c r="BK46" s="161">
        <v>9.1790274786899708</v>
      </c>
      <c r="BL46" s="161">
        <v>90.151162737133603</v>
      </c>
    </row>
    <row r="47" spans="1:64" x14ac:dyDescent="0.25">
      <c r="A47" s="21" t="s">
        <v>34</v>
      </c>
      <c r="B47" s="21" t="s">
        <v>35</v>
      </c>
      <c r="C47" s="22" t="s">
        <v>24</v>
      </c>
      <c r="D47" s="23" t="s">
        <v>31</v>
      </c>
      <c r="E47" s="22">
        <v>1</v>
      </c>
      <c r="F47" s="22" t="s">
        <v>28</v>
      </c>
      <c r="G47" s="24">
        <v>41325</v>
      </c>
      <c r="H47" s="10" t="s">
        <v>29</v>
      </c>
      <c r="I47" s="10">
        <f t="shared" si="17"/>
        <v>41409</v>
      </c>
      <c r="J47" s="115">
        <f t="shared" si="18"/>
        <v>41437</v>
      </c>
      <c r="K47" s="27" t="s">
        <v>29</v>
      </c>
      <c r="L47" s="6" t="s">
        <v>29</v>
      </c>
      <c r="M47" s="25" t="s">
        <v>29</v>
      </c>
      <c r="N47" s="5" t="s">
        <v>29</v>
      </c>
      <c r="O47" s="27" t="s">
        <v>29</v>
      </c>
      <c r="P47" s="25" t="s">
        <v>29</v>
      </c>
      <c r="Q47" s="5" t="s">
        <v>29</v>
      </c>
      <c r="R47" s="6" t="s">
        <v>29</v>
      </c>
      <c r="S47" s="29" t="s">
        <v>29</v>
      </c>
      <c r="T47" s="5" t="s">
        <v>29</v>
      </c>
      <c r="U47" s="6" t="s">
        <v>29</v>
      </c>
      <c r="V47" s="112" t="s">
        <v>29</v>
      </c>
      <c r="W47" s="110">
        <v>0</v>
      </c>
      <c r="X47" s="53">
        <v>0</v>
      </c>
      <c r="Y47" s="7">
        <v>0</v>
      </c>
      <c r="Z47" s="39">
        <v>0</v>
      </c>
      <c r="AA47" s="41">
        <v>0</v>
      </c>
      <c r="AB47" s="7">
        <v>1</v>
      </c>
      <c r="AC47" s="8">
        <v>0</v>
      </c>
      <c r="AD47" s="41">
        <v>0</v>
      </c>
      <c r="AE47" s="7">
        <v>0</v>
      </c>
      <c r="AF47" s="8">
        <v>0</v>
      </c>
      <c r="AG47" s="41">
        <v>0</v>
      </c>
      <c r="AH47" s="7">
        <v>0</v>
      </c>
      <c r="AI47" s="54">
        <v>0</v>
      </c>
      <c r="AJ47" s="104">
        <v>16</v>
      </c>
      <c r="AK47" s="9">
        <v>3</v>
      </c>
      <c r="AL47" s="78">
        <v>5</v>
      </c>
      <c r="AM47" s="82">
        <f t="shared" si="28"/>
        <v>25</v>
      </c>
      <c r="AN47" s="85">
        <f t="shared" si="29"/>
        <v>1</v>
      </c>
      <c r="AO47" s="88">
        <f t="shared" si="30"/>
        <v>0.05</v>
      </c>
      <c r="AP47" s="123">
        <f t="shared" ref="AP47" si="31">AVERAGE(AO47:AO50)</f>
        <v>0.1787784679089027</v>
      </c>
      <c r="AQ47" s="90">
        <f t="shared" si="25"/>
        <v>96</v>
      </c>
      <c r="AR47" s="140">
        <f t="shared" ref="AR47" si="32">AVERAGE(AQ47:AQ50)</f>
        <v>92.944444444444443</v>
      </c>
      <c r="AS47" s="158">
        <v>0</v>
      </c>
      <c r="AT47" s="158">
        <v>0</v>
      </c>
      <c r="AU47" s="158" t="s">
        <v>71</v>
      </c>
      <c r="AV47" s="158" t="s">
        <v>71</v>
      </c>
      <c r="AW47" s="158" t="s">
        <v>71</v>
      </c>
      <c r="AX47" s="158">
        <v>0</v>
      </c>
      <c r="AY47" s="158" t="s">
        <v>71</v>
      </c>
      <c r="AZ47" s="158">
        <v>0</v>
      </c>
      <c r="BA47" s="158">
        <v>0</v>
      </c>
      <c r="BB47" s="158" t="s">
        <v>71</v>
      </c>
      <c r="BC47" s="161">
        <v>1</v>
      </c>
      <c r="BD47" s="161">
        <v>4</v>
      </c>
      <c r="BE47" s="161">
        <v>14</v>
      </c>
      <c r="BF47" s="161">
        <v>7.1428571428571397E-2</v>
      </c>
      <c r="BG47" s="161">
        <v>7.1428571428571397</v>
      </c>
      <c r="BH47" s="161">
        <v>0</v>
      </c>
      <c r="BI47" s="161" t="s">
        <v>71</v>
      </c>
      <c r="BJ47" s="161" t="s">
        <v>72</v>
      </c>
      <c r="BK47" s="161" t="s">
        <v>72</v>
      </c>
      <c r="BL47" s="161" t="s">
        <v>72</v>
      </c>
    </row>
    <row r="48" spans="1:64" x14ac:dyDescent="0.25">
      <c r="A48" s="21" t="s">
        <v>34</v>
      </c>
      <c r="B48" s="21" t="s">
        <v>35</v>
      </c>
      <c r="C48" s="22" t="s">
        <v>24</v>
      </c>
      <c r="D48" s="23" t="s">
        <v>31</v>
      </c>
      <c r="E48" s="22">
        <v>2</v>
      </c>
      <c r="F48" s="22" t="s">
        <v>28</v>
      </c>
      <c r="G48" s="24">
        <v>41325</v>
      </c>
      <c r="H48" s="10" t="s">
        <v>29</v>
      </c>
      <c r="I48" s="10">
        <f t="shared" si="17"/>
        <v>41409</v>
      </c>
      <c r="J48" s="115">
        <f t="shared" si="18"/>
        <v>41437</v>
      </c>
      <c r="K48" s="27" t="s">
        <v>29</v>
      </c>
      <c r="L48" s="6" t="s">
        <v>29</v>
      </c>
      <c r="M48" s="25" t="s">
        <v>29</v>
      </c>
      <c r="N48" s="5" t="s">
        <v>29</v>
      </c>
      <c r="O48" s="27" t="s">
        <v>29</v>
      </c>
      <c r="P48" s="25" t="s">
        <v>29</v>
      </c>
      <c r="Q48" s="5" t="s">
        <v>29</v>
      </c>
      <c r="R48" s="6" t="s">
        <v>29</v>
      </c>
      <c r="S48" s="29" t="s">
        <v>29</v>
      </c>
      <c r="T48" s="5" t="s">
        <v>29</v>
      </c>
      <c r="U48" s="6" t="s">
        <v>29</v>
      </c>
      <c r="V48" s="112" t="s">
        <v>29</v>
      </c>
      <c r="W48" s="110">
        <v>8</v>
      </c>
      <c r="X48" s="53">
        <v>0</v>
      </c>
      <c r="Y48" s="7">
        <v>0</v>
      </c>
      <c r="Z48" s="39">
        <v>1</v>
      </c>
      <c r="AA48" s="41">
        <v>0</v>
      </c>
      <c r="AB48" s="7">
        <v>0</v>
      </c>
      <c r="AC48" s="8">
        <v>0</v>
      </c>
      <c r="AD48" s="41">
        <v>0</v>
      </c>
      <c r="AE48" s="7">
        <v>0</v>
      </c>
      <c r="AF48" s="8">
        <v>0</v>
      </c>
      <c r="AG48" s="41">
        <v>0</v>
      </c>
      <c r="AH48" s="7">
        <v>0</v>
      </c>
      <c r="AI48" s="54">
        <v>0</v>
      </c>
      <c r="AJ48" s="104">
        <v>11</v>
      </c>
      <c r="AK48" s="9">
        <v>3</v>
      </c>
      <c r="AL48" s="78">
        <v>2</v>
      </c>
      <c r="AM48" s="82">
        <f t="shared" si="28"/>
        <v>25</v>
      </c>
      <c r="AN48" s="85">
        <f t="shared" si="29"/>
        <v>9</v>
      </c>
      <c r="AO48" s="88">
        <f t="shared" si="30"/>
        <v>0.39130434782608697</v>
      </c>
      <c r="AP48" s="124"/>
      <c r="AQ48" s="90">
        <f t="shared" si="25"/>
        <v>84.777777777777771</v>
      </c>
      <c r="AR48" s="124"/>
      <c r="AS48" s="158">
        <v>0</v>
      </c>
      <c r="AT48" s="158">
        <v>0</v>
      </c>
      <c r="AU48" s="158" t="s">
        <v>71</v>
      </c>
      <c r="AV48" s="158" t="s">
        <v>71</v>
      </c>
      <c r="AW48" s="158" t="s">
        <v>71</v>
      </c>
      <c r="AX48" s="158">
        <v>0</v>
      </c>
      <c r="AY48" s="158" t="s">
        <v>71</v>
      </c>
      <c r="AZ48" s="158">
        <v>0</v>
      </c>
      <c r="BA48" s="158">
        <v>0</v>
      </c>
      <c r="BB48" s="158" t="s">
        <v>71</v>
      </c>
      <c r="BC48" s="161">
        <v>1</v>
      </c>
      <c r="BD48" s="161">
        <v>5.8823529411764701</v>
      </c>
      <c r="BE48" s="161">
        <v>7</v>
      </c>
      <c r="BF48" s="161">
        <v>0.14285714285714299</v>
      </c>
      <c r="BG48" s="161">
        <v>14.285714285714301</v>
      </c>
      <c r="BH48" s="161">
        <v>0</v>
      </c>
      <c r="BI48" s="161" t="s">
        <v>71</v>
      </c>
      <c r="BJ48" s="161" t="s">
        <v>72</v>
      </c>
      <c r="BK48" s="161" t="s">
        <v>72</v>
      </c>
      <c r="BL48" s="161" t="s">
        <v>72</v>
      </c>
    </row>
    <row r="49" spans="1:64" x14ac:dyDescent="0.25">
      <c r="A49" s="21" t="s">
        <v>34</v>
      </c>
      <c r="B49" s="21" t="s">
        <v>35</v>
      </c>
      <c r="C49" s="22" t="s">
        <v>24</v>
      </c>
      <c r="D49" s="23" t="s">
        <v>31</v>
      </c>
      <c r="E49" s="22">
        <v>3</v>
      </c>
      <c r="F49" s="22" t="s">
        <v>28</v>
      </c>
      <c r="G49" s="24">
        <v>41325</v>
      </c>
      <c r="H49" s="10" t="s">
        <v>29</v>
      </c>
      <c r="I49" s="10">
        <f t="shared" si="17"/>
        <v>41409</v>
      </c>
      <c r="J49" s="115">
        <f t="shared" si="18"/>
        <v>41437</v>
      </c>
      <c r="K49" s="27" t="s">
        <v>29</v>
      </c>
      <c r="L49" s="6" t="s">
        <v>29</v>
      </c>
      <c r="M49" s="25" t="s">
        <v>29</v>
      </c>
      <c r="N49" s="5" t="s">
        <v>29</v>
      </c>
      <c r="O49" s="27" t="s">
        <v>29</v>
      </c>
      <c r="P49" s="25" t="s">
        <v>29</v>
      </c>
      <c r="Q49" s="5" t="s">
        <v>29</v>
      </c>
      <c r="R49" s="6" t="s">
        <v>29</v>
      </c>
      <c r="S49" s="29" t="s">
        <v>29</v>
      </c>
      <c r="T49" s="5" t="s">
        <v>29</v>
      </c>
      <c r="U49" s="6" t="s">
        <v>29</v>
      </c>
      <c r="V49" s="112" t="s">
        <v>29</v>
      </c>
      <c r="W49" s="110">
        <v>0</v>
      </c>
      <c r="X49" s="53">
        <v>0</v>
      </c>
      <c r="Y49" s="7">
        <v>0</v>
      </c>
      <c r="Z49" s="39">
        <v>0</v>
      </c>
      <c r="AA49" s="41">
        <v>2</v>
      </c>
      <c r="AB49" s="7">
        <v>0</v>
      </c>
      <c r="AC49" s="8">
        <v>0</v>
      </c>
      <c r="AD49" s="41">
        <v>0</v>
      </c>
      <c r="AE49" s="7">
        <v>0</v>
      </c>
      <c r="AF49" s="8">
        <v>0</v>
      </c>
      <c r="AG49" s="41">
        <v>0</v>
      </c>
      <c r="AH49" s="7">
        <v>0</v>
      </c>
      <c r="AI49" s="54">
        <v>0</v>
      </c>
      <c r="AJ49" s="104">
        <v>21</v>
      </c>
      <c r="AK49" s="9">
        <v>1</v>
      </c>
      <c r="AL49" s="78">
        <v>1</v>
      </c>
      <c r="AM49" s="82">
        <f t="shared" si="28"/>
        <v>25</v>
      </c>
      <c r="AN49" s="85">
        <f t="shared" si="29"/>
        <v>2</v>
      </c>
      <c r="AO49" s="88">
        <f t="shared" si="30"/>
        <v>8.3333333333333329E-2</v>
      </c>
      <c r="AP49" s="124"/>
      <c r="AQ49" s="90">
        <f t="shared" si="25"/>
        <v>93</v>
      </c>
      <c r="AR49" s="124"/>
      <c r="AS49" s="158">
        <v>0</v>
      </c>
      <c r="AT49" s="158">
        <v>0</v>
      </c>
      <c r="AU49" s="158" t="s">
        <v>71</v>
      </c>
      <c r="AV49" s="158" t="s">
        <v>71</v>
      </c>
      <c r="AW49" s="158" t="s">
        <v>71</v>
      </c>
      <c r="AX49" s="158">
        <v>0</v>
      </c>
      <c r="AY49" s="158" t="s">
        <v>71</v>
      </c>
      <c r="AZ49" s="158">
        <v>0</v>
      </c>
      <c r="BA49" s="158">
        <v>0</v>
      </c>
      <c r="BB49" s="158" t="s">
        <v>71</v>
      </c>
      <c r="BC49" s="161">
        <v>2</v>
      </c>
      <c r="BD49" s="161">
        <v>8</v>
      </c>
      <c r="BE49" s="161">
        <v>14</v>
      </c>
      <c r="BF49" s="161">
        <v>7.1428571428571397E-2</v>
      </c>
      <c r="BG49" s="161">
        <v>7.1428571428571397</v>
      </c>
      <c r="BH49" s="161">
        <v>0</v>
      </c>
      <c r="BI49" s="161">
        <v>1</v>
      </c>
      <c r="BJ49" s="161">
        <v>288</v>
      </c>
      <c r="BK49" s="161">
        <v>16.9705627484771</v>
      </c>
      <c r="BL49" s="161">
        <v>121.218305346265</v>
      </c>
    </row>
    <row r="50" spans="1:64" ht="15.75" thickBot="1" x14ac:dyDescent="0.3">
      <c r="A50" s="31" t="s">
        <v>34</v>
      </c>
      <c r="B50" s="31" t="s">
        <v>35</v>
      </c>
      <c r="C50" s="32" t="s">
        <v>24</v>
      </c>
      <c r="D50" s="33" t="s">
        <v>31</v>
      </c>
      <c r="E50" s="32">
        <v>4</v>
      </c>
      <c r="F50" s="32" t="s">
        <v>28</v>
      </c>
      <c r="G50" s="34">
        <v>41325</v>
      </c>
      <c r="H50" s="15" t="s">
        <v>29</v>
      </c>
      <c r="I50" s="15">
        <f t="shared" si="17"/>
        <v>41409</v>
      </c>
      <c r="J50" s="116">
        <f t="shared" si="18"/>
        <v>41437</v>
      </c>
      <c r="K50" s="28" t="s">
        <v>29</v>
      </c>
      <c r="L50" s="17" t="s">
        <v>29</v>
      </c>
      <c r="M50" s="26" t="s">
        <v>29</v>
      </c>
      <c r="N50" s="16" t="s">
        <v>29</v>
      </c>
      <c r="O50" s="28" t="s">
        <v>29</v>
      </c>
      <c r="P50" s="26" t="s">
        <v>29</v>
      </c>
      <c r="Q50" s="16" t="s">
        <v>29</v>
      </c>
      <c r="R50" s="17" t="s">
        <v>29</v>
      </c>
      <c r="S50" s="30" t="s">
        <v>29</v>
      </c>
      <c r="T50" s="16" t="s">
        <v>29</v>
      </c>
      <c r="U50" s="17" t="s">
        <v>29</v>
      </c>
      <c r="V50" s="114" t="s">
        <v>29</v>
      </c>
      <c r="W50" s="113">
        <v>1</v>
      </c>
      <c r="X50" s="55">
        <v>0</v>
      </c>
      <c r="Y50" s="18">
        <v>0</v>
      </c>
      <c r="Z50" s="40">
        <v>0</v>
      </c>
      <c r="AA50" s="42">
        <v>0</v>
      </c>
      <c r="AB50" s="18">
        <v>0</v>
      </c>
      <c r="AC50" s="19">
        <v>1</v>
      </c>
      <c r="AD50" s="42">
        <v>0</v>
      </c>
      <c r="AE50" s="18">
        <v>1</v>
      </c>
      <c r="AF50" s="19">
        <v>0</v>
      </c>
      <c r="AG50" s="42">
        <v>1</v>
      </c>
      <c r="AH50" s="18">
        <v>0</v>
      </c>
      <c r="AI50" s="49">
        <v>0</v>
      </c>
      <c r="AJ50" s="105">
        <v>17</v>
      </c>
      <c r="AK50" s="20">
        <v>0</v>
      </c>
      <c r="AL50" s="79">
        <v>4</v>
      </c>
      <c r="AM50" s="83">
        <f t="shared" si="28"/>
        <v>25</v>
      </c>
      <c r="AN50" s="86">
        <f t="shared" si="29"/>
        <v>4</v>
      </c>
      <c r="AO50" s="89">
        <f t="shared" si="30"/>
        <v>0.19047619047619047</v>
      </c>
      <c r="AP50" s="134"/>
      <c r="AQ50" s="92">
        <f t="shared" si="25"/>
        <v>98</v>
      </c>
      <c r="AR50" s="134"/>
      <c r="AS50" s="158">
        <v>0</v>
      </c>
      <c r="AT50" s="158">
        <v>0</v>
      </c>
      <c r="AU50" s="158" t="s">
        <v>71</v>
      </c>
      <c r="AV50" s="158" t="s">
        <v>71</v>
      </c>
      <c r="AW50" s="158" t="s">
        <v>71</v>
      </c>
      <c r="AX50" s="158">
        <v>0</v>
      </c>
      <c r="AY50" s="158" t="s">
        <v>71</v>
      </c>
      <c r="AZ50" s="158">
        <v>0</v>
      </c>
      <c r="BA50" s="158">
        <v>0</v>
      </c>
      <c r="BB50" s="158" t="s">
        <v>71</v>
      </c>
      <c r="BC50" s="161">
        <v>3</v>
      </c>
      <c r="BD50" s="161">
        <v>12.5</v>
      </c>
      <c r="BE50" s="161">
        <v>21</v>
      </c>
      <c r="BF50" s="161">
        <v>4.7619047619047603E-2</v>
      </c>
      <c r="BG50" s="161">
        <v>4.7619047619047601</v>
      </c>
      <c r="BH50" s="161">
        <v>1.5849625007211601</v>
      </c>
      <c r="BI50" s="161">
        <v>0</v>
      </c>
      <c r="BJ50" s="161">
        <v>487</v>
      </c>
      <c r="BK50" s="161">
        <v>22.068076490713899</v>
      </c>
      <c r="BL50" s="161">
        <v>105.086078527209</v>
      </c>
    </row>
    <row r="51" spans="1:64" ht="15.75" thickTop="1" x14ac:dyDescent="0.25">
      <c r="A51" s="1" t="s">
        <v>36</v>
      </c>
      <c r="B51" s="1" t="s">
        <v>37</v>
      </c>
      <c r="C51" s="2" t="s">
        <v>26</v>
      </c>
      <c r="D51" s="3" t="s">
        <v>27</v>
      </c>
      <c r="E51" s="2">
        <v>1</v>
      </c>
      <c r="F51" s="2" t="s">
        <v>25</v>
      </c>
      <c r="G51" s="4">
        <v>41327</v>
      </c>
      <c r="H51" s="4">
        <f t="shared" ref="H51:H62" si="33">G51+7*4</f>
        <v>41355</v>
      </c>
      <c r="I51" s="4">
        <f t="shared" ref="I51:I74" si="34">G51+7*12</f>
        <v>41411</v>
      </c>
      <c r="J51" s="118">
        <f t="shared" ref="J51:J74" si="35">G51+7*16</f>
        <v>41439</v>
      </c>
      <c r="K51" s="27">
        <v>0</v>
      </c>
      <c r="L51" s="6">
        <v>0</v>
      </c>
      <c r="M51" s="25">
        <v>0</v>
      </c>
      <c r="N51" s="5">
        <v>0</v>
      </c>
      <c r="O51" s="27">
        <v>0</v>
      </c>
      <c r="P51" s="25">
        <v>0</v>
      </c>
      <c r="Q51" s="5">
        <v>0</v>
      </c>
      <c r="R51" s="6">
        <v>0</v>
      </c>
      <c r="S51" s="29">
        <v>1</v>
      </c>
      <c r="T51" s="5">
        <v>0</v>
      </c>
      <c r="U51" s="6">
        <v>0</v>
      </c>
      <c r="V51" s="112">
        <v>0</v>
      </c>
      <c r="W51" s="110">
        <v>1</v>
      </c>
      <c r="X51" s="53">
        <v>0</v>
      </c>
      <c r="Y51" s="7">
        <v>0</v>
      </c>
      <c r="Z51" s="56">
        <v>0</v>
      </c>
      <c r="AA51" s="53">
        <v>0</v>
      </c>
      <c r="AB51" s="7">
        <v>0</v>
      </c>
      <c r="AC51" s="56">
        <v>0</v>
      </c>
      <c r="AD51" s="53">
        <v>0</v>
      </c>
      <c r="AE51" s="7">
        <v>0</v>
      </c>
      <c r="AF51" s="8">
        <v>0</v>
      </c>
      <c r="AG51" s="41">
        <v>0</v>
      </c>
      <c r="AH51" s="7">
        <v>0</v>
      </c>
      <c r="AI51" s="54">
        <v>0</v>
      </c>
      <c r="AJ51" s="104">
        <v>19</v>
      </c>
      <c r="AK51" s="9">
        <v>0</v>
      </c>
      <c r="AL51" s="78">
        <v>4</v>
      </c>
      <c r="AM51" s="95">
        <f t="shared" si="28"/>
        <v>25</v>
      </c>
      <c r="AN51" s="96">
        <f t="shared" si="29"/>
        <v>2</v>
      </c>
      <c r="AO51" s="93">
        <f t="shared" si="30"/>
        <v>9.5238095238095233E-2</v>
      </c>
      <c r="AP51" s="127">
        <f t="shared" ref="AP51" si="36">AVERAGE(AO51:AO54)</f>
        <v>0.12292960662525879</v>
      </c>
      <c r="AQ51" s="97">
        <f>((K51*3)+(L51*5)+(M51*7)+(N51*10)+(O51*12)+(P51*14)+(Q51*17)+(R51*19)+(S51*21)+(T51*24)+(U51*26)+(V51*28)+(W51*84)+(X51*87)+(Y51*89)+(Z51*91)+(AA51*94)+(AB51*96)+(AC51*98)+(AD51*101)+(AE51*103)+(AF51*105)+(AG51*108)+(AH51*110)+(AI51*112))/AN51</f>
        <v>52.5</v>
      </c>
      <c r="AR51" s="139">
        <f t="shared" ref="AR51:AR59" si="37">AVERAGE(AQ51:AQ54)</f>
        <v>56.5</v>
      </c>
      <c r="AS51" s="158">
        <v>1</v>
      </c>
      <c r="AT51" s="158">
        <v>4</v>
      </c>
      <c r="AU51" s="158">
        <v>21</v>
      </c>
      <c r="AV51" s="158">
        <v>4.7619047619047603E-2</v>
      </c>
      <c r="AW51" s="158">
        <v>4.7619047619047601</v>
      </c>
      <c r="AX51" s="158">
        <v>0</v>
      </c>
      <c r="AY51" s="158" t="s">
        <v>71</v>
      </c>
      <c r="AZ51" s="158" t="s">
        <v>72</v>
      </c>
      <c r="BA51" s="158" t="s">
        <v>72</v>
      </c>
      <c r="BB51" s="158" t="s">
        <v>72</v>
      </c>
      <c r="BC51" s="161">
        <v>0</v>
      </c>
      <c r="BD51" s="161">
        <v>0</v>
      </c>
      <c r="BE51" s="161" t="s">
        <v>71</v>
      </c>
      <c r="BF51" s="161" t="s">
        <v>71</v>
      </c>
      <c r="BG51" s="161" t="s">
        <v>71</v>
      </c>
      <c r="BH51" s="161">
        <v>0</v>
      </c>
      <c r="BI51" s="161" t="s">
        <v>71</v>
      </c>
      <c r="BJ51" s="161">
        <v>0</v>
      </c>
      <c r="BK51" s="161">
        <v>0</v>
      </c>
      <c r="BL51" s="161" t="s">
        <v>71</v>
      </c>
    </row>
    <row r="52" spans="1:64" x14ac:dyDescent="0.25">
      <c r="A52" s="1" t="s">
        <v>36</v>
      </c>
      <c r="B52" s="1" t="s">
        <v>37</v>
      </c>
      <c r="C52" s="2" t="s">
        <v>26</v>
      </c>
      <c r="D52" s="3" t="s">
        <v>27</v>
      </c>
      <c r="E52" s="2">
        <v>2</v>
      </c>
      <c r="F52" s="2" t="s">
        <v>25</v>
      </c>
      <c r="G52" s="4">
        <v>41327</v>
      </c>
      <c r="H52" s="4">
        <f t="shared" si="33"/>
        <v>41355</v>
      </c>
      <c r="I52" s="4">
        <f t="shared" si="34"/>
        <v>41411</v>
      </c>
      <c r="J52" s="118">
        <f t="shared" si="35"/>
        <v>41439</v>
      </c>
      <c r="K52" s="27">
        <v>0</v>
      </c>
      <c r="L52" s="6">
        <v>0</v>
      </c>
      <c r="M52" s="25">
        <v>0</v>
      </c>
      <c r="N52" s="5">
        <v>0</v>
      </c>
      <c r="O52" s="27">
        <v>0</v>
      </c>
      <c r="P52" s="25">
        <v>0</v>
      </c>
      <c r="Q52" s="5">
        <v>0</v>
      </c>
      <c r="R52" s="6">
        <v>1</v>
      </c>
      <c r="S52" s="29">
        <v>0</v>
      </c>
      <c r="T52" s="5">
        <v>1</v>
      </c>
      <c r="U52" s="6">
        <v>1</v>
      </c>
      <c r="V52" s="112">
        <v>0</v>
      </c>
      <c r="W52" s="110">
        <v>0</v>
      </c>
      <c r="X52" s="53">
        <v>0</v>
      </c>
      <c r="Y52" s="7">
        <v>0</v>
      </c>
      <c r="Z52" s="54">
        <v>0</v>
      </c>
      <c r="AA52" s="53">
        <v>0</v>
      </c>
      <c r="AB52" s="7">
        <v>0</v>
      </c>
      <c r="AC52" s="54">
        <v>0</v>
      </c>
      <c r="AD52" s="53">
        <v>0</v>
      </c>
      <c r="AE52" s="7">
        <v>0</v>
      </c>
      <c r="AF52" s="8">
        <v>0</v>
      </c>
      <c r="AG52" s="41">
        <v>0</v>
      </c>
      <c r="AH52" s="7">
        <v>0</v>
      </c>
      <c r="AI52" s="54">
        <v>0</v>
      </c>
      <c r="AJ52" s="104">
        <v>18</v>
      </c>
      <c r="AK52" s="9">
        <v>0</v>
      </c>
      <c r="AL52" s="78">
        <v>4</v>
      </c>
      <c r="AM52" s="81">
        <f t="shared" si="28"/>
        <v>25</v>
      </c>
      <c r="AN52" s="84">
        <f t="shared" si="29"/>
        <v>3</v>
      </c>
      <c r="AO52" s="87">
        <f t="shared" si="30"/>
        <v>0.14285714285714285</v>
      </c>
      <c r="AP52" s="126"/>
      <c r="AQ52" s="97">
        <f t="shared" ref="AQ52:AQ62" si="38">((K52*3)+(L52*5)+(M52*7)+(N52*10)+(O52*12)+(P52*14)+(Q52*17)+(R52*19)+(S52*21)+(T52*24)+(U52*26)+(V52*28)+(W52*84)+(X52*87)+(Y52*89)+(Z52*91)+(AA52*94)+(AB52*96)+(AC52*98)+(AD52*101)+(AE52*103)+(AF52*105)+(AG52*108)+(AH52*110)+(AI52*112))/AN52</f>
        <v>23</v>
      </c>
      <c r="AR52" s="136"/>
      <c r="AS52" s="158">
        <v>3</v>
      </c>
      <c r="AT52" s="158">
        <v>12</v>
      </c>
      <c r="AU52" s="158">
        <v>25.6666666666667</v>
      </c>
      <c r="AV52" s="158">
        <v>3.8961038961039002E-2</v>
      </c>
      <c r="AW52" s="158">
        <v>3.8961038961039001</v>
      </c>
      <c r="AX52" s="158">
        <v>0.91829583405449</v>
      </c>
      <c r="AY52" s="158">
        <v>0.33333333333333298</v>
      </c>
      <c r="AZ52" s="158">
        <v>726.33333333333303</v>
      </c>
      <c r="BA52" s="158">
        <v>26.950572040929501</v>
      </c>
      <c r="BB52" s="158">
        <v>105.002228730894</v>
      </c>
      <c r="BC52" s="161">
        <v>0</v>
      </c>
      <c r="BD52" s="161">
        <v>0</v>
      </c>
      <c r="BE52" s="161" t="s">
        <v>71</v>
      </c>
      <c r="BF52" s="161" t="s">
        <v>71</v>
      </c>
      <c r="BG52" s="161" t="s">
        <v>71</v>
      </c>
      <c r="BH52" s="161">
        <v>0</v>
      </c>
      <c r="BI52" s="161" t="s">
        <v>71</v>
      </c>
      <c r="BJ52" s="161">
        <v>0</v>
      </c>
      <c r="BK52" s="161">
        <v>0</v>
      </c>
      <c r="BL52" s="161" t="s">
        <v>71</v>
      </c>
    </row>
    <row r="53" spans="1:64" x14ac:dyDescent="0.25">
      <c r="A53" s="1" t="s">
        <v>36</v>
      </c>
      <c r="B53" s="1" t="s">
        <v>37</v>
      </c>
      <c r="C53" s="2" t="s">
        <v>26</v>
      </c>
      <c r="D53" s="3" t="s">
        <v>27</v>
      </c>
      <c r="E53" s="2">
        <v>3</v>
      </c>
      <c r="F53" s="2" t="s">
        <v>25</v>
      </c>
      <c r="G53" s="4">
        <v>41327</v>
      </c>
      <c r="H53" s="4">
        <f t="shared" si="33"/>
        <v>41355</v>
      </c>
      <c r="I53" s="4">
        <f t="shared" si="34"/>
        <v>41411</v>
      </c>
      <c r="J53" s="118">
        <f t="shared" si="35"/>
        <v>41439</v>
      </c>
      <c r="K53" s="27">
        <v>0</v>
      </c>
      <c r="L53" s="6">
        <v>0</v>
      </c>
      <c r="M53" s="25">
        <v>0</v>
      </c>
      <c r="N53" s="5">
        <v>0</v>
      </c>
      <c r="O53" s="27">
        <v>0</v>
      </c>
      <c r="P53" s="25">
        <v>0</v>
      </c>
      <c r="Q53" s="5">
        <v>0</v>
      </c>
      <c r="R53" s="6">
        <v>0</v>
      </c>
      <c r="S53" s="29">
        <v>0</v>
      </c>
      <c r="T53" s="5">
        <v>0</v>
      </c>
      <c r="U53" s="6">
        <v>0</v>
      </c>
      <c r="V53" s="112">
        <v>1</v>
      </c>
      <c r="W53" s="110">
        <v>1</v>
      </c>
      <c r="X53" s="53">
        <v>0</v>
      </c>
      <c r="Y53" s="7">
        <v>0</v>
      </c>
      <c r="Z53" s="54">
        <v>0</v>
      </c>
      <c r="AA53" s="53">
        <v>0</v>
      </c>
      <c r="AB53" s="7">
        <v>0</v>
      </c>
      <c r="AC53" s="54">
        <v>0</v>
      </c>
      <c r="AD53" s="53">
        <v>0</v>
      </c>
      <c r="AE53" s="7">
        <v>0</v>
      </c>
      <c r="AF53" s="8">
        <v>0</v>
      </c>
      <c r="AG53" s="41">
        <v>0</v>
      </c>
      <c r="AH53" s="7">
        <v>0</v>
      </c>
      <c r="AI53" s="54">
        <v>0</v>
      </c>
      <c r="AJ53" s="104">
        <v>21</v>
      </c>
      <c r="AK53" s="9">
        <v>0</v>
      </c>
      <c r="AL53" s="78">
        <v>2</v>
      </c>
      <c r="AM53" s="81">
        <f t="shared" si="28"/>
        <v>25</v>
      </c>
      <c r="AN53" s="84">
        <f t="shared" si="29"/>
        <v>2</v>
      </c>
      <c r="AO53" s="87">
        <f t="shared" si="30"/>
        <v>8.6956521739130432E-2</v>
      </c>
      <c r="AP53" s="126"/>
      <c r="AQ53" s="97">
        <f t="shared" si="38"/>
        <v>56</v>
      </c>
      <c r="AR53" s="136"/>
      <c r="AS53" s="158">
        <v>1</v>
      </c>
      <c r="AT53" s="158">
        <v>4</v>
      </c>
      <c r="AU53" s="158">
        <v>28</v>
      </c>
      <c r="AV53" s="158">
        <v>3.5714285714285698E-2</v>
      </c>
      <c r="AW53" s="158">
        <v>3.5714285714285698</v>
      </c>
      <c r="AX53" s="158">
        <v>0</v>
      </c>
      <c r="AY53" s="158" t="s">
        <v>71</v>
      </c>
      <c r="AZ53" s="158" t="s">
        <v>72</v>
      </c>
      <c r="BA53" s="158" t="s">
        <v>72</v>
      </c>
      <c r="BB53" s="158" t="s">
        <v>72</v>
      </c>
      <c r="BC53" s="161">
        <v>0</v>
      </c>
      <c r="BD53" s="161">
        <v>0</v>
      </c>
      <c r="BE53" s="161" t="s">
        <v>71</v>
      </c>
      <c r="BF53" s="161" t="s">
        <v>71</v>
      </c>
      <c r="BG53" s="161" t="s">
        <v>71</v>
      </c>
      <c r="BH53" s="161">
        <v>0</v>
      </c>
      <c r="BI53" s="161" t="s">
        <v>71</v>
      </c>
      <c r="BJ53" s="161">
        <v>0</v>
      </c>
      <c r="BK53" s="161">
        <v>0</v>
      </c>
      <c r="BL53" s="161" t="s">
        <v>71</v>
      </c>
    </row>
    <row r="54" spans="1:64" x14ac:dyDescent="0.25">
      <c r="A54" s="1" t="s">
        <v>36</v>
      </c>
      <c r="B54" s="1" t="s">
        <v>37</v>
      </c>
      <c r="C54" s="2" t="s">
        <v>26</v>
      </c>
      <c r="D54" s="3" t="s">
        <v>27</v>
      </c>
      <c r="E54" s="2">
        <v>4</v>
      </c>
      <c r="F54" s="2" t="s">
        <v>25</v>
      </c>
      <c r="G54" s="4">
        <v>41327</v>
      </c>
      <c r="H54" s="4">
        <f t="shared" si="33"/>
        <v>41355</v>
      </c>
      <c r="I54" s="4">
        <f t="shared" si="34"/>
        <v>41411</v>
      </c>
      <c r="J54" s="118">
        <f t="shared" si="35"/>
        <v>41439</v>
      </c>
      <c r="K54" s="27">
        <v>0</v>
      </c>
      <c r="L54" s="6">
        <v>0</v>
      </c>
      <c r="M54" s="25">
        <v>0</v>
      </c>
      <c r="N54" s="5">
        <v>0</v>
      </c>
      <c r="O54" s="27">
        <v>0</v>
      </c>
      <c r="P54" s="25">
        <v>0</v>
      </c>
      <c r="Q54" s="5">
        <v>0</v>
      </c>
      <c r="R54" s="6">
        <v>0</v>
      </c>
      <c r="S54" s="29">
        <v>0</v>
      </c>
      <c r="T54" s="5">
        <v>0</v>
      </c>
      <c r="U54" s="6">
        <v>0</v>
      </c>
      <c r="V54" s="112">
        <v>0</v>
      </c>
      <c r="W54" s="110">
        <v>1</v>
      </c>
      <c r="X54" s="53">
        <v>0</v>
      </c>
      <c r="Y54" s="7">
        <v>0</v>
      </c>
      <c r="Z54" s="54">
        <v>0</v>
      </c>
      <c r="AA54" s="53">
        <v>0</v>
      </c>
      <c r="AB54" s="7">
        <v>0</v>
      </c>
      <c r="AC54" s="54">
        <v>0</v>
      </c>
      <c r="AD54" s="53">
        <v>0</v>
      </c>
      <c r="AE54" s="7">
        <v>0</v>
      </c>
      <c r="AF54" s="8">
        <v>1</v>
      </c>
      <c r="AG54" s="41">
        <v>0</v>
      </c>
      <c r="AH54" s="7">
        <v>0</v>
      </c>
      <c r="AI54" s="54">
        <v>0</v>
      </c>
      <c r="AJ54" s="104">
        <v>10</v>
      </c>
      <c r="AK54" s="9">
        <v>0</v>
      </c>
      <c r="AL54" s="78">
        <v>13</v>
      </c>
      <c r="AM54" s="81">
        <f t="shared" si="28"/>
        <v>25</v>
      </c>
      <c r="AN54" s="84">
        <f t="shared" si="29"/>
        <v>2</v>
      </c>
      <c r="AO54" s="87">
        <f t="shared" si="30"/>
        <v>0.16666666666666666</v>
      </c>
      <c r="AP54" s="126"/>
      <c r="AQ54" s="97">
        <f t="shared" si="38"/>
        <v>94.5</v>
      </c>
      <c r="AR54" s="136"/>
      <c r="AS54" s="158">
        <v>0</v>
      </c>
      <c r="AT54" s="158">
        <v>0</v>
      </c>
      <c r="AU54" s="158" t="s">
        <v>71</v>
      </c>
      <c r="AV54" s="158" t="s">
        <v>71</v>
      </c>
      <c r="AW54" s="158" t="s">
        <v>71</v>
      </c>
      <c r="AX54" s="158">
        <v>0</v>
      </c>
      <c r="AY54" s="158" t="s">
        <v>71</v>
      </c>
      <c r="AZ54" s="158">
        <v>0</v>
      </c>
      <c r="BA54" s="158">
        <v>0</v>
      </c>
      <c r="BB54" s="158" t="s">
        <v>71</v>
      </c>
      <c r="BC54" s="161">
        <v>1</v>
      </c>
      <c r="BD54" s="161">
        <v>4.1666666666666696</v>
      </c>
      <c r="BE54" s="161">
        <v>21</v>
      </c>
      <c r="BF54" s="161">
        <v>4.7619047619047603E-2</v>
      </c>
      <c r="BG54" s="161">
        <v>4.7619047619047601</v>
      </c>
      <c r="BH54" s="161">
        <v>0</v>
      </c>
      <c r="BI54" s="161" t="s">
        <v>71</v>
      </c>
      <c r="BJ54" s="161" t="s">
        <v>72</v>
      </c>
      <c r="BK54" s="161" t="s">
        <v>72</v>
      </c>
      <c r="BL54" s="161" t="s">
        <v>72</v>
      </c>
    </row>
    <row r="55" spans="1:64" x14ac:dyDescent="0.25">
      <c r="A55" s="21" t="s">
        <v>36</v>
      </c>
      <c r="B55" s="21" t="s">
        <v>37</v>
      </c>
      <c r="C55" s="22" t="s">
        <v>26</v>
      </c>
      <c r="D55" s="23" t="s">
        <v>30</v>
      </c>
      <c r="E55" s="22">
        <v>1</v>
      </c>
      <c r="F55" s="22" t="s">
        <v>25</v>
      </c>
      <c r="G55" s="24">
        <v>41327</v>
      </c>
      <c r="H55" s="10">
        <f t="shared" si="33"/>
        <v>41355</v>
      </c>
      <c r="I55" s="10">
        <f t="shared" si="34"/>
        <v>41411</v>
      </c>
      <c r="J55" s="115">
        <f t="shared" si="35"/>
        <v>41439</v>
      </c>
      <c r="K55" s="27">
        <v>0</v>
      </c>
      <c r="L55" s="6">
        <v>0</v>
      </c>
      <c r="M55" s="25">
        <v>0</v>
      </c>
      <c r="N55" s="5">
        <v>0</v>
      </c>
      <c r="O55" s="27">
        <v>0</v>
      </c>
      <c r="P55" s="25">
        <v>1</v>
      </c>
      <c r="Q55" s="5">
        <v>0</v>
      </c>
      <c r="R55" s="6">
        <v>0</v>
      </c>
      <c r="S55" s="29">
        <v>0</v>
      </c>
      <c r="T55" s="5">
        <v>0</v>
      </c>
      <c r="U55" s="6">
        <v>0</v>
      </c>
      <c r="V55" s="112">
        <v>0</v>
      </c>
      <c r="W55" s="110">
        <v>0</v>
      </c>
      <c r="X55" s="53">
        <v>0</v>
      </c>
      <c r="Y55" s="7">
        <v>0</v>
      </c>
      <c r="Z55" s="54">
        <v>0</v>
      </c>
      <c r="AA55" s="53">
        <v>0</v>
      </c>
      <c r="AB55" s="7">
        <v>0</v>
      </c>
      <c r="AC55" s="54">
        <v>1</v>
      </c>
      <c r="AD55" s="53">
        <v>0</v>
      </c>
      <c r="AE55" s="7">
        <v>0</v>
      </c>
      <c r="AF55" s="8">
        <v>0</v>
      </c>
      <c r="AG55" s="41">
        <v>0</v>
      </c>
      <c r="AH55" s="7">
        <v>0</v>
      </c>
      <c r="AI55" s="54">
        <v>0</v>
      </c>
      <c r="AJ55" s="104">
        <v>16</v>
      </c>
      <c r="AK55" s="9">
        <v>0</v>
      </c>
      <c r="AL55" s="78">
        <v>7</v>
      </c>
      <c r="AM55" s="82">
        <f t="shared" si="28"/>
        <v>25</v>
      </c>
      <c r="AN55" s="85">
        <f t="shared" si="29"/>
        <v>2</v>
      </c>
      <c r="AO55" s="88">
        <f t="shared" si="30"/>
        <v>0.1111111111111111</v>
      </c>
      <c r="AP55" s="123">
        <f>AVERAGE(AO55:AO58)</f>
        <v>6.2016908212560382E-2</v>
      </c>
      <c r="AQ55" s="90">
        <f t="shared" si="38"/>
        <v>56</v>
      </c>
      <c r="AR55" s="137">
        <f t="shared" si="37"/>
        <v>21.75</v>
      </c>
      <c r="AS55" s="158">
        <v>1</v>
      </c>
      <c r="AT55" s="158">
        <v>4</v>
      </c>
      <c r="AU55" s="158">
        <v>14</v>
      </c>
      <c r="AV55" s="158">
        <v>7.1428571428571397E-2</v>
      </c>
      <c r="AW55" s="158">
        <v>7.1428571428571397</v>
      </c>
      <c r="AX55" s="158">
        <v>0</v>
      </c>
      <c r="AY55" s="158" t="s">
        <v>71</v>
      </c>
      <c r="AZ55" s="158" t="s">
        <v>72</v>
      </c>
      <c r="BA55" s="158" t="s">
        <v>72</v>
      </c>
      <c r="BB55" s="158" t="s">
        <v>72</v>
      </c>
      <c r="BC55" s="161">
        <v>1</v>
      </c>
      <c r="BD55" s="161">
        <v>4.1666666666666696</v>
      </c>
      <c r="BE55" s="161">
        <v>14</v>
      </c>
      <c r="BF55" s="161">
        <v>7.1428571428571397E-2</v>
      </c>
      <c r="BG55" s="161">
        <v>7.1428571428571397</v>
      </c>
      <c r="BH55" s="161">
        <v>0</v>
      </c>
      <c r="BI55" s="161" t="s">
        <v>71</v>
      </c>
      <c r="BJ55" s="161" t="s">
        <v>72</v>
      </c>
      <c r="BK55" s="161" t="s">
        <v>72</v>
      </c>
      <c r="BL55" s="161" t="s">
        <v>72</v>
      </c>
    </row>
    <row r="56" spans="1:64" x14ac:dyDescent="0.25">
      <c r="A56" s="21" t="s">
        <v>36</v>
      </c>
      <c r="B56" s="21" t="s">
        <v>37</v>
      </c>
      <c r="C56" s="22" t="s">
        <v>26</v>
      </c>
      <c r="D56" s="23" t="s">
        <v>30</v>
      </c>
      <c r="E56" s="22">
        <v>2</v>
      </c>
      <c r="F56" s="22" t="s">
        <v>25</v>
      </c>
      <c r="G56" s="24">
        <v>41327</v>
      </c>
      <c r="H56" s="10">
        <f t="shared" si="33"/>
        <v>41355</v>
      </c>
      <c r="I56" s="10">
        <f t="shared" si="34"/>
        <v>41411</v>
      </c>
      <c r="J56" s="115">
        <f t="shared" si="35"/>
        <v>41439</v>
      </c>
      <c r="K56" s="27">
        <v>0</v>
      </c>
      <c r="L56" s="6">
        <v>0</v>
      </c>
      <c r="M56" s="25">
        <v>0</v>
      </c>
      <c r="N56" s="5">
        <v>0</v>
      </c>
      <c r="O56" s="27">
        <v>0</v>
      </c>
      <c r="P56" s="25">
        <v>0</v>
      </c>
      <c r="Q56" s="5">
        <v>0</v>
      </c>
      <c r="R56" s="6">
        <v>0</v>
      </c>
      <c r="S56" s="29">
        <v>0</v>
      </c>
      <c r="T56" s="5">
        <v>0</v>
      </c>
      <c r="U56" s="6">
        <v>0</v>
      </c>
      <c r="V56" s="112">
        <v>0</v>
      </c>
      <c r="W56" s="110">
        <v>0</v>
      </c>
      <c r="X56" s="53">
        <v>0</v>
      </c>
      <c r="Y56" s="7">
        <v>0</v>
      </c>
      <c r="Z56" s="54">
        <v>0</v>
      </c>
      <c r="AA56" s="53">
        <v>0</v>
      </c>
      <c r="AB56" s="7">
        <v>0</v>
      </c>
      <c r="AC56" s="54">
        <v>0</v>
      </c>
      <c r="AD56" s="53">
        <v>0</v>
      </c>
      <c r="AE56" s="7">
        <v>0</v>
      </c>
      <c r="AF56" s="8">
        <v>0</v>
      </c>
      <c r="AG56" s="41">
        <v>0</v>
      </c>
      <c r="AH56" s="7">
        <v>0</v>
      </c>
      <c r="AI56" s="54">
        <v>0</v>
      </c>
      <c r="AJ56" s="104">
        <v>22</v>
      </c>
      <c r="AK56" s="9">
        <v>0</v>
      </c>
      <c r="AL56" s="78">
        <v>3</v>
      </c>
      <c r="AM56" s="82">
        <f t="shared" si="28"/>
        <v>25</v>
      </c>
      <c r="AN56" s="85">
        <f t="shared" si="29"/>
        <v>0</v>
      </c>
      <c r="AO56" s="88">
        <f t="shared" si="30"/>
        <v>0</v>
      </c>
      <c r="AP56" s="124"/>
      <c r="AQ56" s="120">
        <f>((K56*3)+(L56*5)+(M56*7)+(N56*10)+(O56*12)+(P56*14)+(Q56*17)+(R56*19)+(S56*21)+(T56*24)+(U56*26)+(V56*28)+(W56*84)+(X56*87)+(Y56*89)+(Z56*91)+(AA56*94)+(AB56*96)+(AC56*98)+(AD56*101)+(AE56*103)+(AF56*105)+(AG56*108)+(AH56*110)+(AI56*112))</f>
        <v>0</v>
      </c>
      <c r="AR56" s="138"/>
      <c r="AS56" s="158">
        <v>0</v>
      </c>
      <c r="AT56" s="158">
        <v>0</v>
      </c>
      <c r="AU56" s="158" t="s">
        <v>71</v>
      </c>
      <c r="AV56" s="158" t="s">
        <v>71</v>
      </c>
      <c r="AW56" s="158" t="s">
        <v>71</v>
      </c>
      <c r="AX56" s="158">
        <v>0</v>
      </c>
      <c r="AY56" s="158" t="s">
        <v>71</v>
      </c>
      <c r="AZ56" s="158">
        <v>0</v>
      </c>
      <c r="BA56" s="158">
        <v>0</v>
      </c>
      <c r="BB56" s="158" t="s">
        <v>71</v>
      </c>
      <c r="BC56" s="161">
        <v>0</v>
      </c>
      <c r="BD56" s="161">
        <v>0</v>
      </c>
      <c r="BE56" s="161" t="s">
        <v>71</v>
      </c>
      <c r="BF56" s="161" t="s">
        <v>71</v>
      </c>
      <c r="BG56" s="161" t="s">
        <v>71</v>
      </c>
      <c r="BH56" s="161">
        <v>0</v>
      </c>
      <c r="BI56" s="161" t="s">
        <v>71</v>
      </c>
      <c r="BJ56" s="161">
        <v>0</v>
      </c>
      <c r="BK56" s="161">
        <v>0</v>
      </c>
      <c r="BL56" s="161" t="s">
        <v>71</v>
      </c>
    </row>
    <row r="57" spans="1:64" x14ac:dyDescent="0.25">
      <c r="A57" s="21" t="s">
        <v>36</v>
      </c>
      <c r="B57" s="21" t="s">
        <v>37</v>
      </c>
      <c r="C57" s="22" t="s">
        <v>26</v>
      </c>
      <c r="D57" s="23" t="s">
        <v>30</v>
      </c>
      <c r="E57" s="22">
        <v>3</v>
      </c>
      <c r="F57" s="22" t="s">
        <v>25</v>
      </c>
      <c r="G57" s="24">
        <v>41327</v>
      </c>
      <c r="H57" s="10">
        <f t="shared" si="33"/>
        <v>41355</v>
      </c>
      <c r="I57" s="10">
        <f t="shared" si="34"/>
        <v>41411</v>
      </c>
      <c r="J57" s="115">
        <f t="shared" si="35"/>
        <v>41439</v>
      </c>
      <c r="K57" s="27">
        <v>0</v>
      </c>
      <c r="L57" s="6">
        <v>0</v>
      </c>
      <c r="M57" s="25">
        <v>0</v>
      </c>
      <c r="N57" s="5">
        <v>1</v>
      </c>
      <c r="O57" s="27">
        <v>0</v>
      </c>
      <c r="P57" s="25">
        <v>1</v>
      </c>
      <c r="Q57" s="5">
        <v>0</v>
      </c>
      <c r="R57" s="6">
        <v>0</v>
      </c>
      <c r="S57" s="29">
        <v>0</v>
      </c>
      <c r="T57" s="5">
        <v>0</v>
      </c>
      <c r="U57" s="6">
        <v>0</v>
      </c>
      <c r="V57" s="112">
        <v>0</v>
      </c>
      <c r="W57" s="110">
        <v>0</v>
      </c>
      <c r="X57" s="53">
        <v>0</v>
      </c>
      <c r="Y57" s="7">
        <v>0</v>
      </c>
      <c r="Z57" s="54">
        <v>0</v>
      </c>
      <c r="AA57" s="53">
        <v>0</v>
      </c>
      <c r="AB57" s="7">
        <v>0</v>
      </c>
      <c r="AC57" s="54">
        <v>0</v>
      </c>
      <c r="AD57" s="53">
        <v>0</v>
      </c>
      <c r="AE57" s="7">
        <v>0</v>
      </c>
      <c r="AF57" s="8">
        <v>0</v>
      </c>
      <c r="AG57" s="41">
        <v>0</v>
      </c>
      <c r="AH57" s="7">
        <v>0</v>
      </c>
      <c r="AI57" s="54">
        <v>0</v>
      </c>
      <c r="AJ57" s="104">
        <v>21</v>
      </c>
      <c r="AK57" s="9">
        <v>0</v>
      </c>
      <c r="AL57" s="78">
        <v>2</v>
      </c>
      <c r="AM57" s="82">
        <f t="shared" si="28"/>
        <v>25</v>
      </c>
      <c r="AN57" s="85">
        <f t="shared" si="29"/>
        <v>2</v>
      </c>
      <c r="AO57" s="88">
        <f t="shared" si="30"/>
        <v>8.6956521739130432E-2</v>
      </c>
      <c r="AP57" s="124"/>
      <c r="AQ57" s="120">
        <f t="shared" si="38"/>
        <v>12</v>
      </c>
      <c r="AR57" s="138"/>
      <c r="AS57" s="158">
        <v>2</v>
      </c>
      <c r="AT57" s="158">
        <v>8</v>
      </c>
      <c r="AU57" s="158">
        <v>14</v>
      </c>
      <c r="AV57" s="158">
        <v>7.1428571428571397E-2</v>
      </c>
      <c r="AW57" s="158">
        <v>7.1428571428571397</v>
      </c>
      <c r="AX57" s="158">
        <v>0</v>
      </c>
      <c r="AY57" s="158">
        <v>1</v>
      </c>
      <c r="AZ57" s="158">
        <v>288</v>
      </c>
      <c r="BA57" s="158">
        <v>16.9705627484771</v>
      </c>
      <c r="BB57" s="158">
        <v>121.218305346265</v>
      </c>
      <c r="BC57" s="161">
        <v>0</v>
      </c>
      <c r="BD57" s="161">
        <v>0</v>
      </c>
      <c r="BE57" s="161" t="s">
        <v>71</v>
      </c>
      <c r="BF57" s="161" t="s">
        <v>71</v>
      </c>
      <c r="BG57" s="161" t="s">
        <v>71</v>
      </c>
      <c r="BH57" s="161">
        <v>0</v>
      </c>
      <c r="BI57" s="161" t="s">
        <v>71</v>
      </c>
      <c r="BJ57" s="161">
        <v>0</v>
      </c>
      <c r="BK57" s="161">
        <v>0</v>
      </c>
      <c r="BL57" s="161" t="s">
        <v>71</v>
      </c>
    </row>
    <row r="58" spans="1:64" ht="15.75" thickBot="1" x14ac:dyDescent="0.3">
      <c r="A58" s="21" t="s">
        <v>36</v>
      </c>
      <c r="B58" s="21" t="s">
        <v>37</v>
      </c>
      <c r="C58" s="22" t="s">
        <v>26</v>
      </c>
      <c r="D58" s="23" t="s">
        <v>30</v>
      </c>
      <c r="E58" s="22">
        <v>4</v>
      </c>
      <c r="F58" s="22" t="s">
        <v>25</v>
      </c>
      <c r="G58" s="24">
        <v>41327</v>
      </c>
      <c r="H58" s="10">
        <f t="shared" si="33"/>
        <v>41355</v>
      </c>
      <c r="I58" s="10">
        <f t="shared" si="34"/>
        <v>41411</v>
      </c>
      <c r="J58" s="115">
        <f t="shared" si="35"/>
        <v>41439</v>
      </c>
      <c r="K58" s="27">
        <v>0</v>
      </c>
      <c r="L58" s="6">
        <v>0</v>
      </c>
      <c r="M58" s="25">
        <v>0</v>
      </c>
      <c r="N58" s="5">
        <v>0</v>
      </c>
      <c r="O58" s="27">
        <v>0</v>
      </c>
      <c r="P58" s="25">
        <v>0</v>
      </c>
      <c r="Q58" s="5">
        <v>0</v>
      </c>
      <c r="R58" s="6">
        <v>1</v>
      </c>
      <c r="S58" s="29">
        <v>0</v>
      </c>
      <c r="T58" s="5">
        <v>0</v>
      </c>
      <c r="U58" s="6">
        <v>0</v>
      </c>
      <c r="V58" s="112">
        <v>0</v>
      </c>
      <c r="W58" s="110">
        <v>0</v>
      </c>
      <c r="X58" s="53">
        <v>0</v>
      </c>
      <c r="Y58" s="7">
        <v>0</v>
      </c>
      <c r="Z58" s="54">
        <v>0</v>
      </c>
      <c r="AA58" s="53">
        <v>0</v>
      </c>
      <c r="AB58" s="7">
        <v>0</v>
      </c>
      <c r="AC58" s="54">
        <v>0</v>
      </c>
      <c r="AD58" s="53">
        <v>0</v>
      </c>
      <c r="AE58" s="7">
        <v>0</v>
      </c>
      <c r="AF58" s="8">
        <v>0</v>
      </c>
      <c r="AG58" s="41">
        <v>0</v>
      </c>
      <c r="AH58" s="7">
        <v>0</v>
      </c>
      <c r="AI58" s="54">
        <v>0</v>
      </c>
      <c r="AJ58" s="104">
        <v>19</v>
      </c>
      <c r="AK58" s="9">
        <v>0</v>
      </c>
      <c r="AL58" s="78">
        <v>5</v>
      </c>
      <c r="AM58" s="82">
        <f t="shared" si="28"/>
        <v>25</v>
      </c>
      <c r="AN58" s="85">
        <f t="shared" si="29"/>
        <v>1</v>
      </c>
      <c r="AO58" s="88">
        <f t="shared" si="30"/>
        <v>0.05</v>
      </c>
      <c r="AP58" s="124"/>
      <c r="AQ58" s="122">
        <f t="shared" si="38"/>
        <v>19</v>
      </c>
      <c r="AR58" s="138"/>
      <c r="AS58" s="158">
        <v>1</v>
      </c>
      <c r="AT58" s="158">
        <v>4</v>
      </c>
      <c r="AU58" s="158">
        <v>21</v>
      </c>
      <c r="AV58" s="158">
        <v>4.7619047619047603E-2</v>
      </c>
      <c r="AW58" s="158">
        <v>4.7619047619047601</v>
      </c>
      <c r="AX58" s="158">
        <v>0</v>
      </c>
      <c r="AY58" s="158" t="s">
        <v>71</v>
      </c>
      <c r="AZ58" s="158" t="s">
        <v>72</v>
      </c>
      <c r="BA58" s="158" t="s">
        <v>72</v>
      </c>
      <c r="BB58" s="158" t="s">
        <v>72</v>
      </c>
      <c r="BC58" s="161">
        <v>0</v>
      </c>
      <c r="BD58" s="161">
        <v>0</v>
      </c>
      <c r="BE58" s="161" t="s">
        <v>71</v>
      </c>
      <c r="BF58" s="161" t="s">
        <v>71</v>
      </c>
      <c r="BG58" s="161" t="s">
        <v>71</v>
      </c>
      <c r="BH58" s="161">
        <v>0</v>
      </c>
      <c r="BI58" s="161" t="s">
        <v>71</v>
      </c>
      <c r="BJ58" s="161">
        <v>0</v>
      </c>
      <c r="BK58" s="161">
        <v>0</v>
      </c>
      <c r="BL58" s="161" t="s">
        <v>71</v>
      </c>
    </row>
    <row r="59" spans="1:64" ht="15.75" thickTop="1" x14ac:dyDescent="0.25">
      <c r="A59" s="1" t="s">
        <v>36</v>
      </c>
      <c r="B59" s="1" t="s">
        <v>37</v>
      </c>
      <c r="C59" s="11" t="s">
        <v>26</v>
      </c>
      <c r="D59" s="12" t="s">
        <v>31</v>
      </c>
      <c r="E59" s="11">
        <v>1</v>
      </c>
      <c r="F59" s="2" t="s">
        <v>25</v>
      </c>
      <c r="G59" s="4">
        <v>41327</v>
      </c>
      <c r="H59" s="13">
        <f t="shared" si="33"/>
        <v>41355</v>
      </c>
      <c r="I59" s="13">
        <f t="shared" si="34"/>
        <v>41411</v>
      </c>
      <c r="J59" s="119">
        <f t="shared" si="35"/>
        <v>41439</v>
      </c>
      <c r="K59" s="27">
        <v>0</v>
      </c>
      <c r="L59" s="6">
        <v>0</v>
      </c>
      <c r="M59" s="25">
        <v>0</v>
      </c>
      <c r="N59" s="5">
        <v>0</v>
      </c>
      <c r="O59" s="27">
        <v>1</v>
      </c>
      <c r="P59" s="25">
        <v>0</v>
      </c>
      <c r="Q59" s="5">
        <v>0</v>
      </c>
      <c r="R59" s="6">
        <v>0</v>
      </c>
      <c r="S59" s="29">
        <v>0</v>
      </c>
      <c r="T59" s="5">
        <v>0</v>
      </c>
      <c r="U59" s="6">
        <v>0</v>
      </c>
      <c r="V59" s="112">
        <v>0</v>
      </c>
      <c r="W59" s="110">
        <v>1</v>
      </c>
      <c r="X59" s="53">
        <v>0</v>
      </c>
      <c r="Y59" s="7">
        <v>0</v>
      </c>
      <c r="Z59" s="54">
        <v>0</v>
      </c>
      <c r="AA59" s="53">
        <v>0</v>
      </c>
      <c r="AB59" s="7">
        <v>0</v>
      </c>
      <c r="AC59" s="54">
        <v>0</v>
      </c>
      <c r="AD59" s="53">
        <v>0</v>
      </c>
      <c r="AE59" s="7">
        <v>0</v>
      </c>
      <c r="AF59" s="8">
        <v>0</v>
      </c>
      <c r="AG59" s="41">
        <v>0</v>
      </c>
      <c r="AH59" s="7">
        <v>0</v>
      </c>
      <c r="AI59" s="54">
        <v>0</v>
      </c>
      <c r="AJ59" s="104">
        <v>19</v>
      </c>
      <c r="AK59" s="9">
        <v>0</v>
      </c>
      <c r="AL59" s="78">
        <v>4</v>
      </c>
      <c r="AM59" s="81">
        <f t="shared" si="28"/>
        <v>25</v>
      </c>
      <c r="AN59" s="84">
        <f t="shared" si="29"/>
        <v>2</v>
      </c>
      <c r="AO59" s="87">
        <f t="shared" si="30"/>
        <v>9.5238095238095233E-2</v>
      </c>
      <c r="AP59" s="125">
        <f t="shared" ref="AP59" si="39">AVERAGE(AO59:AO62)</f>
        <v>5.8982683982683984E-2</v>
      </c>
      <c r="AQ59" s="97">
        <f t="shared" si="38"/>
        <v>48</v>
      </c>
      <c r="AR59" s="135">
        <f t="shared" si="37"/>
        <v>46.5</v>
      </c>
      <c r="AS59" s="158">
        <v>1</v>
      </c>
      <c r="AT59" s="158">
        <v>4</v>
      </c>
      <c r="AU59" s="158">
        <v>14</v>
      </c>
      <c r="AV59" s="158">
        <v>7.1428571428571397E-2</v>
      </c>
      <c r="AW59" s="158">
        <v>7.1428571428571397</v>
      </c>
      <c r="AX59" s="158">
        <v>0</v>
      </c>
      <c r="AY59" s="158" t="s">
        <v>71</v>
      </c>
      <c r="AZ59" s="158" t="s">
        <v>72</v>
      </c>
      <c r="BA59" s="158" t="s">
        <v>72</v>
      </c>
      <c r="BB59" s="158" t="s">
        <v>72</v>
      </c>
      <c r="BC59" s="161">
        <v>0</v>
      </c>
      <c r="BD59" s="161">
        <v>0</v>
      </c>
      <c r="BE59" s="161" t="s">
        <v>71</v>
      </c>
      <c r="BF59" s="161" t="s">
        <v>71</v>
      </c>
      <c r="BG59" s="161" t="s">
        <v>71</v>
      </c>
      <c r="BH59" s="161">
        <v>0</v>
      </c>
      <c r="BI59" s="161" t="s">
        <v>71</v>
      </c>
      <c r="BJ59" s="161">
        <v>0</v>
      </c>
      <c r="BK59" s="161">
        <v>0</v>
      </c>
      <c r="BL59" s="161" t="s">
        <v>71</v>
      </c>
    </row>
    <row r="60" spans="1:64" x14ac:dyDescent="0.25">
      <c r="A60" s="1" t="s">
        <v>36</v>
      </c>
      <c r="B60" s="1" t="s">
        <v>37</v>
      </c>
      <c r="C60" s="11" t="s">
        <v>26</v>
      </c>
      <c r="D60" s="12" t="s">
        <v>31</v>
      </c>
      <c r="E60" s="11">
        <v>2</v>
      </c>
      <c r="F60" s="2" t="s">
        <v>25</v>
      </c>
      <c r="G60" s="4">
        <v>41327</v>
      </c>
      <c r="H60" s="13">
        <f t="shared" si="33"/>
        <v>41355</v>
      </c>
      <c r="I60" s="13">
        <f t="shared" si="34"/>
        <v>41411</v>
      </c>
      <c r="J60" s="119">
        <f t="shared" si="35"/>
        <v>41439</v>
      </c>
      <c r="K60" s="27">
        <v>0</v>
      </c>
      <c r="L60" s="6">
        <v>0</v>
      </c>
      <c r="M60" s="25">
        <v>0</v>
      </c>
      <c r="N60" s="5">
        <v>0</v>
      </c>
      <c r="O60" s="27">
        <v>0</v>
      </c>
      <c r="P60" s="25">
        <v>0</v>
      </c>
      <c r="Q60" s="5">
        <v>0</v>
      </c>
      <c r="R60" s="6">
        <v>0</v>
      </c>
      <c r="S60" s="29">
        <v>0</v>
      </c>
      <c r="T60" s="5">
        <v>1</v>
      </c>
      <c r="U60" s="6">
        <v>0</v>
      </c>
      <c r="V60" s="112">
        <v>0</v>
      </c>
      <c r="W60" s="110">
        <v>1</v>
      </c>
      <c r="X60" s="53">
        <v>0</v>
      </c>
      <c r="Y60" s="7">
        <v>0</v>
      </c>
      <c r="Z60" s="54">
        <v>0</v>
      </c>
      <c r="AA60" s="53">
        <v>0</v>
      </c>
      <c r="AB60" s="7">
        <v>0</v>
      </c>
      <c r="AC60" s="54">
        <v>0</v>
      </c>
      <c r="AD60" s="53">
        <v>0</v>
      </c>
      <c r="AE60" s="7">
        <v>0</v>
      </c>
      <c r="AF60" s="8">
        <v>0</v>
      </c>
      <c r="AG60" s="41">
        <v>0</v>
      </c>
      <c r="AH60" s="7">
        <v>0</v>
      </c>
      <c r="AI60" s="54">
        <v>0</v>
      </c>
      <c r="AJ60" s="104">
        <v>19</v>
      </c>
      <c r="AK60" s="9">
        <v>0</v>
      </c>
      <c r="AL60" s="78">
        <v>4</v>
      </c>
      <c r="AM60" s="81">
        <f t="shared" si="28"/>
        <v>25</v>
      </c>
      <c r="AN60" s="84">
        <f t="shared" si="29"/>
        <v>2</v>
      </c>
      <c r="AO60" s="87">
        <f t="shared" si="30"/>
        <v>9.5238095238095233E-2</v>
      </c>
      <c r="AP60" s="126"/>
      <c r="AQ60" s="97">
        <f t="shared" si="38"/>
        <v>54</v>
      </c>
      <c r="AR60" s="136"/>
      <c r="AS60" s="158">
        <v>1</v>
      </c>
      <c r="AT60" s="158">
        <v>4</v>
      </c>
      <c r="AU60" s="158">
        <v>28</v>
      </c>
      <c r="AV60" s="158">
        <v>3.5714285714285698E-2</v>
      </c>
      <c r="AW60" s="158">
        <v>3.5714285714285698</v>
      </c>
      <c r="AX60" s="158">
        <v>0</v>
      </c>
      <c r="AY60" s="158" t="s">
        <v>71</v>
      </c>
      <c r="AZ60" s="158" t="s">
        <v>72</v>
      </c>
      <c r="BA60" s="158" t="s">
        <v>72</v>
      </c>
      <c r="BB60" s="158" t="s">
        <v>72</v>
      </c>
      <c r="BC60" s="161">
        <v>0</v>
      </c>
      <c r="BD60" s="161">
        <v>0</v>
      </c>
      <c r="BE60" s="161" t="s">
        <v>71</v>
      </c>
      <c r="BF60" s="161" t="s">
        <v>71</v>
      </c>
      <c r="BG60" s="161" t="s">
        <v>71</v>
      </c>
      <c r="BH60" s="161">
        <v>0</v>
      </c>
      <c r="BI60" s="161" t="s">
        <v>71</v>
      </c>
      <c r="BJ60" s="161">
        <v>0</v>
      </c>
      <c r="BK60" s="161">
        <v>0</v>
      </c>
      <c r="BL60" s="161" t="s">
        <v>71</v>
      </c>
    </row>
    <row r="61" spans="1:64" x14ac:dyDescent="0.25">
      <c r="A61" s="1" t="s">
        <v>36</v>
      </c>
      <c r="B61" s="1" t="s">
        <v>37</v>
      </c>
      <c r="C61" s="11" t="s">
        <v>26</v>
      </c>
      <c r="D61" s="12" t="s">
        <v>31</v>
      </c>
      <c r="E61" s="11">
        <v>3</v>
      </c>
      <c r="F61" s="2" t="s">
        <v>25</v>
      </c>
      <c r="G61" s="4">
        <v>41327</v>
      </c>
      <c r="H61" s="13">
        <f t="shared" si="33"/>
        <v>41355</v>
      </c>
      <c r="I61" s="13">
        <f t="shared" si="34"/>
        <v>41411</v>
      </c>
      <c r="J61" s="119">
        <f t="shared" si="35"/>
        <v>41439</v>
      </c>
      <c r="K61" s="27">
        <v>0</v>
      </c>
      <c r="L61" s="6">
        <v>0</v>
      </c>
      <c r="M61" s="25">
        <v>0</v>
      </c>
      <c r="N61" s="5">
        <v>0</v>
      </c>
      <c r="O61" s="27">
        <v>0</v>
      </c>
      <c r="P61" s="25">
        <v>0</v>
      </c>
      <c r="Q61" s="5">
        <v>0</v>
      </c>
      <c r="R61" s="6">
        <v>0</v>
      </c>
      <c r="S61" s="29">
        <v>0</v>
      </c>
      <c r="T61" s="5">
        <v>0</v>
      </c>
      <c r="U61" s="6">
        <v>0</v>
      </c>
      <c r="V61" s="112">
        <v>0</v>
      </c>
      <c r="W61" s="110">
        <v>0</v>
      </c>
      <c r="X61" s="53">
        <v>0</v>
      </c>
      <c r="Y61" s="7">
        <v>0</v>
      </c>
      <c r="Z61" s="54">
        <v>0</v>
      </c>
      <c r="AA61" s="53">
        <v>0</v>
      </c>
      <c r="AB61" s="7">
        <v>0</v>
      </c>
      <c r="AC61" s="54">
        <v>0</v>
      </c>
      <c r="AD61" s="53">
        <v>0</v>
      </c>
      <c r="AE61" s="7">
        <v>0</v>
      </c>
      <c r="AF61" s="8">
        <v>0</v>
      </c>
      <c r="AG61" s="41">
        <v>0</v>
      </c>
      <c r="AH61" s="7">
        <v>0</v>
      </c>
      <c r="AI61" s="54">
        <v>0</v>
      </c>
      <c r="AJ61" s="104">
        <v>20</v>
      </c>
      <c r="AK61" s="9">
        <v>0</v>
      </c>
      <c r="AL61" s="78">
        <v>5</v>
      </c>
      <c r="AM61" s="81">
        <f t="shared" si="28"/>
        <v>25</v>
      </c>
      <c r="AN61" s="84">
        <f t="shared" si="29"/>
        <v>0</v>
      </c>
      <c r="AO61" s="87">
        <f t="shared" si="30"/>
        <v>0</v>
      </c>
      <c r="AP61" s="126"/>
      <c r="AQ61" s="97">
        <f>((K61*3)+(L61*5)+(M61*7)+(N61*10)+(O61*12)+(P61*14)+(Q61*17)+(R61*19)+(S61*21)+(T61*24)+(U61*26)+(V61*28)+(W61*84)+(X61*87)+(Y61*89)+(Z61*91)+(AA61*94)+(AB61*96)+(AC61*98)+(AD61*101)+(AE61*103)+(AF61*105)+(AG61*108)+(AH61*110)+(AI61*112))</f>
        <v>0</v>
      </c>
      <c r="AR61" s="136"/>
      <c r="AS61" s="158">
        <v>0</v>
      </c>
      <c r="AT61" s="158">
        <v>0</v>
      </c>
      <c r="AU61" s="158" t="s">
        <v>71</v>
      </c>
      <c r="AV61" s="158" t="s">
        <v>71</v>
      </c>
      <c r="AW61" s="158" t="s">
        <v>71</v>
      </c>
      <c r="AX61" s="158">
        <v>0</v>
      </c>
      <c r="AY61" s="158" t="s">
        <v>71</v>
      </c>
      <c r="AZ61" s="158">
        <v>0</v>
      </c>
      <c r="BA61" s="158">
        <v>0</v>
      </c>
      <c r="BB61" s="158" t="s">
        <v>71</v>
      </c>
      <c r="BC61" s="161">
        <v>0</v>
      </c>
      <c r="BD61" s="161">
        <v>0</v>
      </c>
      <c r="BE61" s="161" t="s">
        <v>71</v>
      </c>
      <c r="BF61" s="161" t="s">
        <v>71</v>
      </c>
      <c r="BG61" s="161" t="s">
        <v>71</v>
      </c>
      <c r="BH61" s="161">
        <v>0</v>
      </c>
      <c r="BI61" s="161" t="s">
        <v>71</v>
      </c>
      <c r="BJ61" s="161">
        <v>0</v>
      </c>
      <c r="BK61" s="161">
        <v>0</v>
      </c>
      <c r="BL61" s="161" t="s">
        <v>71</v>
      </c>
    </row>
    <row r="62" spans="1:64" x14ac:dyDescent="0.25">
      <c r="A62" s="1" t="s">
        <v>36</v>
      </c>
      <c r="B62" s="1" t="s">
        <v>37</v>
      </c>
      <c r="C62" s="11" t="s">
        <v>26</v>
      </c>
      <c r="D62" s="12" t="s">
        <v>31</v>
      </c>
      <c r="E62" s="11">
        <v>4</v>
      </c>
      <c r="F62" s="2" t="s">
        <v>25</v>
      </c>
      <c r="G62" s="4">
        <v>41327</v>
      </c>
      <c r="H62" s="13">
        <f t="shared" si="33"/>
        <v>41355</v>
      </c>
      <c r="I62" s="13">
        <f t="shared" si="34"/>
        <v>41411</v>
      </c>
      <c r="J62" s="119">
        <f t="shared" si="35"/>
        <v>41439</v>
      </c>
      <c r="K62" s="27">
        <v>0</v>
      </c>
      <c r="L62" s="6">
        <v>0</v>
      </c>
      <c r="M62" s="25">
        <v>0</v>
      </c>
      <c r="N62" s="5">
        <v>0</v>
      </c>
      <c r="O62" s="27">
        <v>0</v>
      </c>
      <c r="P62" s="25">
        <v>0</v>
      </c>
      <c r="Q62" s="5">
        <v>0</v>
      </c>
      <c r="R62" s="6">
        <v>0</v>
      </c>
      <c r="S62" s="29">
        <v>0</v>
      </c>
      <c r="T62" s="5">
        <v>0</v>
      </c>
      <c r="U62" s="6">
        <v>0</v>
      </c>
      <c r="V62" s="112">
        <v>0</v>
      </c>
      <c r="W62" s="110">
        <v>1</v>
      </c>
      <c r="X62" s="53">
        <v>0</v>
      </c>
      <c r="Y62" s="7">
        <v>0</v>
      </c>
      <c r="Z62" s="54">
        <v>0</v>
      </c>
      <c r="AA62" s="53">
        <v>0</v>
      </c>
      <c r="AB62" s="7">
        <v>0</v>
      </c>
      <c r="AC62" s="54">
        <v>0</v>
      </c>
      <c r="AD62" s="53">
        <v>0</v>
      </c>
      <c r="AE62" s="7">
        <v>0</v>
      </c>
      <c r="AF62" s="8">
        <v>0</v>
      </c>
      <c r="AG62" s="41">
        <v>0</v>
      </c>
      <c r="AH62" s="7">
        <v>0</v>
      </c>
      <c r="AI62" s="54">
        <v>0</v>
      </c>
      <c r="AJ62" s="104">
        <v>21</v>
      </c>
      <c r="AK62" s="9">
        <v>0</v>
      </c>
      <c r="AL62" s="78">
        <v>3</v>
      </c>
      <c r="AM62" s="81">
        <f t="shared" si="28"/>
        <v>25</v>
      </c>
      <c r="AN62" s="84">
        <f t="shared" si="29"/>
        <v>1</v>
      </c>
      <c r="AO62" s="87">
        <f t="shared" si="30"/>
        <v>4.5454545454545456E-2</v>
      </c>
      <c r="AP62" s="126"/>
      <c r="AQ62" s="97">
        <f t="shared" si="38"/>
        <v>84</v>
      </c>
      <c r="AR62" s="136"/>
      <c r="AS62" s="158">
        <v>0</v>
      </c>
      <c r="AT62" s="158">
        <v>0</v>
      </c>
      <c r="AU62" s="158" t="s">
        <v>71</v>
      </c>
      <c r="AV62" s="158" t="s">
        <v>71</v>
      </c>
      <c r="AW62" s="158" t="s">
        <v>71</v>
      </c>
      <c r="AX62" s="158">
        <v>0</v>
      </c>
      <c r="AY62" s="158" t="s">
        <v>71</v>
      </c>
      <c r="AZ62" s="158">
        <v>0</v>
      </c>
      <c r="BA62" s="158">
        <v>0</v>
      </c>
      <c r="BB62" s="158" t="s">
        <v>71</v>
      </c>
      <c r="BC62" s="161">
        <v>0</v>
      </c>
      <c r="BD62" s="161">
        <v>0</v>
      </c>
      <c r="BE62" s="161" t="s">
        <v>71</v>
      </c>
      <c r="BF62" s="161" t="s">
        <v>71</v>
      </c>
      <c r="BG62" s="161" t="s">
        <v>71</v>
      </c>
      <c r="BH62" s="161">
        <v>0</v>
      </c>
      <c r="BI62" s="161" t="s">
        <v>71</v>
      </c>
      <c r="BJ62" s="161">
        <v>0</v>
      </c>
      <c r="BK62" s="161">
        <v>0</v>
      </c>
      <c r="BL62" s="161" t="s">
        <v>71</v>
      </c>
    </row>
    <row r="63" spans="1:64" x14ac:dyDescent="0.25">
      <c r="A63" s="21" t="s">
        <v>36</v>
      </c>
      <c r="B63" s="21" t="s">
        <v>37</v>
      </c>
      <c r="C63" s="22" t="s">
        <v>24</v>
      </c>
      <c r="D63" s="23" t="s">
        <v>27</v>
      </c>
      <c r="E63" s="22">
        <v>1</v>
      </c>
      <c r="F63" s="22" t="s">
        <v>25</v>
      </c>
      <c r="G63" s="24">
        <v>41327</v>
      </c>
      <c r="H63" s="10" t="s">
        <v>29</v>
      </c>
      <c r="I63" s="10">
        <f t="shared" si="34"/>
        <v>41411</v>
      </c>
      <c r="J63" s="115">
        <f t="shared" si="35"/>
        <v>41439</v>
      </c>
      <c r="K63" s="27" t="s">
        <v>29</v>
      </c>
      <c r="L63" s="6" t="s">
        <v>29</v>
      </c>
      <c r="M63" s="25" t="s">
        <v>29</v>
      </c>
      <c r="N63" s="5" t="s">
        <v>29</v>
      </c>
      <c r="O63" s="27" t="s">
        <v>29</v>
      </c>
      <c r="P63" s="25" t="s">
        <v>29</v>
      </c>
      <c r="Q63" s="5" t="s">
        <v>29</v>
      </c>
      <c r="R63" s="6" t="s">
        <v>29</v>
      </c>
      <c r="S63" s="29" t="s">
        <v>29</v>
      </c>
      <c r="T63" s="5" t="s">
        <v>29</v>
      </c>
      <c r="U63" s="6" t="s">
        <v>29</v>
      </c>
      <c r="V63" s="112" t="s">
        <v>29</v>
      </c>
      <c r="W63" s="110">
        <v>0</v>
      </c>
      <c r="X63" s="53">
        <v>2</v>
      </c>
      <c r="Y63" s="7">
        <v>0</v>
      </c>
      <c r="Z63" s="39">
        <v>1</v>
      </c>
      <c r="AA63" s="41">
        <v>1</v>
      </c>
      <c r="AB63" s="7">
        <v>0</v>
      </c>
      <c r="AC63" s="8">
        <v>0</v>
      </c>
      <c r="AD63" s="41">
        <v>0</v>
      </c>
      <c r="AE63" s="7">
        <v>0</v>
      </c>
      <c r="AF63" s="8">
        <v>0</v>
      </c>
      <c r="AG63" s="41">
        <v>0</v>
      </c>
      <c r="AH63" s="7">
        <v>0</v>
      </c>
      <c r="AI63" s="54">
        <v>0</v>
      </c>
      <c r="AJ63" s="104">
        <v>14</v>
      </c>
      <c r="AK63" s="9">
        <v>0</v>
      </c>
      <c r="AL63" s="78">
        <v>7</v>
      </c>
      <c r="AM63" s="82">
        <f t="shared" si="28"/>
        <v>25</v>
      </c>
      <c r="AN63" s="85">
        <f t="shared" si="29"/>
        <v>4</v>
      </c>
      <c r="AO63" s="88">
        <f t="shared" si="30"/>
        <v>0.22222222222222221</v>
      </c>
      <c r="AP63" s="123">
        <f t="shared" ref="AP63" si="40">AVERAGE(AO63:AO66)</f>
        <v>0.2383324706694272</v>
      </c>
      <c r="AQ63" s="120">
        <f>((W63*84)+(X63*87)+(Y63*89)+(Z63*91)+(AA63*94)+(AB63*96)+(AC63*98)+(AD63*101)+(AE63*103)+(AF63*105)+(AG63*108)+(AH63*110)+(AI63*112))/AN63</f>
        <v>89.75</v>
      </c>
      <c r="AR63" s="137">
        <f t="shared" ref="AR63" si="41">AVERAGE(AQ63:AQ66)</f>
        <v>92.756944444444443</v>
      </c>
      <c r="AS63" s="158">
        <v>0</v>
      </c>
      <c r="AT63" s="158">
        <v>0</v>
      </c>
      <c r="AU63" s="158" t="s">
        <v>71</v>
      </c>
      <c r="AV63" s="158" t="s">
        <v>71</v>
      </c>
      <c r="AW63" s="158" t="s">
        <v>71</v>
      </c>
      <c r="AX63" s="158">
        <v>0</v>
      </c>
      <c r="AY63" s="158" t="s">
        <v>71</v>
      </c>
      <c r="AZ63" s="158">
        <v>0</v>
      </c>
      <c r="BA63" s="158">
        <v>0</v>
      </c>
      <c r="BB63" s="158" t="s">
        <v>71</v>
      </c>
      <c r="BC63" s="161">
        <v>4</v>
      </c>
      <c r="BD63" s="161">
        <v>16</v>
      </c>
      <c r="BE63" s="161">
        <v>8.75</v>
      </c>
      <c r="BF63" s="161">
        <v>0.114285714285714</v>
      </c>
      <c r="BG63" s="161">
        <v>11.4285714285714</v>
      </c>
      <c r="BH63" s="161">
        <v>0.81127812445913305</v>
      </c>
      <c r="BI63" s="161">
        <v>0.5</v>
      </c>
      <c r="BJ63" s="161">
        <v>75.25</v>
      </c>
      <c r="BK63" s="161">
        <v>8.6746757864487396</v>
      </c>
      <c r="BL63" s="161">
        <v>99.139151845128396</v>
      </c>
    </row>
    <row r="64" spans="1:64" x14ac:dyDescent="0.25">
      <c r="A64" s="21" t="s">
        <v>36</v>
      </c>
      <c r="B64" s="21" t="s">
        <v>37</v>
      </c>
      <c r="C64" s="22" t="s">
        <v>24</v>
      </c>
      <c r="D64" s="23" t="s">
        <v>27</v>
      </c>
      <c r="E64" s="22">
        <v>2</v>
      </c>
      <c r="F64" s="22" t="s">
        <v>25</v>
      </c>
      <c r="G64" s="24">
        <v>41327</v>
      </c>
      <c r="H64" s="10" t="s">
        <v>29</v>
      </c>
      <c r="I64" s="10">
        <f t="shared" si="34"/>
        <v>41411</v>
      </c>
      <c r="J64" s="115">
        <f t="shared" si="35"/>
        <v>41439</v>
      </c>
      <c r="K64" s="27" t="s">
        <v>29</v>
      </c>
      <c r="L64" s="6" t="s">
        <v>29</v>
      </c>
      <c r="M64" s="25" t="s">
        <v>29</v>
      </c>
      <c r="N64" s="5" t="s">
        <v>29</v>
      </c>
      <c r="O64" s="27" t="s">
        <v>29</v>
      </c>
      <c r="P64" s="25" t="s">
        <v>29</v>
      </c>
      <c r="Q64" s="5" t="s">
        <v>29</v>
      </c>
      <c r="R64" s="6" t="s">
        <v>29</v>
      </c>
      <c r="S64" s="29" t="s">
        <v>29</v>
      </c>
      <c r="T64" s="5" t="s">
        <v>29</v>
      </c>
      <c r="U64" s="6" t="s">
        <v>29</v>
      </c>
      <c r="V64" s="112" t="s">
        <v>29</v>
      </c>
      <c r="W64" s="110">
        <v>0</v>
      </c>
      <c r="X64" s="53">
        <v>0</v>
      </c>
      <c r="Y64" s="7">
        <v>0</v>
      </c>
      <c r="Z64" s="39">
        <v>0</v>
      </c>
      <c r="AA64" s="41">
        <v>1</v>
      </c>
      <c r="AB64" s="7">
        <v>0</v>
      </c>
      <c r="AC64" s="8">
        <v>0</v>
      </c>
      <c r="AD64" s="41">
        <v>0</v>
      </c>
      <c r="AE64" s="7">
        <v>1</v>
      </c>
      <c r="AF64" s="8">
        <v>0</v>
      </c>
      <c r="AG64" s="41">
        <v>0</v>
      </c>
      <c r="AH64" s="7">
        <v>0</v>
      </c>
      <c r="AI64" s="54">
        <v>0</v>
      </c>
      <c r="AJ64" s="104">
        <v>19</v>
      </c>
      <c r="AK64" s="9">
        <v>0</v>
      </c>
      <c r="AL64" s="78">
        <v>4</v>
      </c>
      <c r="AM64" s="82">
        <f t="shared" si="28"/>
        <v>25</v>
      </c>
      <c r="AN64" s="85">
        <f t="shared" si="29"/>
        <v>2</v>
      </c>
      <c r="AO64" s="88">
        <f t="shared" si="30"/>
        <v>9.5238095238095233E-2</v>
      </c>
      <c r="AP64" s="124"/>
      <c r="AQ64" s="120">
        <f t="shared" ref="AQ64:AQ74" si="42">((W64*84)+(X64*87)+(Y64*89)+(Z64*91)+(AA64*94)+(AB64*96)+(AC64*98)+(AD64*101)+(AE64*103)+(AF64*105)+(AG64*108)+(AH64*110)+(AI64*112))/AN64</f>
        <v>98.5</v>
      </c>
      <c r="AR64" s="138"/>
      <c r="AS64" s="158">
        <v>0</v>
      </c>
      <c r="AT64" s="158">
        <v>0</v>
      </c>
      <c r="AU64" s="158" t="s">
        <v>71</v>
      </c>
      <c r="AV64" s="158" t="s">
        <v>71</v>
      </c>
      <c r="AW64" s="158" t="s">
        <v>71</v>
      </c>
      <c r="AX64" s="158">
        <v>0</v>
      </c>
      <c r="AY64" s="158" t="s">
        <v>71</v>
      </c>
      <c r="AZ64" s="158">
        <v>0</v>
      </c>
      <c r="BA64" s="158">
        <v>0</v>
      </c>
      <c r="BB64" s="158" t="s">
        <v>71</v>
      </c>
      <c r="BC64" s="161">
        <v>2</v>
      </c>
      <c r="BD64" s="161">
        <v>8</v>
      </c>
      <c r="BE64" s="161">
        <v>17.5</v>
      </c>
      <c r="BF64" s="161">
        <v>5.7142857142857099E-2</v>
      </c>
      <c r="BG64" s="161">
        <v>5.71428571428571</v>
      </c>
      <c r="BH64" s="161">
        <v>1</v>
      </c>
      <c r="BI64" s="161">
        <v>0</v>
      </c>
      <c r="BJ64" s="161">
        <v>450.5</v>
      </c>
      <c r="BK64" s="161">
        <v>21.224985276791099</v>
      </c>
      <c r="BL64" s="161">
        <v>121.285630153092</v>
      </c>
    </row>
    <row r="65" spans="1:64" x14ac:dyDescent="0.25">
      <c r="A65" s="21" t="s">
        <v>36</v>
      </c>
      <c r="B65" s="21" t="s">
        <v>37</v>
      </c>
      <c r="C65" s="22" t="s">
        <v>24</v>
      </c>
      <c r="D65" s="23" t="s">
        <v>27</v>
      </c>
      <c r="E65" s="22">
        <v>3</v>
      </c>
      <c r="F65" s="22" t="s">
        <v>25</v>
      </c>
      <c r="G65" s="24">
        <v>41327</v>
      </c>
      <c r="H65" s="10" t="s">
        <v>29</v>
      </c>
      <c r="I65" s="10">
        <f t="shared" si="34"/>
        <v>41411</v>
      </c>
      <c r="J65" s="115">
        <f t="shared" si="35"/>
        <v>41439</v>
      </c>
      <c r="K65" s="27" t="s">
        <v>29</v>
      </c>
      <c r="L65" s="6" t="s">
        <v>29</v>
      </c>
      <c r="M65" s="25" t="s">
        <v>29</v>
      </c>
      <c r="N65" s="5" t="s">
        <v>29</v>
      </c>
      <c r="O65" s="27" t="s">
        <v>29</v>
      </c>
      <c r="P65" s="25" t="s">
        <v>29</v>
      </c>
      <c r="Q65" s="5" t="s">
        <v>29</v>
      </c>
      <c r="R65" s="6" t="s">
        <v>29</v>
      </c>
      <c r="S65" s="29" t="s">
        <v>29</v>
      </c>
      <c r="T65" s="5" t="s">
        <v>29</v>
      </c>
      <c r="U65" s="6" t="s">
        <v>29</v>
      </c>
      <c r="V65" s="112" t="s">
        <v>29</v>
      </c>
      <c r="W65" s="110">
        <v>0</v>
      </c>
      <c r="X65" s="53">
        <v>4</v>
      </c>
      <c r="Y65" s="7">
        <v>2</v>
      </c>
      <c r="Z65" s="39">
        <v>2</v>
      </c>
      <c r="AA65" s="41">
        <v>0</v>
      </c>
      <c r="AB65" s="7">
        <v>0</v>
      </c>
      <c r="AC65" s="8">
        <v>0</v>
      </c>
      <c r="AD65" s="41">
        <v>0</v>
      </c>
      <c r="AE65" s="7">
        <v>1</v>
      </c>
      <c r="AF65" s="8">
        <v>0</v>
      </c>
      <c r="AG65" s="41">
        <v>0</v>
      </c>
      <c r="AH65" s="7">
        <v>0</v>
      </c>
      <c r="AI65" s="54">
        <v>0</v>
      </c>
      <c r="AJ65" s="104">
        <v>15</v>
      </c>
      <c r="AK65" s="9">
        <v>0</v>
      </c>
      <c r="AL65" s="78">
        <v>1</v>
      </c>
      <c r="AM65" s="82">
        <f t="shared" si="28"/>
        <v>25</v>
      </c>
      <c r="AN65" s="85">
        <f t="shared" si="29"/>
        <v>9</v>
      </c>
      <c r="AO65" s="88">
        <f t="shared" si="30"/>
        <v>0.375</v>
      </c>
      <c r="AP65" s="124"/>
      <c r="AQ65" s="120">
        <f t="shared" si="42"/>
        <v>90.111111111111114</v>
      </c>
      <c r="AR65" s="138"/>
      <c r="AS65" s="158">
        <v>0</v>
      </c>
      <c r="AT65" s="158">
        <v>0</v>
      </c>
      <c r="AU65" s="158" t="s">
        <v>71</v>
      </c>
      <c r="AV65" s="158" t="s">
        <v>71</v>
      </c>
      <c r="AW65" s="158" t="s">
        <v>71</v>
      </c>
      <c r="AX65" s="158">
        <v>0</v>
      </c>
      <c r="AY65" s="158" t="s">
        <v>71</v>
      </c>
      <c r="AZ65" s="158">
        <v>0</v>
      </c>
      <c r="BA65" s="158">
        <v>0</v>
      </c>
      <c r="BB65" s="158" t="s">
        <v>71</v>
      </c>
      <c r="BC65" s="161">
        <v>9</v>
      </c>
      <c r="BD65" s="161">
        <v>36</v>
      </c>
      <c r="BE65" s="161">
        <v>8.5555555555555607</v>
      </c>
      <c r="BF65" s="161">
        <v>0.11688311688311701</v>
      </c>
      <c r="BG65" s="161">
        <v>11.6883116883117</v>
      </c>
      <c r="BH65" s="161">
        <v>0.50325833477564597</v>
      </c>
      <c r="BI65" s="161">
        <v>0.77777777777777801</v>
      </c>
      <c r="BJ65" s="161">
        <v>60.9444444444444</v>
      </c>
      <c r="BK65" s="161">
        <v>7.8066922857535799</v>
      </c>
      <c r="BL65" s="161">
        <v>91.247052690626205</v>
      </c>
    </row>
    <row r="66" spans="1:64" x14ac:dyDescent="0.25">
      <c r="A66" s="21" t="s">
        <v>36</v>
      </c>
      <c r="B66" s="21" t="s">
        <v>37</v>
      </c>
      <c r="C66" s="22" t="s">
        <v>24</v>
      </c>
      <c r="D66" s="23" t="s">
        <v>27</v>
      </c>
      <c r="E66" s="22">
        <v>4</v>
      </c>
      <c r="F66" s="22" t="s">
        <v>25</v>
      </c>
      <c r="G66" s="24">
        <v>41327</v>
      </c>
      <c r="H66" s="10" t="s">
        <v>29</v>
      </c>
      <c r="I66" s="10">
        <f t="shared" si="34"/>
        <v>41411</v>
      </c>
      <c r="J66" s="115">
        <f t="shared" si="35"/>
        <v>41439</v>
      </c>
      <c r="K66" s="27" t="s">
        <v>29</v>
      </c>
      <c r="L66" s="6" t="s">
        <v>29</v>
      </c>
      <c r="M66" s="25" t="s">
        <v>29</v>
      </c>
      <c r="N66" s="5" t="s">
        <v>29</v>
      </c>
      <c r="O66" s="27" t="s">
        <v>29</v>
      </c>
      <c r="P66" s="25" t="s">
        <v>29</v>
      </c>
      <c r="Q66" s="5" t="s">
        <v>29</v>
      </c>
      <c r="R66" s="6" t="s">
        <v>29</v>
      </c>
      <c r="S66" s="29" t="s">
        <v>29</v>
      </c>
      <c r="T66" s="5" t="s">
        <v>29</v>
      </c>
      <c r="U66" s="6" t="s">
        <v>29</v>
      </c>
      <c r="V66" s="112" t="s">
        <v>29</v>
      </c>
      <c r="W66" s="110">
        <v>0</v>
      </c>
      <c r="X66" s="53">
        <v>3</v>
      </c>
      <c r="Y66" s="7">
        <v>0</v>
      </c>
      <c r="Z66" s="39">
        <v>0</v>
      </c>
      <c r="AA66" s="41">
        <v>1</v>
      </c>
      <c r="AB66" s="7">
        <v>0</v>
      </c>
      <c r="AC66" s="8">
        <v>1</v>
      </c>
      <c r="AD66" s="41">
        <v>0</v>
      </c>
      <c r="AE66" s="7">
        <v>1</v>
      </c>
      <c r="AF66" s="8">
        <v>0</v>
      </c>
      <c r="AG66" s="41">
        <v>0</v>
      </c>
      <c r="AH66" s="7">
        <v>0</v>
      </c>
      <c r="AI66" s="54">
        <v>0</v>
      </c>
      <c r="AJ66" s="104">
        <v>17</v>
      </c>
      <c r="AK66" s="9">
        <v>0</v>
      </c>
      <c r="AL66" s="78">
        <v>2</v>
      </c>
      <c r="AM66" s="82">
        <f t="shared" si="28"/>
        <v>25</v>
      </c>
      <c r="AN66" s="85">
        <f t="shared" si="29"/>
        <v>6</v>
      </c>
      <c r="AO66" s="88">
        <f t="shared" si="30"/>
        <v>0.2608695652173913</v>
      </c>
      <c r="AP66" s="124"/>
      <c r="AQ66" s="120">
        <f t="shared" si="42"/>
        <v>92.666666666666671</v>
      </c>
      <c r="AR66" s="138"/>
      <c r="AS66" s="158">
        <v>0</v>
      </c>
      <c r="AT66" s="158">
        <v>0</v>
      </c>
      <c r="AU66" s="158" t="s">
        <v>71</v>
      </c>
      <c r="AV66" s="158" t="s">
        <v>71</v>
      </c>
      <c r="AW66" s="158" t="s">
        <v>71</v>
      </c>
      <c r="AX66" s="158">
        <v>0</v>
      </c>
      <c r="AY66" s="158" t="s">
        <v>71</v>
      </c>
      <c r="AZ66" s="158">
        <v>0</v>
      </c>
      <c r="BA66" s="158">
        <v>0</v>
      </c>
      <c r="BB66" s="158" t="s">
        <v>71</v>
      </c>
      <c r="BC66" s="161">
        <v>6</v>
      </c>
      <c r="BD66" s="161">
        <v>24</v>
      </c>
      <c r="BE66" s="161">
        <v>11.6666666666667</v>
      </c>
      <c r="BF66" s="161">
        <v>8.5714285714285701E-2</v>
      </c>
      <c r="BG66" s="161">
        <v>8.5714285714285694</v>
      </c>
      <c r="BH66" s="161">
        <v>1.4591479170272399</v>
      </c>
      <c r="BI66" s="161">
        <v>0.266666666666667</v>
      </c>
      <c r="BJ66" s="161">
        <v>120.666666666667</v>
      </c>
      <c r="BK66" s="161">
        <v>10.984838035522699</v>
      </c>
      <c r="BL66" s="161">
        <v>94.155754590194704</v>
      </c>
    </row>
    <row r="67" spans="1:64" x14ac:dyDescent="0.25">
      <c r="A67" s="1" t="s">
        <v>36</v>
      </c>
      <c r="B67" s="1" t="s">
        <v>37</v>
      </c>
      <c r="C67" s="11" t="s">
        <v>24</v>
      </c>
      <c r="D67" s="12" t="s">
        <v>30</v>
      </c>
      <c r="E67" s="11">
        <v>1</v>
      </c>
      <c r="F67" s="2" t="s">
        <v>25</v>
      </c>
      <c r="G67" s="4">
        <v>41327</v>
      </c>
      <c r="H67" s="14" t="s">
        <v>29</v>
      </c>
      <c r="I67" s="13">
        <f t="shared" si="34"/>
        <v>41411</v>
      </c>
      <c r="J67" s="119">
        <f t="shared" si="35"/>
        <v>41439</v>
      </c>
      <c r="K67" s="27" t="s">
        <v>29</v>
      </c>
      <c r="L67" s="6" t="s">
        <v>29</v>
      </c>
      <c r="M67" s="25" t="s">
        <v>29</v>
      </c>
      <c r="N67" s="5" t="s">
        <v>29</v>
      </c>
      <c r="O67" s="27" t="s">
        <v>29</v>
      </c>
      <c r="P67" s="25" t="s">
        <v>29</v>
      </c>
      <c r="Q67" s="5" t="s">
        <v>29</v>
      </c>
      <c r="R67" s="6" t="s">
        <v>29</v>
      </c>
      <c r="S67" s="29" t="s">
        <v>29</v>
      </c>
      <c r="T67" s="5" t="s">
        <v>29</v>
      </c>
      <c r="U67" s="6" t="s">
        <v>29</v>
      </c>
      <c r="V67" s="112" t="s">
        <v>29</v>
      </c>
      <c r="W67" s="110">
        <v>0</v>
      </c>
      <c r="X67" s="53">
        <v>0</v>
      </c>
      <c r="Y67" s="7">
        <v>0</v>
      </c>
      <c r="Z67" s="39">
        <v>1</v>
      </c>
      <c r="AA67" s="41">
        <v>0</v>
      </c>
      <c r="AB67" s="7">
        <v>0</v>
      </c>
      <c r="AC67" s="8">
        <v>0</v>
      </c>
      <c r="AD67" s="41">
        <v>0</v>
      </c>
      <c r="AE67" s="7">
        <v>0</v>
      </c>
      <c r="AF67" s="8">
        <v>0</v>
      </c>
      <c r="AG67" s="41">
        <v>0</v>
      </c>
      <c r="AH67" s="7">
        <v>0</v>
      </c>
      <c r="AI67" s="54">
        <v>1</v>
      </c>
      <c r="AJ67" s="104">
        <v>21</v>
      </c>
      <c r="AK67" s="9">
        <v>0</v>
      </c>
      <c r="AL67" s="78">
        <v>2</v>
      </c>
      <c r="AM67" s="81">
        <f t="shared" si="28"/>
        <v>25</v>
      </c>
      <c r="AN67" s="84">
        <f t="shared" si="29"/>
        <v>2</v>
      </c>
      <c r="AO67" s="87">
        <f t="shared" si="30"/>
        <v>8.6956521739130432E-2</v>
      </c>
      <c r="AP67" s="125">
        <f t="shared" ref="AP67" si="43">AVERAGE(AO67:AO70)</f>
        <v>0.19787549407114624</v>
      </c>
      <c r="AQ67" s="97">
        <f t="shared" si="42"/>
        <v>101.5</v>
      </c>
      <c r="AR67" s="135">
        <f t="shared" ref="AR67:AR71" si="44">AVERAGE(AQ67:AQ70)</f>
        <v>96.796428571428578</v>
      </c>
      <c r="AS67" s="158">
        <v>0</v>
      </c>
      <c r="AT67" s="158">
        <v>0</v>
      </c>
      <c r="AU67" s="158" t="s">
        <v>71</v>
      </c>
      <c r="AV67" s="158" t="s">
        <v>71</v>
      </c>
      <c r="AW67" s="158" t="s">
        <v>71</v>
      </c>
      <c r="AX67" s="158">
        <v>0</v>
      </c>
      <c r="AY67" s="158" t="s">
        <v>71</v>
      </c>
      <c r="AZ67" s="158">
        <v>0</v>
      </c>
      <c r="BA67" s="158">
        <v>0</v>
      </c>
      <c r="BB67" s="158" t="s">
        <v>71</v>
      </c>
      <c r="BC67" s="161">
        <v>2</v>
      </c>
      <c r="BD67" s="161">
        <v>8</v>
      </c>
      <c r="BE67" s="161">
        <v>17.5</v>
      </c>
      <c r="BF67" s="161">
        <v>5.7142857142857099E-2</v>
      </c>
      <c r="BG67" s="161">
        <v>5.71428571428571</v>
      </c>
      <c r="BH67" s="161">
        <v>1</v>
      </c>
      <c r="BI67" s="161">
        <v>0</v>
      </c>
      <c r="BJ67" s="161">
        <v>454.5</v>
      </c>
      <c r="BK67" s="161">
        <v>21.319005605327799</v>
      </c>
      <c r="BL67" s="161">
        <v>121.822889173302</v>
      </c>
    </row>
    <row r="68" spans="1:64" x14ac:dyDescent="0.25">
      <c r="A68" s="1" t="s">
        <v>36</v>
      </c>
      <c r="B68" s="1" t="s">
        <v>37</v>
      </c>
      <c r="C68" s="11" t="s">
        <v>24</v>
      </c>
      <c r="D68" s="12" t="s">
        <v>30</v>
      </c>
      <c r="E68" s="11">
        <v>2</v>
      </c>
      <c r="F68" s="2" t="s">
        <v>25</v>
      </c>
      <c r="G68" s="4">
        <v>41327</v>
      </c>
      <c r="H68" s="14" t="s">
        <v>29</v>
      </c>
      <c r="I68" s="13">
        <f t="shared" si="34"/>
        <v>41411</v>
      </c>
      <c r="J68" s="119">
        <f t="shared" si="35"/>
        <v>41439</v>
      </c>
      <c r="K68" s="27" t="s">
        <v>29</v>
      </c>
      <c r="L68" s="6" t="s">
        <v>29</v>
      </c>
      <c r="M68" s="25" t="s">
        <v>29</v>
      </c>
      <c r="N68" s="5" t="s">
        <v>29</v>
      </c>
      <c r="O68" s="27" t="s">
        <v>29</v>
      </c>
      <c r="P68" s="25" t="s">
        <v>29</v>
      </c>
      <c r="Q68" s="5" t="s">
        <v>29</v>
      </c>
      <c r="R68" s="6" t="s">
        <v>29</v>
      </c>
      <c r="S68" s="29" t="s">
        <v>29</v>
      </c>
      <c r="T68" s="5" t="s">
        <v>29</v>
      </c>
      <c r="U68" s="6" t="s">
        <v>29</v>
      </c>
      <c r="V68" s="112" t="s">
        <v>29</v>
      </c>
      <c r="W68" s="110">
        <v>0</v>
      </c>
      <c r="X68" s="53">
        <v>0</v>
      </c>
      <c r="Y68" s="7">
        <v>1</v>
      </c>
      <c r="Z68" s="39">
        <v>2</v>
      </c>
      <c r="AA68" s="41">
        <v>1</v>
      </c>
      <c r="AB68" s="7">
        <v>0</v>
      </c>
      <c r="AC68" s="8">
        <v>1</v>
      </c>
      <c r="AD68" s="41">
        <v>1</v>
      </c>
      <c r="AE68" s="7">
        <v>1</v>
      </c>
      <c r="AF68" s="8">
        <v>0</v>
      </c>
      <c r="AG68" s="41">
        <v>0</v>
      </c>
      <c r="AH68" s="7">
        <v>0</v>
      </c>
      <c r="AI68" s="54">
        <v>0</v>
      </c>
      <c r="AJ68" s="104">
        <v>15</v>
      </c>
      <c r="AK68" s="9">
        <v>0</v>
      </c>
      <c r="AL68" s="78">
        <v>3</v>
      </c>
      <c r="AM68" s="81">
        <f t="shared" si="28"/>
        <v>25</v>
      </c>
      <c r="AN68" s="84">
        <f t="shared" si="29"/>
        <v>7</v>
      </c>
      <c r="AO68" s="87">
        <f t="shared" si="30"/>
        <v>0.31818181818181818</v>
      </c>
      <c r="AP68" s="126"/>
      <c r="AQ68" s="97">
        <f t="shared" si="42"/>
        <v>95.285714285714292</v>
      </c>
      <c r="AR68" s="136"/>
      <c r="AS68" s="158">
        <v>0</v>
      </c>
      <c r="AT68" s="158">
        <v>0</v>
      </c>
      <c r="AU68" s="158" t="s">
        <v>71</v>
      </c>
      <c r="AV68" s="158" t="s">
        <v>71</v>
      </c>
      <c r="AW68" s="158" t="s">
        <v>71</v>
      </c>
      <c r="AX68" s="158">
        <v>0</v>
      </c>
      <c r="AY68" s="158" t="s">
        <v>71</v>
      </c>
      <c r="AZ68" s="158">
        <v>0</v>
      </c>
      <c r="BA68" s="158">
        <v>0</v>
      </c>
      <c r="BB68" s="158" t="s">
        <v>71</v>
      </c>
      <c r="BC68" s="161">
        <v>7</v>
      </c>
      <c r="BD68" s="161">
        <v>28</v>
      </c>
      <c r="BE68" s="161">
        <v>13</v>
      </c>
      <c r="BF68" s="161">
        <v>7.69230769230769E-2</v>
      </c>
      <c r="BG68" s="161">
        <v>7.6923076923076898</v>
      </c>
      <c r="BH68" s="161">
        <v>1.5566567074628199</v>
      </c>
      <c r="BI68" s="161">
        <v>0.238095238095238</v>
      </c>
      <c r="BJ68" s="161">
        <v>145.666666666667</v>
      </c>
      <c r="BK68" s="161">
        <v>12.0692446601544</v>
      </c>
      <c r="BL68" s="161">
        <v>92.840343539649595</v>
      </c>
    </row>
    <row r="69" spans="1:64" x14ac:dyDescent="0.25">
      <c r="A69" s="1" t="s">
        <v>36</v>
      </c>
      <c r="B69" s="1" t="s">
        <v>37</v>
      </c>
      <c r="C69" s="11" t="s">
        <v>24</v>
      </c>
      <c r="D69" s="12" t="s">
        <v>30</v>
      </c>
      <c r="E69" s="11">
        <v>3</v>
      </c>
      <c r="F69" s="2" t="s">
        <v>25</v>
      </c>
      <c r="G69" s="4">
        <v>41327</v>
      </c>
      <c r="H69" s="14" t="s">
        <v>29</v>
      </c>
      <c r="I69" s="13">
        <f t="shared" si="34"/>
        <v>41411</v>
      </c>
      <c r="J69" s="119">
        <f t="shared" si="35"/>
        <v>41439</v>
      </c>
      <c r="K69" s="27" t="s">
        <v>29</v>
      </c>
      <c r="L69" s="6" t="s">
        <v>29</v>
      </c>
      <c r="M69" s="25" t="s">
        <v>29</v>
      </c>
      <c r="N69" s="5" t="s">
        <v>29</v>
      </c>
      <c r="O69" s="27" t="s">
        <v>29</v>
      </c>
      <c r="P69" s="25" t="s">
        <v>29</v>
      </c>
      <c r="Q69" s="5" t="s">
        <v>29</v>
      </c>
      <c r="R69" s="6" t="s">
        <v>29</v>
      </c>
      <c r="S69" s="29" t="s">
        <v>29</v>
      </c>
      <c r="T69" s="5" t="s">
        <v>29</v>
      </c>
      <c r="U69" s="6" t="s">
        <v>29</v>
      </c>
      <c r="V69" s="112" t="s">
        <v>29</v>
      </c>
      <c r="W69" s="110">
        <v>0</v>
      </c>
      <c r="X69" s="53">
        <v>0</v>
      </c>
      <c r="Y69" s="7">
        <v>3</v>
      </c>
      <c r="Z69" s="39">
        <v>0</v>
      </c>
      <c r="AA69" s="41">
        <v>0</v>
      </c>
      <c r="AB69" s="7">
        <v>0</v>
      </c>
      <c r="AC69" s="8">
        <v>0</v>
      </c>
      <c r="AD69" s="41">
        <v>0</v>
      </c>
      <c r="AE69" s="7">
        <v>0</v>
      </c>
      <c r="AF69" s="8">
        <v>0</v>
      </c>
      <c r="AG69" s="41">
        <v>0</v>
      </c>
      <c r="AH69" s="7">
        <v>0</v>
      </c>
      <c r="AI69" s="54">
        <v>0</v>
      </c>
      <c r="AJ69" s="104">
        <v>19</v>
      </c>
      <c r="AK69" s="9">
        <v>0</v>
      </c>
      <c r="AL69" s="78">
        <v>3</v>
      </c>
      <c r="AM69" s="81">
        <f t="shared" si="28"/>
        <v>25</v>
      </c>
      <c r="AN69" s="84">
        <f t="shared" si="29"/>
        <v>3</v>
      </c>
      <c r="AO69" s="87">
        <f t="shared" si="30"/>
        <v>0.13636363636363635</v>
      </c>
      <c r="AP69" s="126"/>
      <c r="AQ69" s="97">
        <f t="shared" si="42"/>
        <v>89</v>
      </c>
      <c r="AR69" s="136"/>
      <c r="AS69" s="158">
        <v>0</v>
      </c>
      <c r="AT69" s="158">
        <v>0</v>
      </c>
      <c r="AU69" s="158" t="s">
        <v>71</v>
      </c>
      <c r="AV69" s="158" t="s">
        <v>71</v>
      </c>
      <c r="AW69" s="158" t="s">
        <v>71</v>
      </c>
      <c r="AX69" s="158">
        <v>0</v>
      </c>
      <c r="AY69" s="158" t="s">
        <v>71</v>
      </c>
      <c r="AZ69" s="158">
        <v>0</v>
      </c>
      <c r="BA69" s="158">
        <v>0</v>
      </c>
      <c r="BB69" s="158" t="s">
        <v>71</v>
      </c>
      <c r="BC69" s="161">
        <v>3</v>
      </c>
      <c r="BD69" s="161">
        <v>12</v>
      </c>
      <c r="BE69" s="161">
        <v>7</v>
      </c>
      <c r="BF69" s="161">
        <v>0.14285714285714299</v>
      </c>
      <c r="BG69" s="161">
        <v>14.285714285714301</v>
      </c>
      <c r="BH69" s="161">
        <v>0</v>
      </c>
      <c r="BI69" s="161">
        <v>1</v>
      </c>
      <c r="BJ69" s="161">
        <v>54</v>
      </c>
      <c r="BK69" s="161">
        <v>7.3484692283495301</v>
      </c>
      <c r="BL69" s="161">
        <v>104.978131833565</v>
      </c>
    </row>
    <row r="70" spans="1:64" x14ac:dyDescent="0.25">
      <c r="A70" s="1" t="s">
        <v>36</v>
      </c>
      <c r="B70" s="1" t="s">
        <v>37</v>
      </c>
      <c r="C70" s="11" t="s">
        <v>24</v>
      </c>
      <c r="D70" s="12" t="s">
        <v>30</v>
      </c>
      <c r="E70" s="11">
        <v>4</v>
      </c>
      <c r="F70" s="2" t="s">
        <v>25</v>
      </c>
      <c r="G70" s="4">
        <v>41327</v>
      </c>
      <c r="H70" s="14" t="s">
        <v>29</v>
      </c>
      <c r="I70" s="13">
        <f t="shared" si="34"/>
        <v>41411</v>
      </c>
      <c r="J70" s="119">
        <f t="shared" si="35"/>
        <v>41439</v>
      </c>
      <c r="K70" s="27" t="s">
        <v>29</v>
      </c>
      <c r="L70" s="6" t="s">
        <v>29</v>
      </c>
      <c r="M70" s="25" t="s">
        <v>29</v>
      </c>
      <c r="N70" s="5" t="s">
        <v>29</v>
      </c>
      <c r="O70" s="27" t="s">
        <v>29</v>
      </c>
      <c r="P70" s="25" t="s">
        <v>29</v>
      </c>
      <c r="Q70" s="5" t="s">
        <v>29</v>
      </c>
      <c r="R70" s="6" t="s">
        <v>29</v>
      </c>
      <c r="S70" s="29" t="s">
        <v>29</v>
      </c>
      <c r="T70" s="5" t="s">
        <v>29</v>
      </c>
      <c r="U70" s="6" t="s">
        <v>29</v>
      </c>
      <c r="V70" s="112" t="s">
        <v>29</v>
      </c>
      <c r="W70" s="110">
        <v>0</v>
      </c>
      <c r="X70" s="53">
        <v>0</v>
      </c>
      <c r="Y70" s="7">
        <v>1</v>
      </c>
      <c r="Z70" s="39">
        <v>0</v>
      </c>
      <c r="AA70" s="41">
        <v>0</v>
      </c>
      <c r="AB70" s="7">
        <v>0</v>
      </c>
      <c r="AC70" s="8">
        <v>1</v>
      </c>
      <c r="AD70" s="41">
        <v>0</v>
      </c>
      <c r="AE70" s="7">
        <v>1</v>
      </c>
      <c r="AF70" s="8">
        <v>1</v>
      </c>
      <c r="AG70" s="41">
        <v>0</v>
      </c>
      <c r="AH70" s="7">
        <v>0</v>
      </c>
      <c r="AI70" s="54">
        <v>1</v>
      </c>
      <c r="AJ70" s="104">
        <v>15</v>
      </c>
      <c r="AK70" s="9">
        <v>0</v>
      </c>
      <c r="AL70" s="78">
        <v>5</v>
      </c>
      <c r="AM70" s="81">
        <f t="shared" si="28"/>
        <v>25</v>
      </c>
      <c r="AN70" s="84">
        <f t="shared" si="29"/>
        <v>5</v>
      </c>
      <c r="AO70" s="87">
        <f t="shared" si="30"/>
        <v>0.25</v>
      </c>
      <c r="AP70" s="126"/>
      <c r="AQ70" s="97">
        <f t="shared" si="42"/>
        <v>101.4</v>
      </c>
      <c r="AR70" s="136"/>
      <c r="AS70" s="158">
        <v>0</v>
      </c>
      <c r="AT70" s="158">
        <v>0</v>
      </c>
      <c r="AU70" s="158" t="s">
        <v>71</v>
      </c>
      <c r="AV70" s="158" t="s">
        <v>71</v>
      </c>
      <c r="AW70" s="158" t="s">
        <v>71</v>
      </c>
      <c r="AX70" s="158">
        <v>0</v>
      </c>
      <c r="AY70" s="158" t="s">
        <v>71</v>
      </c>
      <c r="AZ70" s="158">
        <v>0</v>
      </c>
      <c r="BA70" s="158">
        <v>0</v>
      </c>
      <c r="BB70" s="158" t="s">
        <v>71</v>
      </c>
      <c r="BC70" s="161">
        <v>5</v>
      </c>
      <c r="BD70" s="161">
        <v>20</v>
      </c>
      <c r="BE70" s="161">
        <v>18.2</v>
      </c>
      <c r="BF70" s="161">
        <v>5.4945054945054903E-2</v>
      </c>
      <c r="BG70" s="161">
        <v>5.4945054945054901</v>
      </c>
      <c r="BH70" s="161">
        <v>1.9219280948873601</v>
      </c>
      <c r="BI70" s="161">
        <v>0.1</v>
      </c>
      <c r="BJ70" s="161">
        <v>305.5</v>
      </c>
      <c r="BK70" s="161">
        <v>17.478558292948499</v>
      </c>
      <c r="BL70" s="161">
        <v>96.036034576640304</v>
      </c>
    </row>
    <row r="71" spans="1:64" x14ac:dyDescent="0.25">
      <c r="A71" s="21" t="s">
        <v>36</v>
      </c>
      <c r="B71" s="21" t="s">
        <v>37</v>
      </c>
      <c r="C71" s="22" t="s">
        <v>24</v>
      </c>
      <c r="D71" s="23" t="s">
        <v>31</v>
      </c>
      <c r="E71" s="22">
        <v>1</v>
      </c>
      <c r="F71" s="22" t="s">
        <v>25</v>
      </c>
      <c r="G71" s="24">
        <v>41327</v>
      </c>
      <c r="H71" s="10" t="s">
        <v>29</v>
      </c>
      <c r="I71" s="10">
        <f t="shared" si="34"/>
        <v>41411</v>
      </c>
      <c r="J71" s="115">
        <f t="shared" si="35"/>
        <v>41439</v>
      </c>
      <c r="K71" s="27" t="s">
        <v>29</v>
      </c>
      <c r="L71" s="6" t="s">
        <v>29</v>
      </c>
      <c r="M71" s="25" t="s">
        <v>29</v>
      </c>
      <c r="N71" s="5" t="s">
        <v>29</v>
      </c>
      <c r="O71" s="27" t="s">
        <v>29</v>
      </c>
      <c r="P71" s="25" t="s">
        <v>29</v>
      </c>
      <c r="Q71" s="5" t="s">
        <v>29</v>
      </c>
      <c r="R71" s="6" t="s">
        <v>29</v>
      </c>
      <c r="S71" s="29" t="s">
        <v>29</v>
      </c>
      <c r="T71" s="5" t="s">
        <v>29</v>
      </c>
      <c r="U71" s="6" t="s">
        <v>29</v>
      </c>
      <c r="V71" s="112" t="s">
        <v>29</v>
      </c>
      <c r="W71" s="110">
        <v>0</v>
      </c>
      <c r="X71" s="53">
        <v>0</v>
      </c>
      <c r="Y71" s="7">
        <v>0</v>
      </c>
      <c r="Z71" s="39">
        <v>0</v>
      </c>
      <c r="AA71" s="41">
        <v>0</v>
      </c>
      <c r="AB71" s="7">
        <v>1</v>
      </c>
      <c r="AC71" s="8">
        <v>1</v>
      </c>
      <c r="AD71" s="41">
        <v>0</v>
      </c>
      <c r="AE71" s="7">
        <v>0</v>
      </c>
      <c r="AF71" s="8">
        <v>0</v>
      </c>
      <c r="AG71" s="41">
        <v>0</v>
      </c>
      <c r="AH71" s="7">
        <v>0</v>
      </c>
      <c r="AI71" s="54">
        <v>0</v>
      </c>
      <c r="AJ71" s="104">
        <v>22</v>
      </c>
      <c r="AK71" s="9">
        <v>0</v>
      </c>
      <c r="AL71" s="78">
        <v>1</v>
      </c>
      <c r="AM71" s="82">
        <f t="shared" si="28"/>
        <v>25</v>
      </c>
      <c r="AN71" s="85">
        <f t="shared" si="29"/>
        <v>2</v>
      </c>
      <c r="AO71" s="88">
        <f t="shared" si="30"/>
        <v>8.3333333333333329E-2</v>
      </c>
      <c r="AP71" s="123">
        <f>AVERAGE(AO71:AO74)</f>
        <v>0.16779163818637502</v>
      </c>
      <c r="AQ71" s="120">
        <f t="shared" si="42"/>
        <v>97</v>
      </c>
      <c r="AR71" s="140">
        <f t="shared" si="44"/>
        <v>92.887500000000003</v>
      </c>
      <c r="AS71" s="158">
        <v>0</v>
      </c>
      <c r="AT71" s="158">
        <v>0</v>
      </c>
      <c r="AU71" s="158" t="s">
        <v>71</v>
      </c>
      <c r="AV71" s="158" t="s">
        <v>71</v>
      </c>
      <c r="AW71" s="158" t="s">
        <v>71</v>
      </c>
      <c r="AX71" s="158">
        <v>0</v>
      </c>
      <c r="AY71" s="158" t="s">
        <v>71</v>
      </c>
      <c r="AZ71" s="158">
        <v>0</v>
      </c>
      <c r="BA71" s="158">
        <v>0</v>
      </c>
      <c r="BB71" s="158" t="s">
        <v>71</v>
      </c>
      <c r="BC71" s="161">
        <v>2</v>
      </c>
      <c r="BD71" s="161">
        <v>8</v>
      </c>
      <c r="BE71" s="161">
        <v>14</v>
      </c>
      <c r="BF71" s="161">
        <v>7.1428571428571397E-2</v>
      </c>
      <c r="BG71" s="161">
        <v>7.1428571428571397</v>
      </c>
      <c r="BH71" s="161">
        <v>0</v>
      </c>
      <c r="BI71" s="161">
        <v>1</v>
      </c>
      <c r="BJ71" s="161">
        <v>288</v>
      </c>
      <c r="BK71" s="161">
        <v>16.9705627484771</v>
      </c>
      <c r="BL71" s="161">
        <v>121.218305346265</v>
      </c>
    </row>
    <row r="72" spans="1:64" x14ac:dyDescent="0.25">
      <c r="A72" s="21" t="s">
        <v>36</v>
      </c>
      <c r="B72" s="21" t="s">
        <v>37</v>
      </c>
      <c r="C72" s="22" t="s">
        <v>24</v>
      </c>
      <c r="D72" s="23" t="s">
        <v>31</v>
      </c>
      <c r="E72" s="22">
        <v>2</v>
      </c>
      <c r="F72" s="22" t="s">
        <v>25</v>
      </c>
      <c r="G72" s="24">
        <v>41327</v>
      </c>
      <c r="H72" s="10" t="s">
        <v>29</v>
      </c>
      <c r="I72" s="10">
        <f t="shared" si="34"/>
        <v>41411</v>
      </c>
      <c r="J72" s="115">
        <f t="shared" si="35"/>
        <v>41439</v>
      </c>
      <c r="K72" s="27" t="s">
        <v>29</v>
      </c>
      <c r="L72" s="6" t="s">
        <v>29</v>
      </c>
      <c r="M72" s="25" t="s">
        <v>29</v>
      </c>
      <c r="N72" s="5" t="s">
        <v>29</v>
      </c>
      <c r="O72" s="27" t="s">
        <v>29</v>
      </c>
      <c r="P72" s="25" t="s">
        <v>29</v>
      </c>
      <c r="Q72" s="5" t="s">
        <v>29</v>
      </c>
      <c r="R72" s="6" t="s">
        <v>29</v>
      </c>
      <c r="S72" s="29" t="s">
        <v>29</v>
      </c>
      <c r="T72" s="5" t="s">
        <v>29</v>
      </c>
      <c r="U72" s="6" t="s">
        <v>29</v>
      </c>
      <c r="V72" s="112" t="s">
        <v>29</v>
      </c>
      <c r="W72" s="110">
        <v>0</v>
      </c>
      <c r="X72" s="53">
        <v>0</v>
      </c>
      <c r="Y72" s="7">
        <v>1</v>
      </c>
      <c r="Z72" s="39">
        <v>1</v>
      </c>
      <c r="AA72" s="41">
        <v>2</v>
      </c>
      <c r="AB72" s="7">
        <v>1</v>
      </c>
      <c r="AC72" s="8">
        <v>0</v>
      </c>
      <c r="AD72" s="41">
        <v>0</v>
      </c>
      <c r="AE72" s="7">
        <v>0</v>
      </c>
      <c r="AF72" s="8">
        <v>0</v>
      </c>
      <c r="AG72" s="41">
        <v>0</v>
      </c>
      <c r="AH72" s="7">
        <v>0</v>
      </c>
      <c r="AI72" s="54">
        <v>0</v>
      </c>
      <c r="AJ72" s="104">
        <v>14</v>
      </c>
      <c r="AK72" s="9">
        <v>0</v>
      </c>
      <c r="AL72" s="78">
        <v>6</v>
      </c>
      <c r="AM72" s="82">
        <f t="shared" si="28"/>
        <v>25</v>
      </c>
      <c r="AN72" s="85">
        <f t="shared" si="29"/>
        <v>5</v>
      </c>
      <c r="AO72" s="88">
        <f t="shared" si="30"/>
        <v>0.26315789473684209</v>
      </c>
      <c r="AP72" s="124"/>
      <c r="AQ72" s="120">
        <f t="shared" si="42"/>
        <v>92.8</v>
      </c>
      <c r="AR72" s="124"/>
      <c r="AS72" s="158">
        <v>0</v>
      </c>
      <c r="AT72" s="158">
        <v>0</v>
      </c>
      <c r="AU72" s="158" t="s">
        <v>71</v>
      </c>
      <c r="AV72" s="158" t="s">
        <v>71</v>
      </c>
      <c r="AW72" s="158" t="s">
        <v>71</v>
      </c>
      <c r="AX72" s="158">
        <v>0</v>
      </c>
      <c r="AY72" s="158" t="s">
        <v>71</v>
      </c>
      <c r="AZ72" s="158">
        <v>0</v>
      </c>
      <c r="BA72" s="158">
        <v>0</v>
      </c>
      <c r="BB72" s="158" t="s">
        <v>71</v>
      </c>
      <c r="BC72" s="161">
        <v>5</v>
      </c>
      <c r="BD72" s="161">
        <v>20</v>
      </c>
      <c r="BE72" s="161">
        <v>11.2</v>
      </c>
      <c r="BF72" s="161">
        <v>8.9285714285714302E-2</v>
      </c>
      <c r="BG72" s="161">
        <v>8.9285714285714306</v>
      </c>
      <c r="BH72" s="161">
        <v>0.97095059445466902</v>
      </c>
      <c r="BI72" s="161">
        <v>0.4</v>
      </c>
      <c r="BJ72" s="161">
        <v>115.5</v>
      </c>
      <c r="BK72" s="161">
        <v>10.7470926301023</v>
      </c>
      <c r="BL72" s="161">
        <v>95.956184197342296</v>
      </c>
    </row>
    <row r="73" spans="1:64" x14ac:dyDescent="0.25">
      <c r="A73" s="21" t="s">
        <v>36</v>
      </c>
      <c r="B73" s="21" t="s">
        <v>37</v>
      </c>
      <c r="C73" s="22" t="s">
        <v>24</v>
      </c>
      <c r="D73" s="23" t="s">
        <v>31</v>
      </c>
      <c r="E73" s="22">
        <v>3</v>
      </c>
      <c r="F73" s="22" t="s">
        <v>25</v>
      </c>
      <c r="G73" s="24">
        <v>41327</v>
      </c>
      <c r="H73" s="10" t="s">
        <v>29</v>
      </c>
      <c r="I73" s="10">
        <f t="shared" si="34"/>
        <v>41411</v>
      </c>
      <c r="J73" s="115">
        <f t="shared" si="35"/>
        <v>41439</v>
      </c>
      <c r="K73" s="27" t="s">
        <v>29</v>
      </c>
      <c r="L73" s="6" t="s">
        <v>29</v>
      </c>
      <c r="M73" s="25" t="s">
        <v>29</v>
      </c>
      <c r="N73" s="5" t="s">
        <v>29</v>
      </c>
      <c r="O73" s="27" t="s">
        <v>29</v>
      </c>
      <c r="P73" s="25" t="s">
        <v>29</v>
      </c>
      <c r="Q73" s="5" t="s">
        <v>29</v>
      </c>
      <c r="R73" s="6" t="s">
        <v>29</v>
      </c>
      <c r="S73" s="29" t="s">
        <v>29</v>
      </c>
      <c r="T73" s="5" t="s">
        <v>29</v>
      </c>
      <c r="U73" s="6" t="s">
        <v>29</v>
      </c>
      <c r="V73" s="112" t="s">
        <v>29</v>
      </c>
      <c r="W73" s="110">
        <v>0</v>
      </c>
      <c r="X73" s="53">
        <v>0</v>
      </c>
      <c r="Y73" s="7">
        <v>0</v>
      </c>
      <c r="Z73" s="39">
        <v>3</v>
      </c>
      <c r="AA73" s="41">
        <v>0</v>
      </c>
      <c r="AB73" s="7">
        <v>0</v>
      </c>
      <c r="AC73" s="8">
        <v>0</v>
      </c>
      <c r="AD73" s="41">
        <v>0</v>
      </c>
      <c r="AE73" s="7">
        <v>0</v>
      </c>
      <c r="AF73" s="8">
        <v>0</v>
      </c>
      <c r="AG73" s="41">
        <v>0</v>
      </c>
      <c r="AH73" s="7">
        <v>0</v>
      </c>
      <c r="AI73" s="54">
        <v>0</v>
      </c>
      <c r="AJ73" s="104">
        <v>18</v>
      </c>
      <c r="AK73" s="9">
        <v>0</v>
      </c>
      <c r="AL73" s="78">
        <v>4</v>
      </c>
      <c r="AM73" s="82">
        <f t="shared" si="28"/>
        <v>25</v>
      </c>
      <c r="AN73" s="85">
        <f t="shared" si="29"/>
        <v>3</v>
      </c>
      <c r="AO73" s="88">
        <f t="shared" si="30"/>
        <v>0.14285714285714285</v>
      </c>
      <c r="AP73" s="124"/>
      <c r="AQ73" s="120">
        <f t="shared" si="42"/>
        <v>91</v>
      </c>
      <c r="AR73" s="124"/>
      <c r="AS73" s="158">
        <v>0</v>
      </c>
      <c r="AT73" s="158">
        <v>0</v>
      </c>
      <c r="AU73" s="158" t="s">
        <v>71</v>
      </c>
      <c r="AV73" s="158" t="s">
        <v>71</v>
      </c>
      <c r="AW73" s="158" t="s">
        <v>71</v>
      </c>
      <c r="AX73" s="158">
        <v>0</v>
      </c>
      <c r="AY73" s="158" t="s">
        <v>71</v>
      </c>
      <c r="AZ73" s="158">
        <v>0</v>
      </c>
      <c r="BA73" s="158">
        <v>0</v>
      </c>
      <c r="BB73" s="158" t="s">
        <v>71</v>
      </c>
      <c r="BC73" s="161">
        <v>3</v>
      </c>
      <c r="BD73" s="161">
        <v>12</v>
      </c>
      <c r="BE73" s="161">
        <v>7</v>
      </c>
      <c r="BF73" s="161">
        <v>0.14285714285714299</v>
      </c>
      <c r="BG73" s="161">
        <v>14.285714285714301</v>
      </c>
      <c r="BH73" s="161">
        <v>0</v>
      </c>
      <c r="BI73" s="161">
        <v>1</v>
      </c>
      <c r="BJ73" s="161">
        <v>54</v>
      </c>
      <c r="BK73" s="161">
        <v>7.3484692283495301</v>
      </c>
      <c r="BL73" s="161">
        <v>104.978131833565</v>
      </c>
    </row>
    <row r="74" spans="1:64" ht="15.75" thickBot="1" x14ac:dyDescent="0.3">
      <c r="A74" s="31" t="s">
        <v>36</v>
      </c>
      <c r="B74" s="31" t="s">
        <v>37</v>
      </c>
      <c r="C74" s="32" t="s">
        <v>24</v>
      </c>
      <c r="D74" s="33" t="s">
        <v>31</v>
      </c>
      <c r="E74" s="32">
        <v>4</v>
      </c>
      <c r="F74" s="32" t="s">
        <v>25</v>
      </c>
      <c r="G74" s="34">
        <v>41327</v>
      </c>
      <c r="H74" s="15" t="s">
        <v>29</v>
      </c>
      <c r="I74" s="15">
        <f t="shared" si="34"/>
        <v>41411</v>
      </c>
      <c r="J74" s="116">
        <f t="shared" si="35"/>
        <v>41439</v>
      </c>
      <c r="K74" s="28" t="s">
        <v>29</v>
      </c>
      <c r="L74" s="17" t="s">
        <v>29</v>
      </c>
      <c r="M74" s="26" t="s">
        <v>29</v>
      </c>
      <c r="N74" s="16" t="s">
        <v>29</v>
      </c>
      <c r="O74" s="28" t="s">
        <v>29</v>
      </c>
      <c r="P74" s="26" t="s">
        <v>29</v>
      </c>
      <c r="Q74" s="16" t="s">
        <v>29</v>
      </c>
      <c r="R74" s="17" t="s">
        <v>29</v>
      </c>
      <c r="S74" s="30" t="s">
        <v>29</v>
      </c>
      <c r="T74" s="16" t="s">
        <v>29</v>
      </c>
      <c r="U74" s="17" t="s">
        <v>29</v>
      </c>
      <c r="V74" s="114" t="s">
        <v>29</v>
      </c>
      <c r="W74" s="113">
        <v>0</v>
      </c>
      <c r="X74" s="55">
        <v>0</v>
      </c>
      <c r="Y74" s="18">
        <v>2</v>
      </c>
      <c r="Z74" s="40">
        <v>1</v>
      </c>
      <c r="AA74" s="42">
        <v>1</v>
      </c>
      <c r="AB74" s="18">
        <v>0</v>
      </c>
      <c r="AC74" s="19">
        <v>0</v>
      </c>
      <c r="AD74" s="42">
        <v>0</v>
      </c>
      <c r="AE74" s="18">
        <v>0</v>
      </c>
      <c r="AF74" s="19">
        <v>0</v>
      </c>
      <c r="AG74" s="42">
        <v>0</v>
      </c>
      <c r="AH74" s="18">
        <v>0</v>
      </c>
      <c r="AI74" s="49">
        <v>0</v>
      </c>
      <c r="AJ74" s="105">
        <v>18</v>
      </c>
      <c r="AK74" s="20">
        <v>0</v>
      </c>
      <c r="AL74" s="79">
        <v>3</v>
      </c>
      <c r="AM74" s="83">
        <f t="shared" si="28"/>
        <v>25</v>
      </c>
      <c r="AN74" s="86">
        <f t="shared" si="29"/>
        <v>4</v>
      </c>
      <c r="AO74" s="89">
        <f t="shared" si="30"/>
        <v>0.18181818181818182</v>
      </c>
      <c r="AP74" s="134"/>
      <c r="AQ74" s="92">
        <f t="shared" si="42"/>
        <v>90.75</v>
      </c>
      <c r="AR74" s="134"/>
      <c r="AS74" s="158">
        <v>0</v>
      </c>
      <c r="AT74" s="158">
        <v>0</v>
      </c>
      <c r="AU74" s="158" t="s">
        <v>71</v>
      </c>
      <c r="AV74" s="158" t="s">
        <v>71</v>
      </c>
      <c r="AW74" s="158" t="s">
        <v>71</v>
      </c>
      <c r="AX74" s="158">
        <v>0</v>
      </c>
      <c r="AY74" s="158" t="s">
        <v>71</v>
      </c>
      <c r="AZ74" s="158">
        <v>0</v>
      </c>
      <c r="BA74" s="158">
        <v>0</v>
      </c>
      <c r="BB74" s="158" t="s">
        <v>71</v>
      </c>
      <c r="BC74" s="161">
        <v>4</v>
      </c>
      <c r="BD74" s="161">
        <v>16</v>
      </c>
      <c r="BE74" s="161">
        <v>8.75</v>
      </c>
      <c r="BF74" s="161">
        <v>0.114285714285714</v>
      </c>
      <c r="BG74" s="161">
        <v>11.4285714285714</v>
      </c>
      <c r="BH74" s="161">
        <v>0.81127812445913305</v>
      </c>
      <c r="BI74" s="161">
        <v>0.5</v>
      </c>
      <c r="BJ74" s="161">
        <v>75.25</v>
      </c>
      <c r="BK74" s="161">
        <v>8.6746757864487396</v>
      </c>
      <c r="BL74" s="161">
        <v>99.139151845128396</v>
      </c>
    </row>
    <row r="75" spans="1:64" ht="15.75" thickTop="1" x14ac:dyDescent="0.25">
      <c r="A75" s="1" t="s">
        <v>38</v>
      </c>
      <c r="B75" s="1" t="s">
        <v>39</v>
      </c>
      <c r="C75" s="2" t="s">
        <v>26</v>
      </c>
      <c r="D75" s="3" t="s">
        <v>27</v>
      </c>
      <c r="E75" s="2">
        <v>1</v>
      </c>
      <c r="F75" s="2" t="s">
        <v>25</v>
      </c>
      <c r="G75" s="4">
        <v>41327</v>
      </c>
      <c r="H75" s="4">
        <f t="shared" ref="H75:H86" si="45">G75+7*4</f>
        <v>41355</v>
      </c>
      <c r="I75" s="4">
        <f t="shared" ref="I75:I98" si="46">G75+7*12</f>
        <v>41411</v>
      </c>
      <c r="J75" s="118">
        <f t="shared" ref="J75:J98" si="47">G75+7*16</f>
        <v>41439</v>
      </c>
      <c r="K75" s="27">
        <v>0</v>
      </c>
      <c r="L75" s="6">
        <v>0</v>
      </c>
      <c r="M75" s="25">
        <v>0</v>
      </c>
      <c r="N75" s="5">
        <v>0</v>
      </c>
      <c r="O75" s="27">
        <v>0</v>
      </c>
      <c r="P75" s="25">
        <v>0</v>
      </c>
      <c r="Q75" s="5">
        <v>0</v>
      </c>
      <c r="R75" s="6">
        <v>0</v>
      </c>
      <c r="S75" s="29">
        <v>0</v>
      </c>
      <c r="T75" s="5">
        <v>1</v>
      </c>
      <c r="U75" s="6">
        <v>0</v>
      </c>
      <c r="V75" s="112">
        <v>0</v>
      </c>
      <c r="W75" s="110">
        <v>0</v>
      </c>
      <c r="X75" s="53">
        <v>0</v>
      </c>
      <c r="Y75" s="7">
        <v>0</v>
      </c>
      <c r="Z75" s="39">
        <v>0</v>
      </c>
      <c r="AA75" s="41">
        <v>2</v>
      </c>
      <c r="AB75" s="7">
        <v>0</v>
      </c>
      <c r="AC75" s="8">
        <v>0</v>
      </c>
      <c r="AD75" s="41">
        <v>0</v>
      </c>
      <c r="AE75" s="7">
        <v>0</v>
      </c>
      <c r="AF75" s="8">
        <v>0</v>
      </c>
      <c r="AG75" s="41">
        <v>0</v>
      </c>
      <c r="AH75" s="7">
        <v>1</v>
      </c>
      <c r="AI75" s="54">
        <v>0</v>
      </c>
      <c r="AJ75" s="104">
        <v>19</v>
      </c>
      <c r="AK75" s="9">
        <v>0</v>
      </c>
      <c r="AL75" s="78">
        <v>2</v>
      </c>
      <c r="AM75" s="95">
        <f t="shared" si="28"/>
        <v>25</v>
      </c>
      <c r="AN75" s="96">
        <f t="shared" si="29"/>
        <v>4</v>
      </c>
      <c r="AO75" s="93">
        <f t="shared" si="30"/>
        <v>0.17391304347826086</v>
      </c>
      <c r="AP75" s="127">
        <f t="shared" ref="AP75" si="48">AVERAGE(AO75:AO78)</f>
        <v>0.31280193236714976</v>
      </c>
      <c r="AQ75" s="97">
        <f>((K75*3)+(L75*5)+(M75*7)+(N75*10)+(O75*12)+(P75*14)+(Q75*17)+(R75*19)+(S75*21)+(T75*24)+(U75*26)+(V75*28)+(W75*84)+(X75*87)+(Y75*89)+(Z75*91)+(AA75*94)+(AB75*96)+(AC75*98)+(AD75*101)+(AE75*103)+(AF75*105)+(AG75*108)+(AH75*110)+(AI75*112))/AN75</f>
        <v>80.5</v>
      </c>
      <c r="AR75" s="139">
        <f t="shared" ref="AR75" si="49">AVERAGE(AQ75:AQ78)</f>
        <v>80.830357142857139</v>
      </c>
      <c r="AS75" s="158">
        <v>1</v>
      </c>
      <c r="AT75" s="158">
        <v>4</v>
      </c>
      <c r="AU75" s="158">
        <v>28</v>
      </c>
      <c r="AV75" s="158">
        <v>3.5714285714285698E-2</v>
      </c>
      <c r="AW75" s="158">
        <v>3.5714285714285698</v>
      </c>
      <c r="AX75" s="158">
        <v>0</v>
      </c>
      <c r="AY75" s="158" t="s">
        <v>71</v>
      </c>
      <c r="AZ75" s="158" t="s">
        <v>72</v>
      </c>
      <c r="BA75" s="158" t="s">
        <v>72</v>
      </c>
      <c r="BB75" s="158" t="s">
        <v>72</v>
      </c>
      <c r="BC75" s="161">
        <v>3</v>
      </c>
      <c r="BD75" s="161">
        <v>12.5</v>
      </c>
      <c r="BE75" s="161">
        <v>18.6666666666667</v>
      </c>
      <c r="BF75" s="161">
        <v>5.3571428571428603E-2</v>
      </c>
      <c r="BG75" s="161">
        <v>5.3571428571428603</v>
      </c>
      <c r="BH75" s="161">
        <v>0.91829583405449</v>
      </c>
      <c r="BI75" s="161">
        <v>0.33333333333333298</v>
      </c>
      <c r="BJ75" s="161">
        <v>385.33333333333297</v>
      </c>
      <c r="BK75" s="161">
        <v>19.629909152447301</v>
      </c>
      <c r="BL75" s="161">
        <v>105.16022760239601</v>
      </c>
    </row>
    <row r="76" spans="1:64" x14ac:dyDescent="0.25">
      <c r="A76" s="1" t="s">
        <v>38</v>
      </c>
      <c r="B76" s="1" t="s">
        <v>39</v>
      </c>
      <c r="C76" s="2" t="s">
        <v>26</v>
      </c>
      <c r="D76" s="3" t="s">
        <v>27</v>
      </c>
      <c r="E76" s="2">
        <v>2</v>
      </c>
      <c r="F76" s="2" t="s">
        <v>25</v>
      </c>
      <c r="G76" s="4">
        <v>41327</v>
      </c>
      <c r="H76" s="4">
        <f t="shared" si="45"/>
        <v>41355</v>
      </c>
      <c r="I76" s="4">
        <f t="shared" si="46"/>
        <v>41411</v>
      </c>
      <c r="J76" s="118">
        <f t="shared" si="47"/>
        <v>41439</v>
      </c>
      <c r="K76" s="27">
        <v>0</v>
      </c>
      <c r="L76" s="6">
        <v>0</v>
      </c>
      <c r="M76" s="25">
        <v>0</v>
      </c>
      <c r="N76" s="5">
        <v>0</v>
      </c>
      <c r="O76" s="27">
        <v>0</v>
      </c>
      <c r="P76" s="25">
        <v>0</v>
      </c>
      <c r="Q76" s="5">
        <v>0</v>
      </c>
      <c r="R76" s="6">
        <v>0</v>
      </c>
      <c r="S76" s="29">
        <v>0</v>
      </c>
      <c r="T76" s="5">
        <v>0</v>
      </c>
      <c r="U76" s="6">
        <v>1</v>
      </c>
      <c r="V76" s="112">
        <v>0</v>
      </c>
      <c r="W76" s="110">
        <v>5</v>
      </c>
      <c r="X76" s="53">
        <v>0</v>
      </c>
      <c r="Y76" s="7">
        <v>0</v>
      </c>
      <c r="Z76" s="39">
        <v>0</v>
      </c>
      <c r="AA76" s="41">
        <v>3</v>
      </c>
      <c r="AB76" s="7">
        <v>0</v>
      </c>
      <c r="AC76" s="8">
        <v>1</v>
      </c>
      <c r="AD76" s="41">
        <v>0</v>
      </c>
      <c r="AE76" s="7">
        <v>0</v>
      </c>
      <c r="AF76" s="8">
        <v>1</v>
      </c>
      <c r="AG76" s="41">
        <v>0</v>
      </c>
      <c r="AH76" s="7">
        <v>1</v>
      </c>
      <c r="AI76" s="54">
        <v>0</v>
      </c>
      <c r="AJ76" s="104">
        <v>11</v>
      </c>
      <c r="AK76" s="9">
        <v>0</v>
      </c>
      <c r="AL76" s="78">
        <v>2</v>
      </c>
      <c r="AM76" s="81">
        <f t="shared" si="28"/>
        <v>25</v>
      </c>
      <c r="AN76" s="84">
        <f t="shared" si="29"/>
        <v>12</v>
      </c>
      <c r="AO76" s="87">
        <f t="shared" si="30"/>
        <v>0.52173913043478259</v>
      </c>
      <c r="AP76" s="126"/>
      <c r="AQ76" s="97">
        <f t="shared" ref="AQ76:AQ86" si="50">((K76*3)+(L76*5)+(M76*7)+(N76*10)+(O76*12)+(P76*14)+(Q76*17)+(R76*19)+(S76*21)+(T76*24)+(U76*26)+(V76*28)+(W76*84)+(X76*87)+(Y76*89)+(Z76*91)+(AA76*94)+(AB76*96)+(AC76*98)+(AD76*101)+(AE76*103)+(AF76*105)+(AG76*108)+(AH76*110)+(AI76*112))/AN76</f>
        <v>86.75</v>
      </c>
      <c r="AR76" s="136"/>
      <c r="AS76" s="158">
        <v>1</v>
      </c>
      <c r="AT76" s="158">
        <v>4</v>
      </c>
      <c r="AU76" s="158">
        <v>28</v>
      </c>
      <c r="AV76" s="158">
        <v>3.5714285714285698E-2</v>
      </c>
      <c r="AW76" s="158">
        <v>3.5714285714285698</v>
      </c>
      <c r="AX76" s="158">
        <v>0</v>
      </c>
      <c r="AY76" s="158" t="s">
        <v>71</v>
      </c>
      <c r="AZ76" s="158" t="s">
        <v>72</v>
      </c>
      <c r="BA76" s="158" t="s">
        <v>72</v>
      </c>
      <c r="BB76" s="158" t="s">
        <v>72</v>
      </c>
      <c r="BC76" s="161">
        <v>6</v>
      </c>
      <c r="BD76" s="161">
        <v>31.578947368421101</v>
      </c>
      <c r="BE76" s="161">
        <v>17.5</v>
      </c>
      <c r="BF76" s="161">
        <v>5.7142857142857099E-2</v>
      </c>
      <c r="BG76" s="161">
        <v>5.71428571428571</v>
      </c>
      <c r="BH76" s="161">
        <v>1.2516291673878199</v>
      </c>
      <c r="BI76" s="161">
        <v>0.4</v>
      </c>
      <c r="BJ76" s="161">
        <v>270.7</v>
      </c>
      <c r="BK76" s="161">
        <v>16.4529632589391</v>
      </c>
      <c r="BL76" s="161">
        <v>94.016932908223495</v>
      </c>
    </row>
    <row r="77" spans="1:64" x14ac:dyDescent="0.25">
      <c r="A77" s="1" t="s">
        <v>38</v>
      </c>
      <c r="B77" s="1" t="s">
        <v>39</v>
      </c>
      <c r="C77" s="2" t="s">
        <v>26</v>
      </c>
      <c r="D77" s="3" t="s">
        <v>27</v>
      </c>
      <c r="E77" s="2">
        <v>3</v>
      </c>
      <c r="F77" s="2" t="s">
        <v>25</v>
      </c>
      <c r="G77" s="4">
        <v>41327</v>
      </c>
      <c r="H77" s="4">
        <f t="shared" si="45"/>
        <v>41355</v>
      </c>
      <c r="I77" s="4">
        <f t="shared" si="46"/>
        <v>41411</v>
      </c>
      <c r="J77" s="118">
        <f t="shared" si="47"/>
        <v>41439</v>
      </c>
      <c r="K77" s="27">
        <v>0</v>
      </c>
      <c r="L77" s="6">
        <v>0</v>
      </c>
      <c r="M77" s="25">
        <v>0</v>
      </c>
      <c r="N77" s="5">
        <v>0</v>
      </c>
      <c r="O77" s="27">
        <v>0</v>
      </c>
      <c r="P77" s="25">
        <v>0</v>
      </c>
      <c r="Q77" s="5">
        <v>0</v>
      </c>
      <c r="R77" s="6">
        <v>0</v>
      </c>
      <c r="S77" s="29">
        <v>0</v>
      </c>
      <c r="T77" s="5">
        <v>1</v>
      </c>
      <c r="U77" s="6">
        <v>0</v>
      </c>
      <c r="V77" s="112">
        <v>0</v>
      </c>
      <c r="W77" s="110">
        <v>0</v>
      </c>
      <c r="X77" s="53">
        <v>0</v>
      </c>
      <c r="Y77" s="7">
        <v>0</v>
      </c>
      <c r="Z77" s="39">
        <v>0</v>
      </c>
      <c r="AA77" s="41">
        <v>1</v>
      </c>
      <c r="AB77" s="7">
        <v>0</v>
      </c>
      <c r="AC77" s="8">
        <v>0</v>
      </c>
      <c r="AD77" s="41">
        <v>0</v>
      </c>
      <c r="AE77" s="7">
        <v>1</v>
      </c>
      <c r="AF77" s="8">
        <v>1</v>
      </c>
      <c r="AG77" s="41">
        <v>0</v>
      </c>
      <c r="AH77" s="7">
        <v>0</v>
      </c>
      <c r="AI77" s="54">
        <v>0</v>
      </c>
      <c r="AJ77" s="104">
        <v>14</v>
      </c>
      <c r="AK77" s="9">
        <v>0</v>
      </c>
      <c r="AL77" s="78">
        <v>7</v>
      </c>
      <c r="AM77" s="81">
        <f t="shared" si="28"/>
        <v>25</v>
      </c>
      <c r="AN77" s="84">
        <f t="shared" si="29"/>
        <v>4</v>
      </c>
      <c r="AO77" s="87">
        <f t="shared" si="30"/>
        <v>0.22222222222222221</v>
      </c>
      <c r="AP77" s="126"/>
      <c r="AQ77" s="97">
        <f t="shared" si="50"/>
        <v>81.5</v>
      </c>
      <c r="AR77" s="136"/>
      <c r="AS77" s="158">
        <v>1</v>
      </c>
      <c r="AT77" s="158">
        <v>4</v>
      </c>
      <c r="AU77" s="158">
        <v>28</v>
      </c>
      <c r="AV77" s="158">
        <v>3.5714285714285698E-2</v>
      </c>
      <c r="AW77" s="158">
        <v>3.5714285714285698</v>
      </c>
      <c r="AX77" s="158">
        <v>0</v>
      </c>
      <c r="AY77" s="158" t="s">
        <v>71</v>
      </c>
      <c r="AZ77" s="158" t="s">
        <v>72</v>
      </c>
      <c r="BA77" s="158" t="s">
        <v>72</v>
      </c>
      <c r="BB77" s="158" t="s">
        <v>72</v>
      </c>
      <c r="BC77" s="161">
        <v>3</v>
      </c>
      <c r="BD77" s="161">
        <v>12.5</v>
      </c>
      <c r="BE77" s="161">
        <v>18.6666666666667</v>
      </c>
      <c r="BF77" s="161">
        <v>5.3571428571428603E-2</v>
      </c>
      <c r="BG77" s="161">
        <v>5.3571428571428603</v>
      </c>
      <c r="BH77" s="161">
        <v>0.91829583405449</v>
      </c>
      <c r="BI77" s="161">
        <v>0.33333333333333298</v>
      </c>
      <c r="BJ77" s="161">
        <v>384.33333333333297</v>
      </c>
      <c r="BK77" s="161">
        <v>19.604421270043499</v>
      </c>
      <c r="BL77" s="161">
        <v>105.023685375233</v>
      </c>
    </row>
    <row r="78" spans="1:64" x14ac:dyDescent="0.25">
      <c r="A78" s="1" t="s">
        <v>38</v>
      </c>
      <c r="B78" s="1" t="s">
        <v>39</v>
      </c>
      <c r="C78" s="2" t="s">
        <v>26</v>
      </c>
      <c r="D78" s="3" t="s">
        <v>27</v>
      </c>
      <c r="E78" s="2">
        <v>4</v>
      </c>
      <c r="F78" s="2" t="s">
        <v>25</v>
      </c>
      <c r="G78" s="4">
        <v>41327</v>
      </c>
      <c r="H78" s="4">
        <f t="shared" si="45"/>
        <v>41355</v>
      </c>
      <c r="I78" s="4">
        <f t="shared" si="46"/>
        <v>41411</v>
      </c>
      <c r="J78" s="118">
        <f t="shared" si="47"/>
        <v>41439</v>
      </c>
      <c r="K78" s="27">
        <v>0</v>
      </c>
      <c r="L78" s="6">
        <v>0</v>
      </c>
      <c r="M78" s="25">
        <v>0</v>
      </c>
      <c r="N78" s="5">
        <v>0</v>
      </c>
      <c r="O78" s="27">
        <v>0</v>
      </c>
      <c r="P78" s="25">
        <v>0</v>
      </c>
      <c r="Q78" s="5">
        <v>1</v>
      </c>
      <c r="R78" s="6">
        <v>0</v>
      </c>
      <c r="S78" s="29">
        <v>0</v>
      </c>
      <c r="T78" s="5">
        <v>0</v>
      </c>
      <c r="U78" s="6">
        <v>0</v>
      </c>
      <c r="V78" s="112">
        <v>1</v>
      </c>
      <c r="W78" s="110">
        <v>2</v>
      </c>
      <c r="X78" s="53">
        <v>0</v>
      </c>
      <c r="Y78" s="7">
        <v>0</v>
      </c>
      <c r="Z78" s="39">
        <v>0</v>
      </c>
      <c r="AA78" s="41">
        <v>1</v>
      </c>
      <c r="AB78" s="7">
        <v>0</v>
      </c>
      <c r="AC78" s="8">
        <v>0</v>
      </c>
      <c r="AD78" s="41">
        <v>0</v>
      </c>
      <c r="AE78" s="7">
        <v>1</v>
      </c>
      <c r="AF78" s="8">
        <v>0</v>
      </c>
      <c r="AG78" s="41">
        <v>0</v>
      </c>
      <c r="AH78" s="7">
        <v>0</v>
      </c>
      <c r="AI78" s="54">
        <v>1</v>
      </c>
      <c r="AJ78" s="104">
        <v>13</v>
      </c>
      <c r="AK78" s="9">
        <v>1</v>
      </c>
      <c r="AL78" s="78">
        <v>4</v>
      </c>
      <c r="AM78" s="81">
        <f t="shared" si="28"/>
        <v>25</v>
      </c>
      <c r="AN78" s="84">
        <f t="shared" si="29"/>
        <v>7</v>
      </c>
      <c r="AO78" s="87">
        <f t="shared" si="30"/>
        <v>0.33333333333333331</v>
      </c>
      <c r="AP78" s="126"/>
      <c r="AQ78" s="97">
        <f t="shared" si="50"/>
        <v>74.571428571428569</v>
      </c>
      <c r="AR78" s="136"/>
      <c r="AS78" s="158">
        <v>2</v>
      </c>
      <c r="AT78" s="158">
        <v>8</v>
      </c>
      <c r="AU78" s="158">
        <v>24.5</v>
      </c>
      <c r="AV78" s="158">
        <v>4.08163265306122E-2</v>
      </c>
      <c r="AW78" s="158">
        <v>4.0816326530612201</v>
      </c>
      <c r="AX78" s="158">
        <v>1</v>
      </c>
      <c r="AY78" s="158">
        <v>0</v>
      </c>
      <c r="AZ78" s="158">
        <v>882.5</v>
      </c>
      <c r="BA78" s="158">
        <v>29.706901555025901</v>
      </c>
      <c r="BB78" s="158">
        <v>121.252659408269</v>
      </c>
      <c r="BC78" s="161">
        <v>3</v>
      </c>
      <c r="BD78" s="161">
        <v>14.285714285714301</v>
      </c>
      <c r="BE78" s="161">
        <v>21</v>
      </c>
      <c r="BF78" s="161">
        <v>4.7619047619047603E-2</v>
      </c>
      <c r="BG78" s="161">
        <v>4.7619047619047601</v>
      </c>
      <c r="BH78" s="161">
        <v>1.5849625007211601</v>
      </c>
      <c r="BI78" s="161">
        <v>0</v>
      </c>
      <c r="BJ78" s="161">
        <v>487</v>
      </c>
      <c r="BK78" s="161">
        <v>22.068076490713899</v>
      </c>
      <c r="BL78" s="161">
        <v>105.086078527209</v>
      </c>
    </row>
    <row r="79" spans="1:64" x14ac:dyDescent="0.25">
      <c r="A79" s="21" t="s">
        <v>38</v>
      </c>
      <c r="B79" s="21" t="s">
        <v>39</v>
      </c>
      <c r="C79" s="22" t="s">
        <v>26</v>
      </c>
      <c r="D79" s="23" t="s">
        <v>30</v>
      </c>
      <c r="E79" s="22">
        <v>1</v>
      </c>
      <c r="F79" s="22" t="s">
        <v>25</v>
      </c>
      <c r="G79" s="24">
        <v>41327</v>
      </c>
      <c r="H79" s="10">
        <f t="shared" si="45"/>
        <v>41355</v>
      </c>
      <c r="I79" s="10">
        <f t="shared" si="46"/>
        <v>41411</v>
      </c>
      <c r="J79" s="115">
        <f t="shared" si="47"/>
        <v>41439</v>
      </c>
      <c r="K79" s="27">
        <v>0</v>
      </c>
      <c r="L79" s="6">
        <v>0</v>
      </c>
      <c r="M79" s="25">
        <v>0</v>
      </c>
      <c r="N79" s="5">
        <v>0</v>
      </c>
      <c r="O79" s="27">
        <v>0</v>
      </c>
      <c r="P79" s="25">
        <v>0</v>
      </c>
      <c r="Q79" s="5">
        <v>0</v>
      </c>
      <c r="R79" s="6">
        <v>0</v>
      </c>
      <c r="S79" s="29">
        <v>0</v>
      </c>
      <c r="T79" s="5">
        <v>0</v>
      </c>
      <c r="U79" s="6">
        <v>0</v>
      </c>
      <c r="V79" s="112">
        <v>0</v>
      </c>
      <c r="W79" s="110">
        <v>5</v>
      </c>
      <c r="X79" s="53">
        <v>0</v>
      </c>
      <c r="Y79" s="7">
        <v>0</v>
      </c>
      <c r="Z79" s="39">
        <v>0</v>
      </c>
      <c r="AA79" s="41">
        <v>0</v>
      </c>
      <c r="AB79" s="7">
        <v>0</v>
      </c>
      <c r="AC79" s="8">
        <v>0</v>
      </c>
      <c r="AD79" s="41">
        <v>0</v>
      </c>
      <c r="AE79" s="7">
        <v>0</v>
      </c>
      <c r="AF79" s="8">
        <v>0</v>
      </c>
      <c r="AG79" s="41">
        <v>0</v>
      </c>
      <c r="AH79" s="7">
        <v>0</v>
      </c>
      <c r="AI79" s="54">
        <v>1</v>
      </c>
      <c r="AJ79" s="104">
        <v>15</v>
      </c>
      <c r="AK79" s="9">
        <v>0</v>
      </c>
      <c r="AL79" s="78">
        <v>4</v>
      </c>
      <c r="AM79" s="82">
        <f t="shared" si="28"/>
        <v>25</v>
      </c>
      <c r="AN79" s="85">
        <f t="shared" si="29"/>
        <v>6</v>
      </c>
      <c r="AO79" s="88">
        <f t="shared" si="30"/>
        <v>0.2857142857142857</v>
      </c>
      <c r="AP79" s="123">
        <f>AVERAGE(AO79:AO82)</f>
        <v>0.24914596273291928</v>
      </c>
      <c r="AQ79" s="120">
        <f t="shared" si="50"/>
        <v>88.666666666666671</v>
      </c>
      <c r="AR79" s="137">
        <f t="shared" ref="AR79:AR87" si="51">AVERAGE(AQ79:AQ82)</f>
        <v>87.250000000000014</v>
      </c>
      <c r="AS79" s="158">
        <v>0</v>
      </c>
      <c r="AT79" s="158">
        <v>0</v>
      </c>
      <c r="AU79" s="158" t="s">
        <v>71</v>
      </c>
      <c r="AV79" s="158" t="s">
        <v>71</v>
      </c>
      <c r="AW79" s="158" t="s">
        <v>71</v>
      </c>
      <c r="AX79" s="158">
        <v>0</v>
      </c>
      <c r="AY79" s="158" t="s">
        <v>71</v>
      </c>
      <c r="AZ79" s="158">
        <v>0</v>
      </c>
      <c r="BA79" s="158">
        <v>0</v>
      </c>
      <c r="BB79" s="158" t="s">
        <v>71</v>
      </c>
      <c r="BC79" s="161">
        <v>1</v>
      </c>
      <c r="BD79" s="161">
        <v>5</v>
      </c>
      <c r="BE79" s="161">
        <v>28</v>
      </c>
      <c r="BF79" s="161">
        <v>3.5714285714285698E-2</v>
      </c>
      <c r="BG79" s="161">
        <v>3.5714285714285698</v>
      </c>
      <c r="BH79" s="161">
        <v>0</v>
      </c>
      <c r="BI79" s="161" t="s">
        <v>71</v>
      </c>
      <c r="BJ79" s="161" t="s">
        <v>72</v>
      </c>
      <c r="BK79" s="161" t="s">
        <v>72</v>
      </c>
      <c r="BL79" s="161" t="s">
        <v>72</v>
      </c>
    </row>
    <row r="80" spans="1:64" x14ac:dyDescent="0.25">
      <c r="A80" s="21" t="s">
        <v>38</v>
      </c>
      <c r="B80" s="21" t="s">
        <v>39</v>
      </c>
      <c r="C80" s="22" t="s">
        <v>26</v>
      </c>
      <c r="D80" s="23" t="s">
        <v>30</v>
      </c>
      <c r="E80" s="22">
        <v>2</v>
      </c>
      <c r="F80" s="22" t="s">
        <v>25</v>
      </c>
      <c r="G80" s="24">
        <v>41327</v>
      </c>
      <c r="H80" s="10">
        <f t="shared" si="45"/>
        <v>41355</v>
      </c>
      <c r="I80" s="10">
        <f t="shared" si="46"/>
        <v>41411</v>
      </c>
      <c r="J80" s="115">
        <f t="shared" si="47"/>
        <v>41439</v>
      </c>
      <c r="K80" s="27">
        <v>0</v>
      </c>
      <c r="L80" s="6">
        <v>0</v>
      </c>
      <c r="M80" s="25">
        <v>0</v>
      </c>
      <c r="N80" s="5">
        <v>0</v>
      </c>
      <c r="O80" s="27">
        <v>0</v>
      </c>
      <c r="P80" s="25">
        <v>0</v>
      </c>
      <c r="Q80" s="5">
        <v>0</v>
      </c>
      <c r="R80" s="6">
        <v>0</v>
      </c>
      <c r="S80" s="29">
        <v>0</v>
      </c>
      <c r="T80" s="5">
        <v>1</v>
      </c>
      <c r="U80" s="6">
        <v>0</v>
      </c>
      <c r="V80" s="112">
        <v>0</v>
      </c>
      <c r="W80" s="110">
        <v>1</v>
      </c>
      <c r="X80" s="53">
        <v>0</v>
      </c>
      <c r="Y80" s="7">
        <v>0</v>
      </c>
      <c r="Z80" s="39">
        <v>0</v>
      </c>
      <c r="AA80" s="41">
        <v>1</v>
      </c>
      <c r="AB80" s="7">
        <v>1</v>
      </c>
      <c r="AC80" s="8">
        <v>0</v>
      </c>
      <c r="AD80" s="41">
        <v>1</v>
      </c>
      <c r="AE80" s="7">
        <v>0</v>
      </c>
      <c r="AF80" s="8">
        <v>0</v>
      </c>
      <c r="AG80" s="41">
        <v>0</v>
      </c>
      <c r="AH80" s="7">
        <v>0</v>
      </c>
      <c r="AI80" s="54">
        <v>1</v>
      </c>
      <c r="AJ80" s="104">
        <v>18</v>
      </c>
      <c r="AK80" s="9">
        <v>0</v>
      </c>
      <c r="AL80" s="78">
        <v>1</v>
      </c>
      <c r="AM80" s="82">
        <f t="shared" si="28"/>
        <v>25</v>
      </c>
      <c r="AN80" s="85">
        <f t="shared" si="29"/>
        <v>6</v>
      </c>
      <c r="AO80" s="88">
        <f t="shared" si="30"/>
        <v>0.25</v>
      </c>
      <c r="AP80" s="124"/>
      <c r="AQ80" s="120">
        <f t="shared" si="50"/>
        <v>85.166666666666671</v>
      </c>
      <c r="AR80" s="138"/>
      <c r="AS80" s="158">
        <v>1</v>
      </c>
      <c r="AT80" s="158">
        <v>4</v>
      </c>
      <c r="AU80" s="158">
        <v>28</v>
      </c>
      <c r="AV80" s="158">
        <v>3.5714285714285698E-2</v>
      </c>
      <c r="AW80" s="158">
        <v>3.5714285714285698</v>
      </c>
      <c r="AX80" s="158">
        <v>0</v>
      </c>
      <c r="AY80" s="158" t="s">
        <v>71</v>
      </c>
      <c r="AZ80" s="158" t="s">
        <v>72</v>
      </c>
      <c r="BA80" s="158" t="s">
        <v>72</v>
      </c>
      <c r="BB80" s="158" t="s">
        <v>72</v>
      </c>
      <c r="BC80" s="161">
        <v>4</v>
      </c>
      <c r="BD80" s="161">
        <v>17.3913043478261</v>
      </c>
      <c r="BE80" s="161">
        <v>19.25</v>
      </c>
      <c r="BF80" s="161">
        <v>5.1948051948052E-2</v>
      </c>
      <c r="BG80" s="161">
        <v>5.1948051948051903</v>
      </c>
      <c r="BH80" s="161">
        <v>1.5</v>
      </c>
      <c r="BI80" s="161">
        <v>0.16666666666666699</v>
      </c>
      <c r="BJ80" s="161">
        <v>363.91666666666703</v>
      </c>
      <c r="BK80" s="161">
        <v>19.076599976585602</v>
      </c>
      <c r="BL80" s="161">
        <v>99.099220657587693</v>
      </c>
    </row>
    <row r="81" spans="1:64" x14ac:dyDescent="0.25">
      <c r="A81" s="21" t="s">
        <v>38</v>
      </c>
      <c r="B81" s="21" t="s">
        <v>39</v>
      </c>
      <c r="C81" s="22" t="s">
        <v>26</v>
      </c>
      <c r="D81" s="23" t="s">
        <v>30</v>
      </c>
      <c r="E81" s="22">
        <v>3</v>
      </c>
      <c r="F81" s="22" t="s">
        <v>25</v>
      </c>
      <c r="G81" s="24">
        <v>41327</v>
      </c>
      <c r="H81" s="10">
        <f t="shared" si="45"/>
        <v>41355</v>
      </c>
      <c r="I81" s="10">
        <f t="shared" si="46"/>
        <v>41411</v>
      </c>
      <c r="J81" s="115">
        <f t="shared" si="47"/>
        <v>41439</v>
      </c>
      <c r="K81" s="27">
        <v>0</v>
      </c>
      <c r="L81" s="6">
        <v>0</v>
      </c>
      <c r="M81" s="25">
        <v>0</v>
      </c>
      <c r="N81" s="5">
        <v>0</v>
      </c>
      <c r="O81" s="27">
        <v>0</v>
      </c>
      <c r="P81" s="25">
        <v>0</v>
      </c>
      <c r="Q81" s="5">
        <v>0</v>
      </c>
      <c r="R81" s="6">
        <v>0</v>
      </c>
      <c r="S81" s="29">
        <v>0</v>
      </c>
      <c r="T81" s="5">
        <v>0</v>
      </c>
      <c r="U81" s="6">
        <v>0</v>
      </c>
      <c r="V81" s="112">
        <v>0</v>
      </c>
      <c r="W81" s="110">
        <v>5</v>
      </c>
      <c r="X81" s="53">
        <v>0</v>
      </c>
      <c r="Y81" s="7">
        <v>0</v>
      </c>
      <c r="Z81" s="39">
        <v>0</v>
      </c>
      <c r="AA81" s="41">
        <v>0</v>
      </c>
      <c r="AB81" s="7">
        <v>0</v>
      </c>
      <c r="AC81" s="8">
        <v>0</v>
      </c>
      <c r="AD81" s="41">
        <v>0</v>
      </c>
      <c r="AE81" s="7">
        <v>0</v>
      </c>
      <c r="AF81" s="8">
        <v>0</v>
      </c>
      <c r="AG81" s="41">
        <v>0</v>
      </c>
      <c r="AH81" s="7">
        <v>0</v>
      </c>
      <c r="AI81" s="54">
        <v>0</v>
      </c>
      <c r="AJ81" s="104">
        <v>20</v>
      </c>
      <c r="AK81" s="9">
        <v>0</v>
      </c>
      <c r="AL81" s="78">
        <v>0</v>
      </c>
      <c r="AM81" s="82">
        <f t="shared" si="28"/>
        <v>25</v>
      </c>
      <c r="AN81" s="85">
        <f t="shared" si="29"/>
        <v>5</v>
      </c>
      <c r="AO81" s="88">
        <f t="shared" si="30"/>
        <v>0.2</v>
      </c>
      <c r="AP81" s="124"/>
      <c r="AQ81" s="120">
        <f t="shared" si="50"/>
        <v>84</v>
      </c>
      <c r="AR81" s="138"/>
      <c r="AS81" s="158">
        <v>0</v>
      </c>
      <c r="AT81" s="158">
        <v>0</v>
      </c>
      <c r="AU81" s="158" t="s">
        <v>71</v>
      </c>
      <c r="AV81" s="158" t="s">
        <v>71</v>
      </c>
      <c r="AW81" s="158" t="s">
        <v>71</v>
      </c>
      <c r="AX81" s="158">
        <v>0</v>
      </c>
      <c r="AY81" s="158" t="s">
        <v>71</v>
      </c>
      <c r="AZ81" s="158">
        <v>0</v>
      </c>
      <c r="BA81" s="158">
        <v>0</v>
      </c>
      <c r="BB81" s="158" t="s">
        <v>71</v>
      </c>
      <c r="BC81" s="161">
        <v>0</v>
      </c>
      <c r="BD81" s="161">
        <v>0</v>
      </c>
      <c r="BE81" s="161" t="s">
        <v>71</v>
      </c>
      <c r="BF81" s="161" t="s">
        <v>71</v>
      </c>
      <c r="BG81" s="161" t="s">
        <v>71</v>
      </c>
      <c r="BH81" s="161">
        <v>0</v>
      </c>
      <c r="BI81" s="161" t="s">
        <v>71</v>
      </c>
      <c r="BJ81" s="161">
        <v>0</v>
      </c>
      <c r="BK81" s="161">
        <v>0</v>
      </c>
      <c r="BL81" s="161" t="s">
        <v>71</v>
      </c>
    </row>
    <row r="82" spans="1:64" x14ac:dyDescent="0.25">
      <c r="A82" s="21" t="s">
        <v>38</v>
      </c>
      <c r="B82" s="21" t="s">
        <v>39</v>
      </c>
      <c r="C82" s="22" t="s">
        <v>26</v>
      </c>
      <c r="D82" s="23" t="s">
        <v>30</v>
      </c>
      <c r="E82" s="22">
        <v>4</v>
      </c>
      <c r="F82" s="22" t="s">
        <v>25</v>
      </c>
      <c r="G82" s="24">
        <v>41327</v>
      </c>
      <c r="H82" s="10">
        <f t="shared" si="45"/>
        <v>41355</v>
      </c>
      <c r="I82" s="10">
        <f t="shared" si="46"/>
        <v>41411</v>
      </c>
      <c r="J82" s="115">
        <f t="shared" si="47"/>
        <v>41439</v>
      </c>
      <c r="K82" s="27">
        <v>0</v>
      </c>
      <c r="L82" s="6">
        <v>0</v>
      </c>
      <c r="M82" s="25">
        <v>0</v>
      </c>
      <c r="N82" s="5">
        <v>0</v>
      </c>
      <c r="O82" s="27">
        <v>0</v>
      </c>
      <c r="P82" s="25">
        <v>0</v>
      </c>
      <c r="Q82" s="5">
        <v>0</v>
      </c>
      <c r="R82" s="6">
        <v>0</v>
      </c>
      <c r="S82" s="29">
        <v>0</v>
      </c>
      <c r="T82" s="5">
        <v>0</v>
      </c>
      <c r="U82" s="6">
        <v>0</v>
      </c>
      <c r="V82" s="112">
        <v>0</v>
      </c>
      <c r="W82" s="110">
        <v>3</v>
      </c>
      <c r="X82" s="53">
        <v>0</v>
      </c>
      <c r="Y82" s="7">
        <v>1</v>
      </c>
      <c r="Z82" s="39">
        <v>0</v>
      </c>
      <c r="AA82" s="41">
        <v>0</v>
      </c>
      <c r="AB82" s="7">
        <v>1</v>
      </c>
      <c r="AC82" s="8">
        <v>0</v>
      </c>
      <c r="AD82" s="41">
        <v>0</v>
      </c>
      <c r="AE82" s="7">
        <v>0</v>
      </c>
      <c r="AF82" s="8">
        <v>0</v>
      </c>
      <c r="AG82" s="41">
        <v>0</v>
      </c>
      <c r="AH82" s="7">
        <v>1</v>
      </c>
      <c r="AI82" s="54">
        <v>0</v>
      </c>
      <c r="AJ82" s="104">
        <v>17</v>
      </c>
      <c r="AK82" s="9">
        <v>0</v>
      </c>
      <c r="AL82" s="78">
        <v>2</v>
      </c>
      <c r="AM82" s="82">
        <f t="shared" si="28"/>
        <v>25</v>
      </c>
      <c r="AN82" s="85">
        <f t="shared" si="29"/>
        <v>6</v>
      </c>
      <c r="AO82" s="88">
        <f t="shared" si="30"/>
        <v>0.2608695652173913</v>
      </c>
      <c r="AP82" s="124"/>
      <c r="AQ82" s="120">
        <f t="shared" si="50"/>
        <v>91.166666666666671</v>
      </c>
      <c r="AR82" s="138"/>
      <c r="AS82" s="158">
        <v>0</v>
      </c>
      <c r="AT82" s="158">
        <v>0</v>
      </c>
      <c r="AU82" s="158" t="s">
        <v>71</v>
      </c>
      <c r="AV82" s="158" t="s">
        <v>71</v>
      </c>
      <c r="AW82" s="158" t="s">
        <v>71</v>
      </c>
      <c r="AX82" s="158">
        <v>0</v>
      </c>
      <c r="AY82" s="158" t="s">
        <v>71</v>
      </c>
      <c r="AZ82" s="158">
        <v>0</v>
      </c>
      <c r="BA82" s="158">
        <v>0</v>
      </c>
      <c r="BB82" s="158" t="s">
        <v>71</v>
      </c>
      <c r="BC82" s="161">
        <v>3</v>
      </c>
      <c r="BD82" s="161">
        <v>13.636363636363599</v>
      </c>
      <c r="BE82" s="161">
        <v>16.3333333333333</v>
      </c>
      <c r="BF82" s="161">
        <v>6.1224489795918401E-2</v>
      </c>
      <c r="BG82" s="161">
        <v>6.12244897959184</v>
      </c>
      <c r="BH82" s="161">
        <v>1.5849625007211601</v>
      </c>
      <c r="BI82" s="161">
        <v>0</v>
      </c>
      <c r="BJ82" s="161">
        <v>296.33333333333297</v>
      </c>
      <c r="BK82" s="161">
        <v>17.214335111567099</v>
      </c>
      <c r="BL82" s="161">
        <v>105.393888438166</v>
      </c>
    </row>
    <row r="83" spans="1:64" x14ac:dyDescent="0.25">
      <c r="A83" s="1" t="s">
        <v>38</v>
      </c>
      <c r="B83" s="1" t="s">
        <v>39</v>
      </c>
      <c r="C83" s="11" t="s">
        <v>26</v>
      </c>
      <c r="D83" s="12" t="s">
        <v>31</v>
      </c>
      <c r="E83" s="11">
        <v>1</v>
      </c>
      <c r="F83" s="2" t="s">
        <v>25</v>
      </c>
      <c r="G83" s="4">
        <v>41327</v>
      </c>
      <c r="H83" s="13">
        <f t="shared" si="45"/>
        <v>41355</v>
      </c>
      <c r="I83" s="13">
        <f t="shared" si="46"/>
        <v>41411</v>
      </c>
      <c r="J83" s="119">
        <f t="shared" si="47"/>
        <v>41439</v>
      </c>
      <c r="K83" s="27">
        <v>0</v>
      </c>
      <c r="L83" s="6">
        <v>0</v>
      </c>
      <c r="M83" s="25">
        <v>0</v>
      </c>
      <c r="N83" s="5">
        <v>0</v>
      </c>
      <c r="O83" s="27">
        <v>0</v>
      </c>
      <c r="P83" s="25">
        <v>0</v>
      </c>
      <c r="Q83" s="5">
        <v>0</v>
      </c>
      <c r="R83" s="6">
        <v>0</v>
      </c>
      <c r="S83" s="29">
        <v>0</v>
      </c>
      <c r="T83" s="5">
        <v>0</v>
      </c>
      <c r="U83" s="6">
        <v>0</v>
      </c>
      <c r="V83" s="112">
        <v>0</v>
      </c>
      <c r="W83" s="110">
        <v>10</v>
      </c>
      <c r="X83" s="53">
        <v>0</v>
      </c>
      <c r="Y83" s="7">
        <v>0</v>
      </c>
      <c r="Z83" s="39">
        <v>0</v>
      </c>
      <c r="AA83" s="41">
        <v>0</v>
      </c>
      <c r="AB83" s="7">
        <v>0</v>
      </c>
      <c r="AC83" s="8">
        <v>0</v>
      </c>
      <c r="AD83" s="41">
        <v>0</v>
      </c>
      <c r="AE83" s="7">
        <v>0</v>
      </c>
      <c r="AF83" s="8">
        <v>0</v>
      </c>
      <c r="AG83" s="41">
        <v>0</v>
      </c>
      <c r="AH83" s="7">
        <v>0</v>
      </c>
      <c r="AI83" s="54">
        <v>0</v>
      </c>
      <c r="AJ83" s="104">
        <v>13</v>
      </c>
      <c r="AK83" s="9">
        <v>0</v>
      </c>
      <c r="AL83" s="78">
        <v>2</v>
      </c>
      <c r="AM83" s="81">
        <f t="shared" si="28"/>
        <v>25</v>
      </c>
      <c r="AN83" s="84">
        <f t="shared" si="29"/>
        <v>10</v>
      </c>
      <c r="AO83" s="87">
        <f t="shared" si="30"/>
        <v>0.43478260869565216</v>
      </c>
      <c r="AP83" s="125">
        <f t="shared" ref="AP83" si="52">AVERAGE(AO83:AO86)</f>
        <v>0.5038923395445134</v>
      </c>
      <c r="AQ83" s="97">
        <f t="shared" si="50"/>
        <v>84</v>
      </c>
      <c r="AR83" s="135">
        <f t="shared" si="51"/>
        <v>85.190268065268071</v>
      </c>
      <c r="AS83" s="158">
        <v>0</v>
      </c>
      <c r="AT83" s="158">
        <v>0</v>
      </c>
      <c r="AU83" s="158" t="s">
        <v>71</v>
      </c>
      <c r="AV83" s="158" t="s">
        <v>71</v>
      </c>
      <c r="AW83" s="158" t="s">
        <v>71</v>
      </c>
      <c r="AX83" s="158">
        <v>0</v>
      </c>
      <c r="AY83" s="158" t="s">
        <v>71</v>
      </c>
      <c r="AZ83" s="158">
        <v>0</v>
      </c>
      <c r="BA83" s="158">
        <v>0</v>
      </c>
      <c r="BB83" s="158" t="s">
        <v>71</v>
      </c>
      <c r="BC83" s="161">
        <v>0</v>
      </c>
      <c r="BD83" s="161">
        <v>0</v>
      </c>
      <c r="BE83" s="161" t="s">
        <v>71</v>
      </c>
      <c r="BF83" s="161" t="s">
        <v>71</v>
      </c>
      <c r="BG83" s="161" t="s">
        <v>71</v>
      </c>
      <c r="BH83" s="161">
        <v>0</v>
      </c>
      <c r="BI83" s="161" t="s">
        <v>71</v>
      </c>
      <c r="BJ83" s="161">
        <v>0</v>
      </c>
      <c r="BK83" s="161">
        <v>0</v>
      </c>
      <c r="BL83" s="161" t="s">
        <v>71</v>
      </c>
    </row>
    <row r="84" spans="1:64" x14ac:dyDescent="0.25">
      <c r="A84" s="1" t="s">
        <v>38</v>
      </c>
      <c r="B84" s="1" t="s">
        <v>39</v>
      </c>
      <c r="C84" s="11" t="s">
        <v>26</v>
      </c>
      <c r="D84" s="12" t="s">
        <v>31</v>
      </c>
      <c r="E84" s="11">
        <v>2</v>
      </c>
      <c r="F84" s="2" t="s">
        <v>25</v>
      </c>
      <c r="G84" s="4">
        <v>41327</v>
      </c>
      <c r="H84" s="13">
        <f t="shared" si="45"/>
        <v>41355</v>
      </c>
      <c r="I84" s="13">
        <f t="shared" si="46"/>
        <v>41411</v>
      </c>
      <c r="J84" s="119">
        <f t="shared" si="47"/>
        <v>41439</v>
      </c>
      <c r="K84" s="27">
        <v>0</v>
      </c>
      <c r="L84" s="6">
        <v>0</v>
      </c>
      <c r="M84" s="25">
        <v>0</v>
      </c>
      <c r="N84" s="5">
        <v>0</v>
      </c>
      <c r="O84" s="27">
        <v>0</v>
      </c>
      <c r="P84" s="25">
        <v>0</v>
      </c>
      <c r="Q84" s="5">
        <v>0</v>
      </c>
      <c r="R84" s="6">
        <v>0</v>
      </c>
      <c r="S84" s="29">
        <v>0</v>
      </c>
      <c r="T84" s="5">
        <v>0</v>
      </c>
      <c r="U84" s="6">
        <v>0</v>
      </c>
      <c r="V84" s="112">
        <v>0</v>
      </c>
      <c r="W84" s="110">
        <v>11</v>
      </c>
      <c r="X84" s="53">
        <v>0</v>
      </c>
      <c r="Y84" s="7">
        <v>0</v>
      </c>
      <c r="Z84" s="39">
        <v>0</v>
      </c>
      <c r="AA84" s="41">
        <v>0</v>
      </c>
      <c r="AB84" s="7">
        <v>0</v>
      </c>
      <c r="AC84" s="8">
        <v>0</v>
      </c>
      <c r="AD84" s="41">
        <v>0</v>
      </c>
      <c r="AE84" s="7">
        <v>0</v>
      </c>
      <c r="AF84" s="8">
        <v>0</v>
      </c>
      <c r="AG84" s="41">
        <v>0</v>
      </c>
      <c r="AH84" s="7">
        <v>1</v>
      </c>
      <c r="AI84" s="54">
        <v>0</v>
      </c>
      <c r="AJ84" s="104">
        <v>11</v>
      </c>
      <c r="AK84" s="9">
        <v>0</v>
      </c>
      <c r="AL84" s="78">
        <v>2</v>
      </c>
      <c r="AM84" s="81">
        <f t="shared" si="28"/>
        <v>25</v>
      </c>
      <c r="AN84" s="84">
        <f t="shared" si="29"/>
        <v>12</v>
      </c>
      <c r="AO84" s="87">
        <f t="shared" si="30"/>
        <v>0.52173913043478259</v>
      </c>
      <c r="AP84" s="126"/>
      <c r="AQ84" s="97">
        <f t="shared" si="50"/>
        <v>86.166666666666671</v>
      </c>
      <c r="AR84" s="136"/>
      <c r="AS84" s="158">
        <v>0</v>
      </c>
      <c r="AT84" s="158">
        <v>0</v>
      </c>
      <c r="AU84" s="158" t="s">
        <v>71</v>
      </c>
      <c r="AV84" s="158" t="s">
        <v>71</v>
      </c>
      <c r="AW84" s="158" t="s">
        <v>71</v>
      </c>
      <c r="AX84" s="158">
        <v>0</v>
      </c>
      <c r="AY84" s="158" t="s">
        <v>71</v>
      </c>
      <c r="AZ84" s="158">
        <v>0</v>
      </c>
      <c r="BA84" s="158">
        <v>0</v>
      </c>
      <c r="BB84" s="158" t="s">
        <v>71</v>
      </c>
      <c r="BC84" s="161">
        <v>1</v>
      </c>
      <c r="BD84" s="161">
        <v>7.1428571428571397</v>
      </c>
      <c r="BE84" s="161">
        <v>28</v>
      </c>
      <c r="BF84" s="161">
        <v>3.5714285714285698E-2</v>
      </c>
      <c r="BG84" s="161">
        <v>3.5714285714285698</v>
      </c>
      <c r="BH84" s="161">
        <v>0</v>
      </c>
      <c r="BI84" s="161" t="s">
        <v>71</v>
      </c>
      <c r="BJ84" s="161" t="s">
        <v>72</v>
      </c>
      <c r="BK84" s="161" t="s">
        <v>72</v>
      </c>
      <c r="BL84" s="161" t="s">
        <v>72</v>
      </c>
    </row>
    <row r="85" spans="1:64" x14ac:dyDescent="0.25">
      <c r="A85" s="1" t="s">
        <v>38</v>
      </c>
      <c r="B85" s="1" t="s">
        <v>39</v>
      </c>
      <c r="C85" s="11" t="s">
        <v>26</v>
      </c>
      <c r="D85" s="12" t="s">
        <v>31</v>
      </c>
      <c r="E85" s="11">
        <v>3</v>
      </c>
      <c r="F85" s="2" t="s">
        <v>25</v>
      </c>
      <c r="G85" s="4">
        <v>41327</v>
      </c>
      <c r="H85" s="13">
        <f t="shared" si="45"/>
        <v>41355</v>
      </c>
      <c r="I85" s="13">
        <f t="shared" si="46"/>
        <v>41411</v>
      </c>
      <c r="J85" s="119">
        <f t="shared" si="47"/>
        <v>41439</v>
      </c>
      <c r="K85" s="27">
        <v>0</v>
      </c>
      <c r="L85" s="6">
        <v>0</v>
      </c>
      <c r="M85" s="25">
        <v>0</v>
      </c>
      <c r="N85" s="5">
        <v>0</v>
      </c>
      <c r="O85" s="27">
        <v>0</v>
      </c>
      <c r="P85" s="25">
        <v>0</v>
      </c>
      <c r="Q85" s="5">
        <v>0</v>
      </c>
      <c r="R85" s="6">
        <v>0</v>
      </c>
      <c r="S85" s="29">
        <v>0</v>
      </c>
      <c r="T85" s="5">
        <v>0</v>
      </c>
      <c r="U85" s="6">
        <v>0</v>
      </c>
      <c r="V85" s="112">
        <v>0</v>
      </c>
      <c r="W85" s="110">
        <v>10</v>
      </c>
      <c r="X85" s="53">
        <v>0</v>
      </c>
      <c r="Y85" s="7">
        <v>0</v>
      </c>
      <c r="Z85" s="39">
        <v>0</v>
      </c>
      <c r="AA85" s="41">
        <v>0</v>
      </c>
      <c r="AB85" s="7">
        <v>0</v>
      </c>
      <c r="AC85" s="8">
        <v>0</v>
      </c>
      <c r="AD85" s="41">
        <v>0</v>
      </c>
      <c r="AE85" s="7">
        <v>0</v>
      </c>
      <c r="AF85" s="8">
        <v>0</v>
      </c>
      <c r="AG85" s="41">
        <v>0</v>
      </c>
      <c r="AH85" s="7">
        <v>1</v>
      </c>
      <c r="AI85" s="54">
        <v>0</v>
      </c>
      <c r="AJ85" s="104">
        <v>14</v>
      </c>
      <c r="AK85" s="9">
        <v>0</v>
      </c>
      <c r="AL85" s="78">
        <v>0</v>
      </c>
      <c r="AM85" s="81">
        <f t="shared" si="28"/>
        <v>25</v>
      </c>
      <c r="AN85" s="84">
        <f t="shared" si="29"/>
        <v>11</v>
      </c>
      <c r="AO85" s="87">
        <f t="shared" si="30"/>
        <v>0.44</v>
      </c>
      <c r="AP85" s="126"/>
      <c r="AQ85" s="97">
        <f t="shared" si="50"/>
        <v>86.36363636363636</v>
      </c>
      <c r="AR85" s="136"/>
      <c r="AS85" s="158">
        <v>0</v>
      </c>
      <c r="AT85" s="158">
        <v>0</v>
      </c>
      <c r="AU85" s="158" t="s">
        <v>71</v>
      </c>
      <c r="AV85" s="158" t="s">
        <v>71</v>
      </c>
      <c r="AW85" s="158" t="s">
        <v>71</v>
      </c>
      <c r="AX85" s="158">
        <v>0</v>
      </c>
      <c r="AY85" s="158" t="s">
        <v>71</v>
      </c>
      <c r="AZ85" s="158">
        <v>0</v>
      </c>
      <c r="BA85" s="158">
        <v>0</v>
      </c>
      <c r="BB85" s="158" t="s">
        <v>71</v>
      </c>
      <c r="BC85" s="161">
        <v>1</v>
      </c>
      <c r="BD85" s="161">
        <v>6.6666666666666696</v>
      </c>
      <c r="BE85" s="161">
        <v>28</v>
      </c>
      <c r="BF85" s="161">
        <v>3.5714285714285698E-2</v>
      </c>
      <c r="BG85" s="161">
        <v>3.5714285714285698</v>
      </c>
      <c r="BH85" s="161">
        <v>0</v>
      </c>
      <c r="BI85" s="161" t="s">
        <v>71</v>
      </c>
      <c r="BJ85" s="161" t="s">
        <v>72</v>
      </c>
      <c r="BK85" s="161" t="s">
        <v>72</v>
      </c>
      <c r="BL85" s="161" t="s">
        <v>72</v>
      </c>
    </row>
    <row r="86" spans="1:64" x14ac:dyDescent="0.25">
      <c r="A86" s="1" t="s">
        <v>38</v>
      </c>
      <c r="B86" s="1" t="s">
        <v>39</v>
      </c>
      <c r="C86" s="11" t="s">
        <v>26</v>
      </c>
      <c r="D86" s="12" t="s">
        <v>31</v>
      </c>
      <c r="E86" s="11">
        <v>4</v>
      </c>
      <c r="F86" s="2" t="s">
        <v>25</v>
      </c>
      <c r="G86" s="4">
        <v>41327</v>
      </c>
      <c r="H86" s="13">
        <f t="shared" si="45"/>
        <v>41355</v>
      </c>
      <c r="I86" s="13">
        <f t="shared" si="46"/>
        <v>41411</v>
      </c>
      <c r="J86" s="119">
        <f t="shared" si="47"/>
        <v>41439</v>
      </c>
      <c r="K86" s="27">
        <v>0</v>
      </c>
      <c r="L86" s="6">
        <v>0</v>
      </c>
      <c r="M86" s="25">
        <v>0</v>
      </c>
      <c r="N86" s="5">
        <v>0</v>
      </c>
      <c r="O86" s="27">
        <v>0</v>
      </c>
      <c r="P86" s="25">
        <v>0</v>
      </c>
      <c r="Q86" s="5">
        <v>0</v>
      </c>
      <c r="R86" s="6">
        <v>0</v>
      </c>
      <c r="S86" s="29">
        <v>0</v>
      </c>
      <c r="T86" s="5">
        <v>0</v>
      </c>
      <c r="U86" s="6">
        <v>0</v>
      </c>
      <c r="V86" s="112">
        <v>0</v>
      </c>
      <c r="W86" s="110">
        <v>12</v>
      </c>
      <c r="X86" s="53">
        <v>1</v>
      </c>
      <c r="Y86" s="7">
        <v>0</v>
      </c>
      <c r="Z86" s="39">
        <v>0</v>
      </c>
      <c r="AA86" s="41">
        <v>0</v>
      </c>
      <c r="AB86" s="7">
        <v>0</v>
      </c>
      <c r="AC86" s="8">
        <v>0</v>
      </c>
      <c r="AD86" s="41">
        <v>0</v>
      </c>
      <c r="AE86" s="7">
        <v>0</v>
      </c>
      <c r="AF86" s="8">
        <v>0</v>
      </c>
      <c r="AG86" s="41">
        <v>0</v>
      </c>
      <c r="AH86" s="7">
        <v>0</v>
      </c>
      <c r="AI86" s="54">
        <v>0</v>
      </c>
      <c r="AJ86" s="104">
        <v>7</v>
      </c>
      <c r="AK86" s="9">
        <v>1</v>
      </c>
      <c r="AL86" s="78">
        <v>4</v>
      </c>
      <c r="AM86" s="81">
        <f t="shared" si="28"/>
        <v>25</v>
      </c>
      <c r="AN86" s="84">
        <f t="shared" si="29"/>
        <v>13</v>
      </c>
      <c r="AO86" s="87">
        <f t="shared" si="30"/>
        <v>0.61904761904761907</v>
      </c>
      <c r="AP86" s="126"/>
      <c r="AQ86" s="97">
        <f t="shared" si="50"/>
        <v>84.230769230769226</v>
      </c>
      <c r="AR86" s="136"/>
      <c r="AS86" s="158">
        <v>0</v>
      </c>
      <c r="AT86" s="158">
        <v>0</v>
      </c>
      <c r="AU86" s="158" t="s">
        <v>71</v>
      </c>
      <c r="AV86" s="158" t="s">
        <v>71</v>
      </c>
      <c r="AW86" s="158" t="s">
        <v>71</v>
      </c>
      <c r="AX86" s="158">
        <v>0</v>
      </c>
      <c r="AY86" s="158" t="s">
        <v>71</v>
      </c>
      <c r="AZ86" s="158">
        <v>0</v>
      </c>
      <c r="BA86" s="158">
        <v>0</v>
      </c>
      <c r="BB86" s="158" t="s">
        <v>71</v>
      </c>
      <c r="BC86" s="161">
        <v>1</v>
      </c>
      <c r="BD86" s="161">
        <v>7.6923076923076898</v>
      </c>
      <c r="BE86" s="161">
        <v>7</v>
      </c>
      <c r="BF86" s="161">
        <v>0.14285714285714299</v>
      </c>
      <c r="BG86" s="161">
        <v>14.285714285714301</v>
      </c>
      <c r="BH86" s="161">
        <v>0</v>
      </c>
      <c r="BI86" s="161" t="s">
        <v>71</v>
      </c>
      <c r="BJ86" s="161" t="s">
        <v>72</v>
      </c>
      <c r="BK86" s="161" t="s">
        <v>72</v>
      </c>
      <c r="BL86" s="161" t="s">
        <v>72</v>
      </c>
    </row>
    <row r="87" spans="1:64" x14ac:dyDescent="0.25">
      <c r="A87" s="21" t="s">
        <v>38</v>
      </c>
      <c r="B87" s="21" t="s">
        <v>39</v>
      </c>
      <c r="C87" s="22" t="s">
        <v>24</v>
      </c>
      <c r="D87" s="23" t="s">
        <v>27</v>
      </c>
      <c r="E87" s="22">
        <v>1</v>
      </c>
      <c r="F87" s="22" t="s">
        <v>25</v>
      </c>
      <c r="G87" s="24">
        <v>41327</v>
      </c>
      <c r="H87" s="10" t="s">
        <v>29</v>
      </c>
      <c r="I87" s="10">
        <f t="shared" si="46"/>
        <v>41411</v>
      </c>
      <c r="J87" s="115">
        <f t="shared" si="47"/>
        <v>41439</v>
      </c>
      <c r="K87" s="27" t="s">
        <v>29</v>
      </c>
      <c r="L87" s="6" t="s">
        <v>29</v>
      </c>
      <c r="M87" s="25" t="s">
        <v>29</v>
      </c>
      <c r="N87" s="5" t="s">
        <v>29</v>
      </c>
      <c r="O87" s="27" t="s">
        <v>29</v>
      </c>
      <c r="P87" s="25" t="s">
        <v>29</v>
      </c>
      <c r="Q87" s="5" t="s">
        <v>29</v>
      </c>
      <c r="R87" s="6" t="s">
        <v>29</v>
      </c>
      <c r="S87" s="29" t="s">
        <v>29</v>
      </c>
      <c r="T87" s="5" t="s">
        <v>29</v>
      </c>
      <c r="U87" s="6" t="s">
        <v>29</v>
      </c>
      <c r="V87" s="112" t="s">
        <v>29</v>
      </c>
      <c r="W87" s="110">
        <v>6</v>
      </c>
      <c r="X87" s="53">
        <v>1</v>
      </c>
      <c r="Y87" s="7">
        <v>0</v>
      </c>
      <c r="Z87" s="39">
        <v>0</v>
      </c>
      <c r="AA87" s="41">
        <v>1</v>
      </c>
      <c r="AB87" s="7">
        <v>2</v>
      </c>
      <c r="AC87" s="8">
        <v>0</v>
      </c>
      <c r="AD87" s="41">
        <v>2</v>
      </c>
      <c r="AE87" s="7">
        <v>0</v>
      </c>
      <c r="AF87" s="8">
        <v>1</v>
      </c>
      <c r="AG87" s="41">
        <v>1</v>
      </c>
      <c r="AH87" s="7">
        <v>0</v>
      </c>
      <c r="AI87" s="54">
        <v>0</v>
      </c>
      <c r="AJ87" s="104">
        <v>8</v>
      </c>
      <c r="AK87" s="9">
        <v>0</v>
      </c>
      <c r="AL87" s="78">
        <v>3</v>
      </c>
      <c r="AM87" s="82">
        <f t="shared" si="28"/>
        <v>25</v>
      </c>
      <c r="AN87" s="85">
        <f t="shared" si="29"/>
        <v>14</v>
      </c>
      <c r="AO87" s="88">
        <f t="shared" si="30"/>
        <v>0.63636363636363635</v>
      </c>
      <c r="AP87" s="123">
        <f t="shared" ref="AP87" si="53">AVERAGE(AO87:AO90)</f>
        <v>0.63636363636363635</v>
      </c>
      <c r="AQ87" s="120">
        <f>((W87*84)+(X87*87)+(Y87*89)+(Z87*91)+(AA87*94)+(AB87*96)+(AC87*98)+(AD87*101)+(AE87*103)+(AF87*105)+(AG87*108)+(AH87*110)+(AI87*112))/AN87</f>
        <v>92.285714285714292</v>
      </c>
      <c r="AR87" s="137">
        <f t="shared" si="51"/>
        <v>94.873511904761898</v>
      </c>
      <c r="AS87" s="158">
        <v>0</v>
      </c>
      <c r="AT87" s="158">
        <v>0</v>
      </c>
      <c r="AU87" s="158" t="s">
        <v>71</v>
      </c>
      <c r="AV87" s="158" t="s">
        <v>71</v>
      </c>
      <c r="AW87" s="158" t="s">
        <v>71</v>
      </c>
      <c r="AX87" s="158">
        <v>0</v>
      </c>
      <c r="AY87" s="158" t="s">
        <v>71</v>
      </c>
      <c r="AZ87" s="158">
        <v>0</v>
      </c>
      <c r="BA87" s="158">
        <v>0</v>
      </c>
      <c r="BB87" s="158" t="s">
        <v>71</v>
      </c>
      <c r="BC87" s="161">
        <v>8</v>
      </c>
      <c r="BD87" s="161">
        <v>42.105263157894697</v>
      </c>
      <c r="BE87" s="161">
        <v>17.5</v>
      </c>
      <c r="BF87" s="161">
        <v>5.7142857142857099E-2</v>
      </c>
      <c r="BG87" s="161">
        <v>5.71428571428571</v>
      </c>
      <c r="BH87" s="161">
        <v>1.8112781244591301</v>
      </c>
      <c r="BI87" s="161">
        <v>0.214285714285714</v>
      </c>
      <c r="BJ87" s="161">
        <v>258</v>
      </c>
      <c r="BK87" s="161">
        <v>16.062378404208999</v>
      </c>
      <c r="BL87" s="161">
        <v>91.785019452622905</v>
      </c>
    </row>
    <row r="88" spans="1:64" x14ac:dyDescent="0.25">
      <c r="A88" s="21" t="s">
        <v>38</v>
      </c>
      <c r="B88" s="21" t="s">
        <v>39</v>
      </c>
      <c r="C88" s="22" t="s">
        <v>24</v>
      </c>
      <c r="D88" s="23" t="s">
        <v>27</v>
      </c>
      <c r="E88" s="22">
        <v>2</v>
      </c>
      <c r="F88" s="22" t="s">
        <v>25</v>
      </c>
      <c r="G88" s="24">
        <v>41327</v>
      </c>
      <c r="H88" s="10" t="s">
        <v>29</v>
      </c>
      <c r="I88" s="10">
        <f t="shared" si="46"/>
        <v>41411</v>
      </c>
      <c r="J88" s="115">
        <f t="shared" si="47"/>
        <v>41439</v>
      </c>
      <c r="K88" s="27" t="s">
        <v>29</v>
      </c>
      <c r="L88" s="6" t="s">
        <v>29</v>
      </c>
      <c r="M88" s="25" t="s">
        <v>29</v>
      </c>
      <c r="N88" s="5" t="s">
        <v>29</v>
      </c>
      <c r="O88" s="27" t="s">
        <v>29</v>
      </c>
      <c r="P88" s="25" t="s">
        <v>29</v>
      </c>
      <c r="Q88" s="5" t="s">
        <v>29</v>
      </c>
      <c r="R88" s="6" t="s">
        <v>29</v>
      </c>
      <c r="S88" s="29" t="s">
        <v>29</v>
      </c>
      <c r="T88" s="5" t="s">
        <v>29</v>
      </c>
      <c r="U88" s="6" t="s">
        <v>29</v>
      </c>
      <c r="V88" s="112" t="s">
        <v>29</v>
      </c>
      <c r="W88" s="110">
        <v>2</v>
      </c>
      <c r="X88" s="53">
        <v>0</v>
      </c>
      <c r="Y88" s="7">
        <v>0</v>
      </c>
      <c r="Z88" s="39">
        <v>0</v>
      </c>
      <c r="AA88" s="41">
        <v>2</v>
      </c>
      <c r="AB88" s="7">
        <v>2</v>
      </c>
      <c r="AC88" s="8">
        <v>1</v>
      </c>
      <c r="AD88" s="41">
        <v>3</v>
      </c>
      <c r="AE88" s="7">
        <v>0</v>
      </c>
      <c r="AF88" s="8">
        <v>0</v>
      </c>
      <c r="AG88" s="41">
        <v>0</v>
      </c>
      <c r="AH88" s="7">
        <v>1</v>
      </c>
      <c r="AI88" s="54">
        <v>1</v>
      </c>
      <c r="AJ88" s="104">
        <v>10</v>
      </c>
      <c r="AK88" s="9">
        <v>0</v>
      </c>
      <c r="AL88" s="78">
        <v>3</v>
      </c>
      <c r="AM88" s="82">
        <f t="shared" si="28"/>
        <v>25</v>
      </c>
      <c r="AN88" s="85">
        <f t="shared" si="29"/>
        <v>12</v>
      </c>
      <c r="AO88" s="88">
        <f t="shared" si="30"/>
        <v>0.54545454545454541</v>
      </c>
      <c r="AP88" s="124"/>
      <c r="AQ88" s="120">
        <f t="shared" ref="AQ88:AQ98" si="54">((W88*84)+(X88*87)+(Y88*89)+(Z88*91)+(AA88*94)+(AB88*96)+(AC88*98)+(AD88*101)+(AE88*103)+(AF88*105)+(AG88*108)+(AH88*110)+(AI88*112))/AN88</f>
        <v>97.583333333333329</v>
      </c>
      <c r="AR88" s="138"/>
      <c r="AS88" s="158">
        <v>0</v>
      </c>
      <c r="AT88" s="158">
        <v>0</v>
      </c>
      <c r="AU88" s="158" t="s">
        <v>71</v>
      </c>
      <c r="AV88" s="158" t="s">
        <v>71</v>
      </c>
      <c r="AW88" s="158" t="s">
        <v>71</v>
      </c>
      <c r="AX88" s="158">
        <v>0</v>
      </c>
      <c r="AY88" s="158" t="s">
        <v>71</v>
      </c>
      <c r="AZ88" s="158">
        <v>0</v>
      </c>
      <c r="BA88" s="158">
        <v>0</v>
      </c>
      <c r="BB88" s="158" t="s">
        <v>71</v>
      </c>
      <c r="BC88" s="161">
        <v>10</v>
      </c>
      <c r="BD88" s="161">
        <v>43.478260869565197</v>
      </c>
      <c r="BE88" s="161">
        <v>18.899999999999999</v>
      </c>
      <c r="BF88" s="161">
        <v>5.29100529100529E-2</v>
      </c>
      <c r="BG88" s="161">
        <v>5.2910052910052903</v>
      </c>
      <c r="BH88" s="161">
        <v>1.48547529722733</v>
      </c>
      <c r="BI88" s="161">
        <v>0.31111111111111101</v>
      </c>
      <c r="BJ88" s="161">
        <v>292.277777777778</v>
      </c>
      <c r="BK88" s="161">
        <v>17.096133416003099</v>
      </c>
      <c r="BL88" s="161">
        <v>90.455732359804699</v>
      </c>
    </row>
    <row r="89" spans="1:64" x14ac:dyDescent="0.25">
      <c r="A89" s="21" t="s">
        <v>38</v>
      </c>
      <c r="B89" s="21" t="s">
        <v>39</v>
      </c>
      <c r="C89" s="22" t="s">
        <v>24</v>
      </c>
      <c r="D89" s="23" t="s">
        <v>27</v>
      </c>
      <c r="E89" s="22">
        <v>3</v>
      </c>
      <c r="F89" s="22" t="s">
        <v>25</v>
      </c>
      <c r="G89" s="24">
        <v>41327</v>
      </c>
      <c r="H89" s="10" t="s">
        <v>29</v>
      </c>
      <c r="I89" s="10">
        <f t="shared" si="46"/>
        <v>41411</v>
      </c>
      <c r="J89" s="115">
        <f t="shared" si="47"/>
        <v>41439</v>
      </c>
      <c r="K89" s="27" t="s">
        <v>29</v>
      </c>
      <c r="L89" s="6" t="s">
        <v>29</v>
      </c>
      <c r="M89" s="25" t="s">
        <v>29</v>
      </c>
      <c r="N89" s="5" t="s">
        <v>29</v>
      </c>
      <c r="O89" s="27" t="s">
        <v>29</v>
      </c>
      <c r="P89" s="25" t="s">
        <v>29</v>
      </c>
      <c r="Q89" s="5" t="s">
        <v>29</v>
      </c>
      <c r="R89" s="6" t="s">
        <v>29</v>
      </c>
      <c r="S89" s="29" t="s">
        <v>29</v>
      </c>
      <c r="T89" s="5" t="s">
        <v>29</v>
      </c>
      <c r="U89" s="6" t="s">
        <v>29</v>
      </c>
      <c r="V89" s="112" t="s">
        <v>29</v>
      </c>
      <c r="W89" s="110">
        <v>4</v>
      </c>
      <c r="X89" s="53">
        <v>0</v>
      </c>
      <c r="Y89" s="7">
        <v>0</v>
      </c>
      <c r="Z89" s="39">
        <v>0</v>
      </c>
      <c r="AA89" s="41">
        <v>0</v>
      </c>
      <c r="AB89" s="7">
        <v>4</v>
      </c>
      <c r="AC89" s="8">
        <v>1</v>
      </c>
      <c r="AD89" s="41">
        <v>4</v>
      </c>
      <c r="AE89" s="7">
        <v>2</v>
      </c>
      <c r="AF89" s="8">
        <v>0</v>
      </c>
      <c r="AG89" s="41">
        <v>0</v>
      </c>
      <c r="AH89" s="7">
        <v>1</v>
      </c>
      <c r="AI89" s="54">
        <v>0</v>
      </c>
      <c r="AJ89" s="104">
        <v>5</v>
      </c>
      <c r="AK89" s="9">
        <v>1</v>
      </c>
      <c r="AL89" s="78">
        <v>3</v>
      </c>
      <c r="AM89" s="82">
        <f t="shared" si="28"/>
        <v>25</v>
      </c>
      <c r="AN89" s="85">
        <f t="shared" si="29"/>
        <v>16</v>
      </c>
      <c r="AO89" s="88">
        <f t="shared" si="30"/>
        <v>0.72727272727272729</v>
      </c>
      <c r="AP89" s="124"/>
      <c r="AQ89" s="120">
        <f t="shared" si="54"/>
        <v>96.125</v>
      </c>
      <c r="AR89" s="138"/>
      <c r="AS89" s="158">
        <v>0</v>
      </c>
      <c r="AT89" s="158">
        <v>0</v>
      </c>
      <c r="AU89" s="158" t="s">
        <v>71</v>
      </c>
      <c r="AV89" s="158" t="s">
        <v>71</v>
      </c>
      <c r="AW89" s="158" t="s">
        <v>71</v>
      </c>
      <c r="AX89" s="158">
        <v>0</v>
      </c>
      <c r="AY89" s="158" t="s">
        <v>71</v>
      </c>
      <c r="AZ89" s="158">
        <v>0</v>
      </c>
      <c r="BA89" s="158">
        <v>0</v>
      </c>
      <c r="BB89" s="158" t="s">
        <v>71</v>
      </c>
      <c r="BC89" s="161">
        <v>12</v>
      </c>
      <c r="BD89" s="161">
        <v>57.142857142857103</v>
      </c>
      <c r="BE89" s="161">
        <v>18.6666666666667</v>
      </c>
      <c r="BF89" s="161">
        <v>5.3571428571428603E-2</v>
      </c>
      <c r="BG89" s="161">
        <v>5.3571428571428603</v>
      </c>
      <c r="BH89" s="161">
        <v>1.3250112108241801</v>
      </c>
      <c r="BI89" s="161">
        <v>0.37878787878787901</v>
      </c>
      <c r="BJ89" s="161">
        <v>279.69696969696997</v>
      </c>
      <c r="BK89" s="161">
        <v>16.724143317281399</v>
      </c>
      <c r="BL89" s="161">
        <v>89.593624914007705</v>
      </c>
    </row>
    <row r="90" spans="1:64" x14ac:dyDescent="0.25">
      <c r="A90" s="21" t="s">
        <v>38</v>
      </c>
      <c r="B90" s="21" t="s">
        <v>39</v>
      </c>
      <c r="C90" s="22" t="s">
        <v>24</v>
      </c>
      <c r="D90" s="23" t="s">
        <v>27</v>
      </c>
      <c r="E90" s="22">
        <v>4</v>
      </c>
      <c r="F90" s="22" t="s">
        <v>25</v>
      </c>
      <c r="G90" s="24">
        <v>41327</v>
      </c>
      <c r="H90" s="10" t="s">
        <v>29</v>
      </c>
      <c r="I90" s="10">
        <f t="shared" si="46"/>
        <v>41411</v>
      </c>
      <c r="J90" s="115">
        <f t="shared" si="47"/>
        <v>41439</v>
      </c>
      <c r="K90" s="27" t="s">
        <v>29</v>
      </c>
      <c r="L90" s="6" t="s">
        <v>29</v>
      </c>
      <c r="M90" s="25" t="s">
        <v>29</v>
      </c>
      <c r="N90" s="5" t="s">
        <v>29</v>
      </c>
      <c r="O90" s="27" t="s">
        <v>29</v>
      </c>
      <c r="P90" s="25" t="s">
        <v>29</v>
      </c>
      <c r="Q90" s="5" t="s">
        <v>29</v>
      </c>
      <c r="R90" s="6" t="s">
        <v>29</v>
      </c>
      <c r="S90" s="29" t="s">
        <v>29</v>
      </c>
      <c r="T90" s="5" t="s">
        <v>29</v>
      </c>
      <c r="U90" s="6" t="s">
        <v>29</v>
      </c>
      <c r="V90" s="112" t="s">
        <v>29</v>
      </c>
      <c r="W90" s="110">
        <v>6</v>
      </c>
      <c r="X90" s="53">
        <v>0</v>
      </c>
      <c r="Y90" s="7">
        <v>0</v>
      </c>
      <c r="Z90" s="39">
        <v>1</v>
      </c>
      <c r="AA90" s="41">
        <v>0</v>
      </c>
      <c r="AB90" s="7">
        <v>1</v>
      </c>
      <c r="AC90" s="8">
        <v>2</v>
      </c>
      <c r="AD90" s="41">
        <v>2</v>
      </c>
      <c r="AE90" s="7">
        <v>0</v>
      </c>
      <c r="AF90" s="8">
        <v>0</v>
      </c>
      <c r="AG90" s="41">
        <v>0</v>
      </c>
      <c r="AH90" s="7">
        <v>2</v>
      </c>
      <c r="AI90" s="54">
        <v>0</v>
      </c>
      <c r="AJ90" s="104">
        <v>8</v>
      </c>
      <c r="AK90" s="9">
        <v>0</v>
      </c>
      <c r="AL90" s="78">
        <v>3</v>
      </c>
      <c r="AM90" s="82">
        <f t="shared" si="28"/>
        <v>25</v>
      </c>
      <c r="AN90" s="85">
        <f t="shared" si="29"/>
        <v>14</v>
      </c>
      <c r="AO90" s="88">
        <f t="shared" si="30"/>
        <v>0.63636363636363635</v>
      </c>
      <c r="AP90" s="124"/>
      <c r="AQ90" s="120">
        <f t="shared" si="54"/>
        <v>93.5</v>
      </c>
      <c r="AR90" s="138"/>
      <c r="AS90" s="158">
        <v>0</v>
      </c>
      <c r="AT90" s="158">
        <v>0</v>
      </c>
      <c r="AU90" s="158" t="s">
        <v>71</v>
      </c>
      <c r="AV90" s="158" t="s">
        <v>71</v>
      </c>
      <c r="AW90" s="158" t="s">
        <v>71</v>
      </c>
      <c r="AX90" s="158">
        <v>0</v>
      </c>
      <c r="AY90" s="158" t="s">
        <v>71</v>
      </c>
      <c r="AZ90" s="158">
        <v>0</v>
      </c>
      <c r="BA90" s="158">
        <v>0</v>
      </c>
      <c r="BB90" s="158" t="s">
        <v>71</v>
      </c>
      <c r="BC90" s="161">
        <v>8</v>
      </c>
      <c r="BD90" s="161">
        <v>42.105263157894697</v>
      </c>
      <c r="BE90" s="161">
        <v>18.375</v>
      </c>
      <c r="BF90" s="161">
        <v>5.4421768707482998E-2</v>
      </c>
      <c r="BG90" s="161">
        <v>5.4421768707483</v>
      </c>
      <c r="BH90" s="161">
        <v>1.90563906222957</v>
      </c>
      <c r="BI90" s="161">
        <v>0.17857142857142899</v>
      </c>
      <c r="BJ90" s="161">
        <v>284.625</v>
      </c>
      <c r="BK90" s="161">
        <v>16.870832818802999</v>
      </c>
      <c r="BL90" s="161">
        <v>91.814056156750993</v>
      </c>
    </row>
    <row r="91" spans="1:64" x14ac:dyDescent="0.25">
      <c r="A91" s="1" t="s">
        <v>38</v>
      </c>
      <c r="B91" s="1" t="s">
        <v>39</v>
      </c>
      <c r="C91" s="11" t="s">
        <v>24</v>
      </c>
      <c r="D91" s="12" t="s">
        <v>30</v>
      </c>
      <c r="E91" s="11">
        <v>1</v>
      </c>
      <c r="F91" s="2" t="s">
        <v>25</v>
      </c>
      <c r="G91" s="4">
        <v>41327</v>
      </c>
      <c r="H91" s="14" t="s">
        <v>29</v>
      </c>
      <c r="I91" s="13">
        <f t="shared" si="46"/>
        <v>41411</v>
      </c>
      <c r="J91" s="119">
        <f t="shared" si="47"/>
        <v>41439</v>
      </c>
      <c r="K91" s="27" t="s">
        <v>29</v>
      </c>
      <c r="L91" s="6" t="s">
        <v>29</v>
      </c>
      <c r="M91" s="25" t="s">
        <v>29</v>
      </c>
      <c r="N91" s="5" t="s">
        <v>29</v>
      </c>
      <c r="O91" s="27" t="s">
        <v>29</v>
      </c>
      <c r="P91" s="25" t="s">
        <v>29</v>
      </c>
      <c r="Q91" s="5" t="s">
        <v>29</v>
      </c>
      <c r="R91" s="6" t="s">
        <v>29</v>
      </c>
      <c r="S91" s="29" t="s">
        <v>29</v>
      </c>
      <c r="T91" s="5" t="s">
        <v>29</v>
      </c>
      <c r="U91" s="6" t="s">
        <v>29</v>
      </c>
      <c r="V91" s="112" t="s">
        <v>29</v>
      </c>
      <c r="W91" s="110">
        <v>3</v>
      </c>
      <c r="X91" s="53">
        <v>1</v>
      </c>
      <c r="Y91" s="7">
        <v>0</v>
      </c>
      <c r="Z91" s="39">
        <v>2</v>
      </c>
      <c r="AA91" s="41">
        <v>2</v>
      </c>
      <c r="AB91" s="7">
        <v>1</v>
      </c>
      <c r="AC91" s="8">
        <v>2</v>
      </c>
      <c r="AD91" s="41">
        <v>1</v>
      </c>
      <c r="AE91" s="7">
        <v>0</v>
      </c>
      <c r="AF91" s="8">
        <v>0</v>
      </c>
      <c r="AG91" s="41">
        <v>0</v>
      </c>
      <c r="AH91" s="7">
        <v>0</v>
      </c>
      <c r="AI91" s="54">
        <v>0</v>
      </c>
      <c r="AJ91" s="104">
        <v>12</v>
      </c>
      <c r="AK91" s="9">
        <v>0</v>
      </c>
      <c r="AL91" s="78">
        <v>1</v>
      </c>
      <c r="AM91" s="81">
        <f t="shared" si="28"/>
        <v>25</v>
      </c>
      <c r="AN91" s="84">
        <f t="shared" si="29"/>
        <v>12</v>
      </c>
      <c r="AO91" s="87">
        <f t="shared" si="30"/>
        <v>0.5</v>
      </c>
      <c r="AP91" s="125">
        <f t="shared" ref="AP91" si="55">AVERAGE(AO91:AO94)</f>
        <v>0.57130434782608697</v>
      </c>
      <c r="AQ91" s="97">
        <f t="shared" si="54"/>
        <v>91.833333333333329</v>
      </c>
      <c r="AR91" s="135">
        <f t="shared" ref="AR91" si="56">AVERAGE(AQ91:AQ94)</f>
        <v>94.776175213675216</v>
      </c>
      <c r="AS91" s="158">
        <v>0</v>
      </c>
      <c r="AT91" s="158">
        <v>0</v>
      </c>
      <c r="AU91" s="158" t="s">
        <v>71</v>
      </c>
      <c r="AV91" s="158" t="s">
        <v>71</v>
      </c>
      <c r="AW91" s="158" t="s">
        <v>71</v>
      </c>
      <c r="AX91" s="158">
        <v>0</v>
      </c>
      <c r="AY91" s="158" t="s">
        <v>71</v>
      </c>
      <c r="AZ91" s="158">
        <v>0</v>
      </c>
      <c r="BA91" s="158">
        <v>0</v>
      </c>
      <c r="BB91" s="158" t="s">
        <v>71</v>
      </c>
      <c r="BC91" s="161">
        <v>9</v>
      </c>
      <c r="BD91" s="161">
        <v>40.909090909090899</v>
      </c>
      <c r="BE91" s="161">
        <v>12.4444444444444</v>
      </c>
      <c r="BF91" s="161">
        <v>8.0357142857142794E-2</v>
      </c>
      <c r="BG91" s="161">
        <v>8.03571428571429</v>
      </c>
      <c r="BH91" s="161">
        <v>1.35164411515339</v>
      </c>
      <c r="BI91" s="161">
        <v>0.36111111111111099</v>
      </c>
      <c r="BJ91" s="161">
        <v>128.444444444444</v>
      </c>
      <c r="BK91" s="161">
        <v>11.3333333333333</v>
      </c>
      <c r="BL91" s="161">
        <v>91.071428571428598</v>
      </c>
    </row>
    <row r="92" spans="1:64" x14ac:dyDescent="0.25">
      <c r="A92" s="1" t="s">
        <v>38</v>
      </c>
      <c r="B92" s="1" t="s">
        <v>39</v>
      </c>
      <c r="C92" s="11" t="s">
        <v>24</v>
      </c>
      <c r="D92" s="12" t="s">
        <v>30</v>
      </c>
      <c r="E92" s="11">
        <v>2</v>
      </c>
      <c r="F92" s="2" t="s">
        <v>25</v>
      </c>
      <c r="G92" s="4">
        <v>41327</v>
      </c>
      <c r="H92" s="14" t="s">
        <v>29</v>
      </c>
      <c r="I92" s="13">
        <f t="shared" si="46"/>
        <v>41411</v>
      </c>
      <c r="J92" s="119">
        <f t="shared" si="47"/>
        <v>41439</v>
      </c>
      <c r="K92" s="27" t="s">
        <v>29</v>
      </c>
      <c r="L92" s="6" t="s">
        <v>29</v>
      </c>
      <c r="M92" s="25" t="s">
        <v>29</v>
      </c>
      <c r="N92" s="5" t="s">
        <v>29</v>
      </c>
      <c r="O92" s="27" t="s">
        <v>29</v>
      </c>
      <c r="P92" s="25" t="s">
        <v>29</v>
      </c>
      <c r="Q92" s="5" t="s">
        <v>29</v>
      </c>
      <c r="R92" s="6" t="s">
        <v>29</v>
      </c>
      <c r="S92" s="29" t="s">
        <v>29</v>
      </c>
      <c r="T92" s="5" t="s">
        <v>29</v>
      </c>
      <c r="U92" s="6" t="s">
        <v>29</v>
      </c>
      <c r="V92" s="112" t="s">
        <v>29</v>
      </c>
      <c r="W92" s="110">
        <v>6</v>
      </c>
      <c r="X92" s="53">
        <v>1</v>
      </c>
      <c r="Y92" s="7">
        <v>0</v>
      </c>
      <c r="Z92" s="39">
        <v>0</v>
      </c>
      <c r="AA92" s="41">
        <v>2</v>
      </c>
      <c r="AB92" s="7">
        <v>3</v>
      </c>
      <c r="AC92" s="8">
        <v>1</v>
      </c>
      <c r="AD92" s="41">
        <v>5</v>
      </c>
      <c r="AE92" s="7">
        <v>0</v>
      </c>
      <c r="AF92" s="8">
        <v>0</v>
      </c>
      <c r="AG92" s="41">
        <v>0</v>
      </c>
      <c r="AH92" s="7">
        <v>0</v>
      </c>
      <c r="AI92" s="54">
        <v>0</v>
      </c>
      <c r="AJ92" s="104">
        <v>7</v>
      </c>
      <c r="AK92" s="9">
        <v>0</v>
      </c>
      <c r="AL92" s="78">
        <v>0</v>
      </c>
      <c r="AM92" s="81">
        <f t="shared" si="28"/>
        <v>25</v>
      </c>
      <c r="AN92" s="84">
        <f t="shared" si="29"/>
        <v>18</v>
      </c>
      <c r="AO92" s="87">
        <f t="shared" si="30"/>
        <v>0.72</v>
      </c>
      <c r="AP92" s="126"/>
      <c r="AQ92" s="97">
        <f t="shared" si="54"/>
        <v>92.777777777777771</v>
      </c>
      <c r="AR92" s="136"/>
      <c r="AS92" s="158">
        <v>0</v>
      </c>
      <c r="AT92" s="158">
        <v>0</v>
      </c>
      <c r="AU92" s="158" t="s">
        <v>71</v>
      </c>
      <c r="AV92" s="158" t="s">
        <v>71</v>
      </c>
      <c r="AW92" s="158" t="s">
        <v>71</v>
      </c>
      <c r="AX92" s="158">
        <v>0</v>
      </c>
      <c r="AY92" s="158" t="s">
        <v>71</v>
      </c>
      <c r="AZ92" s="158">
        <v>0</v>
      </c>
      <c r="BA92" s="158">
        <v>0</v>
      </c>
      <c r="BB92" s="158" t="s">
        <v>71</v>
      </c>
      <c r="BC92" s="161">
        <v>12</v>
      </c>
      <c r="BD92" s="161">
        <v>63.157894736842103</v>
      </c>
      <c r="BE92" s="161">
        <v>16.3333333333333</v>
      </c>
      <c r="BF92" s="161">
        <v>6.1224489795918401E-2</v>
      </c>
      <c r="BG92" s="161">
        <v>6.12244897959184</v>
      </c>
      <c r="BH92" s="161">
        <v>1.3250112108241801</v>
      </c>
      <c r="BI92" s="161">
        <v>0.37878787878787901</v>
      </c>
      <c r="BJ92" s="161">
        <v>214.24242424242399</v>
      </c>
      <c r="BK92" s="161">
        <v>14.6370223830677</v>
      </c>
      <c r="BL92" s="161">
        <v>89.614422753475594</v>
      </c>
    </row>
    <row r="93" spans="1:64" x14ac:dyDescent="0.25">
      <c r="A93" s="1" t="s">
        <v>38</v>
      </c>
      <c r="B93" s="1" t="s">
        <v>39</v>
      </c>
      <c r="C93" s="11" t="s">
        <v>24</v>
      </c>
      <c r="D93" s="12" t="s">
        <v>30</v>
      </c>
      <c r="E93" s="11">
        <v>3</v>
      </c>
      <c r="F93" s="2" t="s">
        <v>25</v>
      </c>
      <c r="G93" s="4">
        <v>41327</v>
      </c>
      <c r="H93" s="14" t="s">
        <v>29</v>
      </c>
      <c r="I93" s="13">
        <f t="shared" si="46"/>
        <v>41411</v>
      </c>
      <c r="J93" s="119">
        <f t="shared" si="47"/>
        <v>41439</v>
      </c>
      <c r="K93" s="27" t="s">
        <v>29</v>
      </c>
      <c r="L93" s="6" t="s">
        <v>29</v>
      </c>
      <c r="M93" s="25" t="s">
        <v>29</v>
      </c>
      <c r="N93" s="5" t="s">
        <v>29</v>
      </c>
      <c r="O93" s="27" t="s">
        <v>29</v>
      </c>
      <c r="P93" s="25" t="s">
        <v>29</v>
      </c>
      <c r="Q93" s="5" t="s">
        <v>29</v>
      </c>
      <c r="R93" s="6" t="s">
        <v>29</v>
      </c>
      <c r="S93" s="29" t="s">
        <v>29</v>
      </c>
      <c r="T93" s="5" t="s">
        <v>29</v>
      </c>
      <c r="U93" s="6" t="s">
        <v>29</v>
      </c>
      <c r="V93" s="112" t="s">
        <v>29</v>
      </c>
      <c r="W93" s="110">
        <v>3</v>
      </c>
      <c r="X93" s="53">
        <v>0</v>
      </c>
      <c r="Y93" s="7">
        <v>0</v>
      </c>
      <c r="Z93" s="39">
        <v>0</v>
      </c>
      <c r="AA93" s="41">
        <v>1</v>
      </c>
      <c r="AB93" s="7">
        <v>2</v>
      </c>
      <c r="AC93" s="8">
        <v>0</v>
      </c>
      <c r="AD93" s="41">
        <v>4</v>
      </c>
      <c r="AE93" s="7">
        <v>0</v>
      </c>
      <c r="AF93" s="8">
        <v>1</v>
      </c>
      <c r="AG93" s="41">
        <v>0</v>
      </c>
      <c r="AH93" s="7">
        <v>1</v>
      </c>
      <c r="AI93" s="54">
        <v>0</v>
      </c>
      <c r="AJ93" s="104">
        <v>12</v>
      </c>
      <c r="AK93" s="9">
        <v>0</v>
      </c>
      <c r="AL93" s="78">
        <v>1</v>
      </c>
      <c r="AM93" s="81">
        <f t="shared" si="28"/>
        <v>25</v>
      </c>
      <c r="AN93" s="84">
        <f t="shared" si="29"/>
        <v>12</v>
      </c>
      <c r="AO93" s="87">
        <f t="shared" si="30"/>
        <v>0.5</v>
      </c>
      <c r="AP93" s="126"/>
      <c r="AQ93" s="97">
        <f t="shared" si="54"/>
        <v>96.416666666666671</v>
      </c>
      <c r="AR93" s="136"/>
      <c r="AS93" s="158">
        <v>0</v>
      </c>
      <c r="AT93" s="158">
        <v>0</v>
      </c>
      <c r="AU93" s="158" t="s">
        <v>71</v>
      </c>
      <c r="AV93" s="158" t="s">
        <v>71</v>
      </c>
      <c r="AW93" s="158" t="s">
        <v>71</v>
      </c>
      <c r="AX93" s="158">
        <v>0</v>
      </c>
      <c r="AY93" s="158" t="s">
        <v>71</v>
      </c>
      <c r="AZ93" s="158">
        <v>0</v>
      </c>
      <c r="BA93" s="158">
        <v>0</v>
      </c>
      <c r="BB93" s="158" t="s">
        <v>71</v>
      </c>
      <c r="BC93" s="161">
        <v>9</v>
      </c>
      <c r="BD93" s="161">
        <v>40.909090909090899</v>
      </c>
      <c r="BE93" s="161">
        <v>19.4444444444444</v>
      </c>
      <c r="BF93" s="161">
        <v>5.14285714285714E-2</v>
      </c>
      <c r="BG93" s="161">
        <v>5.1428571428571397</v>
      </c>
      <c r="BH93" s="161">
        <v>1.35164411515339</v>
      </c>
      <c r="BI93" s="161">
        <v>0.36111111111111099</v>
      </c>
      <c r="BJ93" s="161">
        <v>312.944444444444</v>
      </c>
      <c r="BK93" s="161">
        <v>17.690235850447099</v>
      </c>
      <c r="BL93" s="161">
        <v>90.978355802299504</v>
      </c>
    </row>
    <row r="94" spans="1:64" x14ac:dyDescent="0.25">
      <c r="A94" s="1" t="s">
        <v>38</v>
      </c>
      <c r="B94" s="1" t="s">
        <v>39</v>
      </c>
      <c r="C94" s="11" t="s">
        <v>24</v>
      </c>
      <c r="D94" s="12" t="s">
        <v>30</v>
      </c>
      <c r="E94" s="11">
        <v>4</v>
      </c>
      <c r="F94" s="2" t="s">
        <v>25</v>
      </c>
      <c r="G94" s="4">
        <v>41327</v>
      </c>
      <c r="H94" s="14" t="s">
        <v>29</v>
      </c>
      <c r="I94" s="13">
        <f t="shared" si="46"/>
        <v>41411</v>
      </c>
      <c r="J94" s="119">
        <f t="shared" si="47"/>
        <v>41439</v>
      </c>
      <c r="K94" s="27" t="s">
        <v>29</v>
      </c>
      <c r="L94" s="6" t="s">
        <v>29</v>
      </c>
      <c r="M94" s="25" t="s">
        <v>29</v>
      </c>
      <c r="N94" s="5" t="s">
        <v>29</v>
      </c>
      <c r="O94" s="27" t="s">
        <v>29</v>
      </c>
      <c r="P94" s="25" t="s">
        <v>29</v>
      </c>
      <c r="Q94" s="5" t="s">
        <v>29</v>
      </c>
      <c r="R94" s="6" t="s">
        <v>29</v>
      </c>
      <c r="S94" s="29" t="s">
        <v>29</v>
      </c>
      <c r="T94" s="5" t="s">
        <v>29</v>
      </c>
      <c r="U94" s="6" t="s">
        <v>29</v>
      </c>
      <c r="V94" s="112" t="s">
        <v>29</v>
      </c>
      <c r="W94" s="110">
        <v>2</v>
      </c>
      <c r="X94" s="53">
        <v>0</v>
      </c>
      <c r="Y94" s="7">
        <v>0</v>
      </c>
      <c r="Z94" s="39">
        <v>0</v>
      </c>
      <c r="AA94" s="41">
        <v>0</v>
      </c>
      <c r="AB94" s="7">
        <v>1</v>
      </c>
      <c r="AC94" s="8">
        <v>5</v>
      </c>
      <c r="AD94" s="41">
        <v>3</v>
      </c>
      <c r="AE94" s="7">
        <v>0</v>
      </c>
      <c r="AF94" s="8">
        <v>0</v>
      </c>
      <c r="AG94" s="41">
        <v>1</v>
      </c>
      <c r="AH94" s="7">
        <v>1</v>
      </c>
      <c r="AI94" s="54">
        <v>0</v>
      </c>
      <c r="AJ94" s="104">
        <v>10</v>
      </c>
      <c r="AK94" s="9">
        <v>0</v>
      </c>
      <c r="AL94" s="78">
        <v>2</v>
      </c>
      <c r="AM94" s="81">
        <f t="shared" si="28"/>
        <v>25</v>
      </c>
      <c r="AN94" s="84">
        <f t="shared" si="29"/>
        <v>13</v>
      </c>
      <c r="AO94" s="87">
        <f t="shared" si="30"/>
        <v>0.56521739130434778</v>
      </c>
      <c r="AP94" s="126"/>
      <c r="AQ94" s="97">
        <f t="shared" si="54"/>
        <v>98.07692307692308</v>
      </c>
      <c r="AR94" s="136"/>
      <c r="AS94" s="158">
        <v>0</v>
      </c>
      <c r="AT94" s="158">
        <v>0</v>
      </c>
      <c r="AU94" s="158" t="s">
        <v>71</v>
      </c>
      <c r="AV94" s="158" t="s">
        <v>71</v>
      </c>
      <c r="AW94" s="158" t="s">
        <v>71</v>
      </c>
      <c r="AX94" s="158">
        <v>0</v>
      </c>
      <c r="AY94" s="158" t="s">
        <v>71</v>
      </c>
      <c r="AZ94" s="158">
        <v>0</v>
      </c>
      <c r="BA94" s="158">
        <v>0</v>
      </c>
      <c r="BB94" s="158" t="s">
        <v>71</v>
      </c>
      <c r="BC94" s="161">
        <v>11</v>
      </c>
      <c r="BD94" s="161">
        <v>47.826086956521699</v>
      </c>
      <c r="BE94" s="161">
        <v>18.454545454545499</v>
      </c>
      <c r="BF94" s="161">
        <v>5.4187192118226597E-2</v>
      </c>
      <c r="BG94" s="161">
        <v>5.4187192118226601</v>
      </c>
      <c r="BH94" s="161">
        <v>1.43537139077453</v>
      </c>
      <c r="BI94" s="161">
        <v>0.34545454545454501</v>
      </c>
      <c r="BJ94" s="161">
        <v>275.89090909090902</v>
      </c>
      <c r="BK94" s="161">
        <v>16.6099641508014</v>
      </c>
      <c r="BL94" s="161">
        <v>90.004731851633395</v>
      </c>
    </row>
    <row r="95" spans="1:64" x14ac:dyDescent="0.25">
      <c r="A95" s="21" t="s">
        <v>38</v>
      </c>
      <c r="B95" s="21" t="s">
        <v>39</v>
      </c>
      <c r="C95" s="22" t="s">
        <v>24</v>
      </c>
      <c r="D95" s="23" t="s">
        <v>31</v>
      </c>
      <c r="E95" s="22">
        <v>1</v>
      </c>
      <c r="F95" s="22" t="s">
        <v>25</v>
      </c>
      <c r="G95" s="24">
        <v>41327</v>
      </c>
      <c r="H95" s="10" t="s">
        <v>29</v>
      </c>
      <c r="I95" s="10">
        <f t="shared" si="46"/>
        <v>41411</v>
      </c>
      <c r="J95" s="115">
        <f t="shared" si="47"/>
        <v>41439</v>
      </c>
      <c r="K95" s="27" t="s">
        <v>29</v>
      </c>
      <c r="L95" s="6" t="s">
        <v>29</v>
      </c>
      <c r="M95" s="25" t="s">
        <v>29</v>
      </c>
      <c r="N95" s="5" t="s">
        <v>29</v>
      </c>
      <c r="O95" s="27" t="s">
        <v>29</v>
      </c>
      <c r="P95" s="25" t="s">
        <v>29</v>
      </c>
      <c r="Q95" s="5" t="s">
        <v>29</v>
      </c>
      <c r="R95" s="6" t="s">
        <v>29</v>
      </c>
      <c r="S95" s="29" t="s">
        <v>29</v>
      </c>
      <c r="T95" s="5" t="s">
        <v>29</v>
      </c>
      <c r="U95" s="6" t="s">
        <v>29</v>
      </c>
      <c r="V95" s="112" t="s">
        <v>29</v>
      </c>
      <c r="W95" s="110">
        <v>4</v>
      </c>
      <c r="X95" s="53">
        <v>0</v>
      </c>
      <c r="Y95" s="7">
        <v>0</v>
      </c>
      <c r="Z95" s="39">
        <v>0</v>
      </c>
      <c r="AA95" s="41">
        <v>0</v>
      </c>
      <c r="AB95" s="7">
        <v>0</v>
      </c>
      <c r="AC95" s="8">
        <v>0</v>
      </c>
      <c r="AD95" s="41">
        <v>1</v>
      </c>
      <c r="AE95" s="7">
        <v>2</v>
      </c>
      <c r="AF95" s="8">
        <v>0</v>
      </c>
      <c r="AG95" s="41">
        <v>1</v>
      </c>
      <c r="AH95" s="7">
        <v>2</v>
      </c>
      <c r="AI95" s="54">
        <v>0</v>
      </c>
      <c r="AJ95" s="104">
        <v>15</v>
      </c>
      <c r="AK95" s="9">
        <v>0</v>
      </c>
      <c r="AL95" s="78">
        <v>0</v>
      </c>
      <c r="AM95" s="82">
        <f t="shared" si="28"/>
        <v>25</v>
      </c>
      <c r="AN95" s="85">
        <f t="shared" si="29"/>
        <v>10</v>
      </c>
      <c r="AO95" s="88">
        <f t="shared" si="30"/>
        <v>0.4</v>
      </c>
      <c r="AP95" s="123">
        <f t="shared" ref="AP95" si="57">AVERAGE(AO95:AO98)</f>
        <v>0.27411890645586295</v>
      </c>
      <c r="AQ95" s="120">
        <f t="shared" si="54"/>
        <v>97.1</v>
      </c>
      <c r="AR95" s="140">
        <f t="shared" ref="AR95" si="58">AVERAGE(AQ95:AQ98)</f>
        <v>90.383333333333326</v>
      </c>
      <c r="AS95" s="158">
        <v>0</v>
      </c>
      <c r="AT95" s="158">
        <v>0</v>
      </c>
      <c r="AU95" s="158" t="s">
        <v>71</v>
      </c>
      <c r="AV95" s="158" t="s">
        <v>71</v>
      </c>
      <c r="AW95" s="158" t="s">
        <v>71</v>
      </c>
      <c r="AX95" s="158">
        <v>0</v>
      </c>
      <c r="AY95" s="158" t="s">
        <v>71</v>
      </c>
      <c r="AZ95" s="158">
        <v>0</v>
      </c>
      <c r="BA95" s="158">
        <v>0</v>
      </c>
      <c r="BB95" s="158" t="s">
        <v>71</v>
      </c>
      <c r="BC95" s="161">
        <v>6</v>
      </c>
      <c r="BD95" s="161">
        <v>28.571428571428601</v>
      </c>
      <c r="BE95" s="161">
        <v>24.5</v>
      </c>
      <c r="BF95" s="161">
        <v>4.08163265306122E-2</v>
      </c>
      <c r="BG95" s="161">
        <v>4.0816326530612201</v>
      </c>
      <c r="BH95" s="161">
        <v>1</v>
      </c>
      <c r="BI95" s="161">
        <v>0.4</v>
      </c>
      <c r="BJ95" s="161">
        <v>529.5</v>
      </c>
      <c r="BK95" s="161">
        <v>23.0108669980077</v>
      </c>
      <c r="BL95" s="161">
        <v>93.921906114317196</v>
      </c>
    </row>
    <row r="96" spans="1:64" x14ac:dyDescent="0.25">
      <c r="A96" s="21" t="s">
        <v>38</v>
      </c>
      <c r="B96" s="21" t="s">
        <v>39</v>
      </c>
      <c r="C96" s="22" t="s">
        <v>24</v>
      </c>
      <c r="D96" s="23" t="s">
        <v>31</v>
      </c>
      <c r="E96" s="22">
        <v>2</v>
      </c>
      <c r="F96" s="22" t="s">
        <v>25</v>
      </c>
      <c r="G96" s="24">
        <v>41327</v>
      </c>
      <c r="H96" s="10" t="s">
        <v>29</v>
      </c>
      <c r="I96" s="10">
        <f t="shared" si="46"/>
        <v>41411</v>
      </c>
      <c r="J96" s="115">
        <f t="shared" si="47"/>
        <v>41439</v>
      </c>
      <c r="K96" s="27" t="s">
        <v>29</v>
      </c>
      <c r="L96" s="6" t="s">
        <v>29</v>
      </c>
      <c r="M96" s="25" t="s">
        <v>29</v>
      </c>
      <c r="N96" s="5" t="s">
        <v>29</v>
      </c>
      <c r="O96" s="27" t="s">
        <v>29</v>
      </c>
      <c r="P96" s="25" t="s">
        <v>29</v>
      </c>
      <c r="Q96" s="5" t="s">
        <v>29</v>
      </c>
      <c r="R96" s="6" t="s">
        <v>29</v>
      </c>
      <c r="S96" s="29" t="s">
        <v>29</v>
      </c>
      <c r="T96" s="5" t="s">
        <v>29</v>
      </c>
      <c r="U96" s="6" t="s">
        <v>29</v>
      </c>
      <c r="V96" s="112" t="s">
        <v>29</v>
      </c>
      <c r="W96" s="110">
        <v>5</v>
      </c>
      <c r="X96" s="53">
        <v>0</v>
      </c>
      <c r="Y96" s="7">
        <v>0</v>
      </c>
      <c r="Z96" s="39">
        <v>0</v>
      </c>
      <c r="AA96" s="41">
        <v>0</v>
      </c>
      <c r="AB96" s="7">
        <v>0</v>
      </c>
      <c r="AC96" s="8">
        <v>0</v>
      </c>
      <c r="AD96" s="41">
        <v>0</v>
      </c>
      <c r="AE96" s="7">
        <v>0</v>
      </c>
      <c r="AF96" s="8">
        <v>0</v>
      </c>
      <c r="AG96" s="41">
        <v>0</v>
      </c>
      <c r="AH96" s="7">
        <v>0</v>
      </c>
      <c r="AI96" s="54">
        <v>0</v>
      </c>
      <c r="AJ96" s="104">
        <v>17</v>
      </c>
      <c r="AK96" s="9">
        <v>0</v>
      </c>
      <c r="AL96" s="78">
        <v>3</v>
      </c>
      <c r="AM96" s="82">
        <f t="shared" si="28"/>
        <v>25</v>
      </c>
      <c r="AN96" s="85">
        <f t="shared" si="29"/>
        <v>5</v>
      </c>
      <c r="AO96" s="88">
        <f t="shared" si="30"/>
        <v>0.22727272727272727</v>
      </c>
      <c r="AP96" s="124"/>
      <c r="AQ96" s="120">
        <f t="shared" si="54"/>
        <v>84</v>
      </c>
      <c r="AR96" s="124"/>
      <c r="AS96" s="158">
        <v>0</v>
      </c>
      <c r="AT96" s="158">
        <v>0</v>
      </c>
      <c r="AU96" s="158" t="s">
        <v>71</v>
      </c>
      <c r="AV96" s="158" t="s">
        <v>71</v>
      </c>
      <c r="AW96" s="158" t="s">
        <v>71</v>
      </c>
      <c r="AX96" s="158">
        <v>0</v>
      </c>
      <c r="AY96" s="158" t="s">
        <v>71</v>
      </c>
      <c r="AZ96" s="158">
        <v>0</v>
      </c>
      <c r="BA96" s="158">
        <v>0</v>
      </c>
      <c r="BB96" s="158" t="s">
        <v>71</v>
      </c>
      <c r="BC96" s="161">
        <v>0</v>
      </c>
      <c r="BD96" s="161">
        <v>0</v>
      </c>
      <c r="BE96" s="161" t="s">
        <v>71</v>
      </c>
      <c r="BF96" s="161" t="s">
        <v>71</v>
      </c>
      <c r="BG96" s="161" t="s">
        <v>71</v>
      </c>
      <c r="BH96" s="161">
        <v>0</v>
      </c>
      <c r="BI96" s="161" t="s">
        <v>71</v>
      </c>
      <c r="BJ96" s="161">
        <v>0</v>
      </c>
      <c r="BK96" s="161">
        <v>0</v>
      </c>
      <c r="BL96" s="161" t="s">
        <v>71</v>
      </c>
    </row>
    <row r="97" spans="1:64" x14ac:dyDescent="0.25">
      <c r="A97" s="21" t="s">
        <v>38</v>
      </c>
      <c r="B97" s="21" t="s">
        <v>39</v>
      </c>
      <c r="C97" s="22" t="s">
        <v>24</v>
      </c>
      <c r="D97" s="23" t="s">
        <v>31</v>
      </c>
      <c r="E97" s="22">
        <v>3</v>
      </c>
      <c r="F97" s="22" t="s">
        <v>25</v>
      </c>
      <c r="G97" s="24">
        <v>41327</v>
      </c>
      <c r="H97" s="10" t="s">
        <v>29</v>
      </c>
      <c r="I97" s="10">
        <f t="shared" si="46"/>
        <v>41411</v>
      </c>
      <c r="J97" s="115">
        <f t="shared" si="47"/>
        <v>41439</v>
      </c>
      <c r="K97" s="27" t="s">
        <v>29</v>
      </c>
      <c r="L97" s="6" t="s">
        <v>29</v>
      </c>
      <c r="M97" s="25" t="s">
        <v>29</v>
      </c>
      <c r="N97" s="5" t="s">
        <v>29</v>
      </c>
      <c r="O97" s="27" t="s">
        <v>29</v>
      </c>
      <c r="P97" s="25" t="s">
        <v>29</v>
      </c>
      <c r="Q97" s="5" t="s">
        <v>29</v>
      </c>
      <c r="R97" s="6" t="s">
        <v>29</v>
      </c>
      <c r="S97" s="29" t="s">
        <v>29</v>
      </c>
      <c r="T97" s="5" t="s">
        <v>29</v>
      </c>
      <c r="U97" s="6" t="s">
        <v>29</v>
      </c>
      <c r="V97" s="112" t="s">
        <v>29</v>
      </c>
      <c r="W97" s="110">
        <v>3</v>
      </c>
      <c r="X97" s="53">
        <v>1</v>
      </c>
      <c r="Y97" s="7">
        <v>0</v>
      </c>
      <c r="Z97" s="39">
        <v>0</v>
      </c>
      <c r="AA97" s="41">
        <v>1</v>
      </c>
      <c r="AB97" s="7">
        <v>0</v>
      </c>
      <c r="AC97" s="8">
        <v>0</v>
      </c>
      <c r="AD97" s="41">
        <v>0</v>
      </c>
      <c r="AE97" s="7">
        <v>0</v>
      </c>
      <c r="AF97" s="8">
        <v>0</v>
      </c>
      <c r="AG97" s="41">
        <v>0</v>
      </c>
      <c r="AH97" s="7">
        <v>0</v>
      </c>
      <c r="AI97" s="54">
        <v>1</v>
      </c>
      <c r="AJ97" s="104">
        <v>17</v>
      </c>
      <c r="AK97" s="9">
        <v>0</v>
      </c>
      <c r="AL97" s="78">
        <v>2</v>
      </c>
      <c r="AM97" s="82">
        <f t="shared" si="28"/>
        <v>25</v>
      </c>
      <c r="AN97" s="85">
        <f t="shared" si="29"/>
        <v>6</v>
      </c>
      <c r="AO97" s="88">
        <f t="shared" si="30"/>
        <v>0.2608695652173913</v>
      </c>
      <c r="AP97" s="124"/>
      <c r="AQ97" s="120">
        <f t="shared" si="54"/>
        <v>90.833333333333329</v>
      </c>
      <c r="AR97" s="124"/>
      <c r="AS97" s="158">
        <v>0</v>
      </c>
      <c r="AT97" s="158">
        <v>0</v>
      </c>
      <c r="AU97" s="158" t="s">
        <v>71</v>
      </c>
      <c r="AV97" s="158" t="s">
        <v>71</v>
      </c>
      <c r="AW97" s="158" t="s">
        <v>71</v>
      </c>
      <c r="AX97" s="158">
        <v>0</v>
      </c>
      <c r="AY97" s="158" t="s">
        <v>71</v>
      </c>
      <c r="AZ97" s="158">
        <v>0</v>
      </c>
      <c r="BA97" s="158">
        <v>0</v>
      </c>
      <c r="BB97" s="158" t="s">
        <v>71</v>
      </c>
      <c r="BC97" s="161">
        <v>3</v>
      </c>
      <c r="BD97" s="161">
        <v>13.636363636363599</v>
      </c>
      <c r="BE97" s="161">
        <v>16.3333333333333</v>
      </c>
      <c r="BF97" s="161">
        <v>6.1224489795918401E-2</v>
      </c>
      <c r="BG97" s="161">
        <v>6.12244897959184</v>
      </c>
      <c r="BH97" s="161">
        <v>1.5849625007211601</v>
      </c>
      <c r="BI97" s="161">
        <v>0</v>
      </c>
      <c r="BJ97" s="161">
        <v>296.33333333333297</v>
      </c>
      <c r="BK97" s="161">
        <v>17.214335111567099</v>
      </c>
      <c r="BL97" s="161">
        <v>105.393888438166</v>
      </c>
    </row>
    <row r="98" spans="1:64" ht="15.75" thickBot="1" x14ac:dyDescent="0.3">
      <c r="A98" s="31" t="s">
        <v>38</v>
      </c>
      <c r="B98" s="31" t="s">
        <v>39</v>
      </c>
      <c r="C98" s="32" t="s">
        <v>24</v>
      </c>
      <c r="D98" s="33" t="s">
        <v>31</v>
      </c>
      <c r="E98" s="32">
        <v>4</v>
      </c>
      <c r="F98" s="32" t="s">
        <v>25</v>
      </c>
      <c r="G98" s="34">
        <v>41327</v>
      </c>
      <c r="H98" s="15" t="s">
        <v>29</v>
      </c>
      <c r="I98" s="15">
        <f t="shared" si="46"/>
        <v>41411</v>
      </c>
      <c r="J98" s="116">
        <f t="shared" si="47"/>
        <v>41439</v>
      </c>
      <c r="K98" s="28" t="s">
        <v>29</v>
      </c>
      <c r="L98" s="17" t="s">
        <v>29</v>
      </c>
      <c r="M98" s="26" t="s">
        <v>29</v>
      </c>
      <c r="N98" s="16" t="s">
        <v>29</v>
      </c>
      <c r="O98" s="28" t="s">
        <v>29</v>
      </c>
      <c r="P98" s="26" t="s">
        <v>29</v>
      </c>
      <c r="Q98" s="16" t="s">
        <v>29</v>
      </c>
      <c r="R98" s="17" t="s">
        <v>29</v>
      </c>
      <c r="S98" s="30" t="s">
        <v>29</v>
      </c>
      <c r="T98" s="16" t="s">
        <v>29</v>
      </c>
      <c r="U98" s="17" t="s">
        <v>29</v>
      </c>
      <c r="V98" s="114" t="s">
        <v>29</v>
      </c>
      <c r="W98" s="113">
        <v>4</v>
      </c>
      <c r="X98" s="55">
        <v>0</v>
      </c>
      <c r="Y98" s="18">
        <v>0</v>
      </c>
      <c r="Z98" s="40">
        <v>0</v>
      </c>
      <c r="AA98" s="42">
        <v>0</v>
      </c>
      <c r="AB98" s="18">
        <v>0</v>
      </c>
      <c r="AC98" s="19">
        <v>0</v>
      </c>
      <c r="AD98" s="42">
        <v>0</v>
      </c>
      <c r="AE98" s="18">
        <v>0</v>
      </c>
      <c r="AF98" s="19">
        <v>0</v>
      </c>
      <c r="AG98" s="42">
        <v>0</v>
      </c>
      <c r="AH98" s="18">
        <v>0</v>
      </c>
      <c r="AI98" s="49">
        <v>1</v>
      </c>
      <c r="AJ98" s="105">
        <v>19</v>
      </c>
      <c r="AK98" s="20">
        <v>0</v>
      </c>
      <c r="AL98" s="79">
        <v>1</v>
      </c>
      <c r="AM98" s="83">
        <f t="shared" si="28"/>
        <v>25</v>
      </c>
      <c r="AN98" s="86">
        <f t="shared" si="29"/>
        <v>5</v>
      </c>
      <c r="AO98" s="89">
        <f t="shared" si="30"/>
        <v>0.20833333333333334</v>
      </c>
      <c r="AP98" s="134"/>
      <c r="AQ98" s="92">
        <f t="shared" si="54"/>
        <v>89.6</v>
      </c>
      <c r="AR98" s="134"/>
      <c r="AS98" s="158">
        <v>0</v>
      </c>
      <c r="AT98" s="158">
        <v>0</v>
      </c>
      <c r="AU98" s="158" t="s">
        <v>71</v>
      </c>
      <c r="AV98" s="158" t="s">
        <v>71</v>
      </c>
      <c r="AW98" s="158" t="s">
        <v>71</v>
      </c>
      <c r="AX98" s="158">
        <v>0</v>
      </c>
      <c r="AY98" s="158" t="s">
        <v>71</v>
      </c>
      <c r="AZ98" s="158">
        <v>0</v>
      </c>
      <c r="BA98" s="158">
        <v>0</v>
      </c>
      <c r="BB98" s="158" t="s">
        <v>71</v>
      </c>
      <c r="BC98" s="161">
        <v>1</v>
      </c>
      <c r="BD98" s="161">
        <v>4.7619047619047601</v>
      </c>
      <c r="BE98" s="161">
        <v>28</v>
      </c>
      <c r="BF98" s="161">
        <v>3.5714285714285698E-2</v>
      </c>
      <c r="BG98" s="161">
        <v>3.5714285714285698</v>
      </c>
      <c r="BH98" s="161">
        <v>0</v>
      </c>
      <c r="BI98" s="161" t="s">
        <v>71</v>
      </c>
      <c r="BJ98" s="161" t="s">
        <v>72</v>
      </c>
      <c r="BK98" s="161" t="s">
        <v>72</v>
      </c>
      <c r="BL98" s="161" t="s">
        <v>72</v>
      </c>
    </row>
    <row r="99" spans="1:64" ht="15.75" thickTop="1" x14ac:dyDescent="0.25">
      <c r="A99" s="1" t="s">
        <v>40</v>
      </c>
      <c r="B99" s="1" t="s">
        <v>41</v>
      </c>
      <c r="C99" s="2" t="s">
        <v>26</v>
      </c>
      <c r="D99" s="3" t="s">
        <v>27</v>
      </c>
      <c r="E99" s="2">
        <v>1</v>
      </c>
      <c r="F99" s="2" t="s">
        <v>42</v>
      </c>
      <c r="G99" s="4">
        <v>41332</v>
      </c>
      <c r="H99" s="4">
        <f t="shared" ref="H99:H110" si="59">G99+7*4</f>
        <v>41360</v>
      </c>
      <c r="I99" s="4">
        <f t="shared" ref="I99:I122" si="60">G99+7*12</f>
        <v>41416</v>
      </c>
      <c r="J99" s="118">
        <f t="shared" ref="J99:J122" si="61">G99+7*16</f>
        <v>41444</v>
      </c>
      <c r="K99" s="27">
        <v>0</v>
      </c>
      <c r="L99" s="6">
        <v>0</v>
      </c>
      <c r="M99" s="25">
        <v>0</v>
      </c>
      <c r="N99" s="5">
        <v>0</v>
      </c>
      <c r="O99" s="27">
        <v>1</v>
      </c>
      <c r="P99" s="25">
        <v>2</v>
      </c>
      <c r="Q99" s="5">
        <v>2</v>
      </c>
      <c r="R99" s="6">
        <v>8</v>
      </c>
      <c r="S99" s="29">
        <v>0</v>
      </c>
      <c r="T99" s="5">
        <v>0</v>
      </c>
      <c r="U99" s="6">
        <v>1</v>
      </c>
      <c r="V99" s="112">
        <v>0</v>
      </c>
      <c r="W99" s="110">
        <v>0</v>
      </c>
      <c r="X99" s="53">
        <v>0</v>
      </c>
      <c r="Y99" s="7">
        <v>0</v>
      </c>
      <c r="Z99" s="39">
        <v>0</v>
      </c>
      <c r="AA99" s="41">
        <v>0</v>
      </c>
      <c r="AB99" s="7">
        <v>0</v>
      </c>
      <c r="AC99" s="8">
        <v>0</v>
      </c>
      <c r="AD99" s="41">
        <v>0</v>
      </c>
      <c r="AE99" s="7">
        <v>0</v>
      </c>
      <c r="AF99" s="8">
        <v>0</v>
      </c>
      <c r="AG99" s="41">
        <v>0</v>
      </c>
      <c r="AH99" s="7">
        <v>0</v>
      </c>
      <c r="AI99" s="54">
        <v>0</v>
      </c>
      <c r="AJ99" s="104">
        <v>0</v>
      </c>
      <c r="AK99" s="9">
        <v>2</v>
      </c>
      <c r="AL99" s="78">
        <v>9</v>
      </c>
      <c r="AM99" s="95">
        <f t="shared" si="28"/>
        <v>25</v>
      </c>
      <c r="AN99" s="96">
        <f t="shared" si="29"/>
        <v>14</v>
      </c>
      <c r="AO99" s="93">
        <f t="shared" si="30"/>
        <v>0.875</v>
      </c>
      <c r="AP99" s="127">
        <f t="shared" ref="AP99" si="62">AVERAGE(AO99:AO102)</f>
        <v>0.90763533674339303</v>
      </c>
      <c r="AQ99" s="97">
        <f>((K99*2)+(L99*5)+(M99*7)+(N99*9)+(O99*12)+(P99*14)+(Q99*16)+(R99*19)+(S99*21)+(T99*23)+(U99*26)+(V99*28)+(W99*84)+(X99*86)+(Y99*89)+(Z99*91)+(AA99*93)+(AB99*96)+(AC99*98)+(AD99*100)+(AE99*103)+(AF99*105)+(AG99*107)+(AH99*110)+(AI99*112))/AN99</f>
        <v>17.857142857142858</v>
      </c>
      <c r="AR99" s="139">
        <f t="shared" ref="AR99:AR111" si="63">AVERAGE(AQ99:AQ102)</f>
        <v>18.315043290043288</v>
      </c>
      <c r="AS99" s="158">
        <v>14</v>
      </c>
      <c r="AT99" s="158">
        <v>56</v>
      </c>
      <c r="AU99" s="158">
        <v>20</v>
      </c>
      <c r="AV99" s="158">
        <v>0.05</v>
      </c>
      <c r="AW99" s="158">
        <v>5</v>
      </c>
      <c r="AX99" s="158">
        <v>1.0949143184121</v>
      </c>
      <c r="AY99" s="158">
        <v>0.52747252747252704</v>
      </c>
      <c r="AZ99" s="158">
        <v>316.769230769231</v>
      </c>
      <c r="BA99" s="158">
        <v>17.798011989242799</v>
      </c>
      <c r="BB99" s="158">
        <v>88.990059946214004</v>
      </c>
      <c r="BC99" s="161">
        <v>0</v>
      </c>
      <c r="BD99" s="161">
        <v>0</v>
      </c>
      <c r="BE99" s="161" t="s">
        <v>71</v>
      </c>
      <c r="BF99" s="161" t="s">
        <v>71</v>
      </c>
      <c r="BG99" s="161" t="s">
        <v>71</v>
      </c>
      <c r="BH99" s="161">
        <v>0</v>
      </c>
      <c r="BI99" s="161" t="s">
        <v>71</v>
      </c>
      <c r="BJ99" s="161">
        <v>0</v>
      </c>
      <c r="BK99" s="161">
        <v>0</v>
      </c>
      <c r="BL99" s="161" t="s">
        <v>71</v>
      </c>
    </row>
    <row r="100" spans="1:64" x14ac:dyDescent="0.25">
      <c r="A100" s="1" t="s">
        <v>40</v>
      </c>
      <c r="B100" s="1" t="s">
        <v>41</v>
      </c>
      <c r="C100" s="2" t="s">
        <v>26</v>
      </c>
      <c r="D100" s="3" t="s">
        <v>27</v>
      </c>
      <c r="E100" s="2">
        <v>2</v>
      </c>
      <c r="F100" s="2" t="s">
        <v>42</v>
      </c>
      <c r="G100" s="4">
        <v>41332</v>
      </c>
      <c r="H100" s="4">
        <f t="shared" si="59"/>
        <v>41360</v>
      </c>
      <c r="I100" s="4">
        <f t="shared" si="60"/>
        <v>41416</v>
      </c>
      <c r="J100" s="118">
        <f t="shared" si="61"/>
        <v>41444</v>
      </c>
      <c r="K100" s="27">
        <v>0</v>
      </c>
      <c r="L100" s="6">
        <v>0</v>
      </c>
      <c r="M100" s="25">
        <v>0</v>
      </c>
      <c r="N100" s="5">
        <v>0</v>
      </c>
      <c r="O100" s="27">
        <v>9</v>
      </c>
      <c r="P100" s="25">
        <v>1</v>
      </c>
      <c r="Q100" s="5">
        <v>5</v>
      </c>
      <c r="R100" s="6">
        <v>5</v>
      </c>
      <c r="S100" s="29">
        <v>0</v>
      </c>
      <c r="T100" s="5">
        <v>1</v>
      </c>
      <c r="U100" s="6">
        <v>1</v>
      </c>
      <c r="V100" s="112">
        <v>0</v>
      </c>
      <c r="W100" s="110">
        <v>0</v>
      </c>
      <c r="X100" s="53">
        <v>0</v>
      </c>
      <c r="Y100" s="7">
        <v>0</v>
      </c>
      <c r="Z100" s="39">
        <v>0</v>
      </c>
      <c r="AA100" s="41">
        <v>0</v>
      </c>
      <c r="AB100" s="7">
        <v>0</v>
      </c>
      <c r="AC100" s="8">
        <v>0</v>
      </c>
      <c r="AD100" s="41">
        <v>0</v>
      </c>
      <c r="AE100" s="7">
        <v>0</v>
      </c>
      <c r="AF100" s="8">
        <v>0</v>
      </c>
      <c r="AG100" s="41">
        <v>0</v>
      </c>
      <c r="AH100" s="7">
        <v>0</v>
      </c>
      <c r="AI100" s="54">
        <v>0</v>
      </c>
      <c r="AJ100" s="104">
        <v>0</v>
      </c>
      <c r="AK100" s="9">
        <v>1</v>
      </c>
      <c r="AL100" s="78">
        <v>2</v>
      </c>
      <c r="AM100" s="81">
        <f t="shared" si="28"/>
        <v>25</v>
      </c>
      <c r="AN100" s="84">
        <f t="shared" si="29"/>
        <v>22</v>
      </c>
      <c r="AO100" s="87">
        <f t="shared" si="30"/>
        <v>0.95652173913043481</v>
      </c>
      <c r="AP100" s="126"/>
      <c r="AQ100" s="97">
        <f t="shared" ref="AQ100:AQ110" si="64">((K100*2)+(L100*5)+(M100*7)+(N100*9)+(O100*12)+(P100*14)+(Q100*16)+(R100*19)+(S100*21)+(T100*23)+(U100*26)+(V100*28)+(W100*84)+(X100*86)+(Y100*89)+(Z100*91)+(AA100*93)+(AB100*96)+(AC100*98)+(AD100*100)+(AE100*103)+(AF100*105)+(AG100*107)+(AH100*110)+(AI100*112))/AN100</f>
        <v>15.727272727272727</v>
      </c>
      <c r="AR100" s="136"/>
      <c r="AS100" s="158">
        <v>22</v>
      </c>
      <c r="AT100" s="158">
        <v>88</v>
      </c>
      <c r="AU100" s="158">
        <v>18.454545454545499</v>
      </c>
      <c r="AV100" s="158">
        <v>5.4187192118226597E-2</v>
      </c>
      <c r="AW100" s="158">
        <v>5.4187192118226601</v>
      </c>
      <c r="AX100" s="158">
        <v>1.34858789601242</v>
      </c>
      <c r="AY100" s="158">
        <v>0.39393939393939398</v>
      </c>
      <c r="AZ100" s="158">
        <v>262.56277056277099</v>
      </c>
      <c r="BA100" s="158">
        <v>16.203788771851201</v>
      </c>
      <c r="BB100" s="158">
        <v>87.803781522346299</v>
      </c>
      <c r="BC100" s="161">
        <v>0</v>
      </c>
      <c r="BD100" s="161">
        <v>0</v>
      </c>
      <c r="BE100" s="161" t="s">
        <v>71</v>
      </c>
      <c r="BF100" s="161" t="s">
        <v>71</v>
      </c>
      <c r="BG100" s="161" t="s">
        <v>71</v>
      </c>
      <c r="BH100" s="161">
        <v>0</v>
      </c>
      <c r="BI100" s="161" t="s">
        <v>71</v>
      </c>
      <c r="BJ100" s="161">
        <v>0</v>
      </c>
      <c r="BK100" s="161">
        <v>0</v>
      </c>
      <c r="BL100" s="161" t="s">
        <v>71</v>
      </c>
    </row>
    <row r="101" spans="1:64" x14ac:dyDescent="0.25">
      <c r="A101" s="1" t="s">
        <v>40</v>
      </c>
      <c r="B101" s="1" t="s">
        <v>41</v>
      </c>
      <c r="C101" s="2" t="s">
        <v>26</v>
      </c>
      <c r="D101" s="3" t="s">
        <v>27</v>
      </c>
      <c r="E101" s="2">
        <v>3</v>
      </c>
      <c r="F101" s="2" t="s">
        <v>42</v>
      </c>
      <c r="G101" s="4">
        <v>41332</v>
      </c>
      <c r="H101" s="4">
        <f t="shared" si="59"/>
        <v>41360</v>
      </c>
      <c r="I101" s="4">
        <f t="shared" si="60"/>
        <v>41416</v>
      </c>
      <c r="J101" s="118">
        <f t="shared" si="61"/>
        <v>41444</v>
      </c>
      <c r="K101" s="27">
        <v>0</v>
      </c>
      <c r="L101" s="6">
        <v>0</v>
      </c>
      <c r="M101" s="25">
        <v>1</v>
      </c>
      <c r="N101" s="5">
        <v>2</v>
      </c>
      <c r="O101" s="27">
        <v>4</v>
      </c>
      <c r="P101" s="25">
        <v>5</v>
      </c>
      <c r="Q101" s="5">
        <v>1</v>
      </c>
      <c r="R101" s="6">
        <v>6</v>
      </c>
      <c r="S101" s="29">
        <v>0</v>
      </c>
      <c r="T101" s="5">
        <v>0</v>
      </c>
      <c r="U101" s="6">
        <v>1</v>
      </c>
      <c r="V101" s="112">
        <v>0</v>
      </c>
      <c r="W101" s="110">
        <v>1</v>
      </c>
      <c r="X101" s="53">
        <v>0</v>
      </c>
      <c r="Y101" s="7">
        <v>0</v>
      </c>
      <c r="Z101" s="39">
        <v>0</v>
      </c>
      <c r="AA101" s="41">
        <v>0</v>
      </c>
      <c r="AB101" s="7">
        <v>0</v>
      </c>
      <c r="AC101" s="8">
        <v>0</v>
      </c>
      <c r="AD101" s="41">
        <v>0</v>
      </c>
      <c r="AE101" s="7">
        <v>0</v>
      </c>
      <c r="AF101" s="8">
        <v>0</v>
      </c>
      <c r="AG101" s="41">
        <v>0</v>
      </c>
      <c r="AH101" s="7">
        <v>1</v>
      </c>
      <c r="AI101" s="54">
        <v>0</v>
      </c>
      <c r="AJ101" s="104">
        <v>0</v>
      </c>
      <c r="AK101" s="9">
        <v>2</v>
      </c>
      <c r="AL101" s="78">
        <v>1</v>
      </c>
      <c r="AM101" s="81">
        <f t="shared" si="28"/>
        <v>25</v>
      </c>
      <c r="AN101" s="84">
        <f t="shared" si="29"/>
        <v>22</v>
      </c>
      <c r="AO101" s="87">
        <f t="shared" si="30"/>
        <v>0.91666666666666663</v>
      </c>
      <c r="AP101" s="126"/>
      <c r="AQ101" s="97">
        <f t="shared" si="64"/>
        <v>22.40909090909091</v>
      </c>
      <c r="AR101" s="136"/>
      <c r="AS101" s="158">
        <v>20</v>
      </c>
      <c r="AT101" s="158">
        <v>80</v>
      </c>
      <c r="AU101" s="158">
        <v>16.8</v>
      </c>
      <c r="AV101" s="158">
        <v>5.95238095238095E-2</v>
      </c>
      <c r="AW101" s="158">
        <v>5.9523809523809499</v>
      </c>
      <c r="AX101" s="158">
        <v>1.4366664819166901</v>
      </c>
      <c r="AY101" s="158">
        <v>0.4</v>
      </c>
      <c r="AZ101" s="158">
        <v>218.73684210526301</v>
      </c>
      <c r="BA101" s="158">
        <v>14.789754633031</v>
      </c>
      <c r="BB101" s="158">
        <v>88.034253768041907</v>
      </c>
      <c r="BC101" s="161">
        <v>1</v>
      </c>
      <c r="BD101" s="161">
        <v>25</v>
      </c>
      <c r="BE101" s="161">
        <v>28</v>
      </c>
      <c r="BF101" s="161">
        <v>3.5714285714285698E-2</v>
      </c>
      <c r="BG101" s="161">
        <v>3.5714285714285698</v>
      </c>
      <c r="BH101" s="161">
        <v>0</v>
      </c>
      <c r="BI101" s="161" t="s">
        <v>71</v>
      </c>
      <c r="BJ101" s="161" t="s">
        <v>72</v>
      </c>
      <c r="BK101" s="161" t="s">
        <v>72</v>
      </c>
      <c r="BL101" s="161" t="s">
        <v>72</v>
      </c>
    </row>
    <row r="102" spans="1:64" x14ac:dyDescent="0.25">
      <c r="A102" s="1" t="s">
        <v>40</v>
      </c>
      <c r="B102" s="1" t="s">
        <v>41</v>
      </c>
      <c r="C102" s="2" t="s">
        <v>26</v>
      </c>
      <c r="D102" s="3" t="s">
        <v>27</v>
      </c>
      <c r="E102" s="2">
        <v>4</v>
      </c>
      <c r="F102" s="2" t="s">
        <v>42</v>
      </c>
      <c r="G102" s="4">
        <v>41332</v>
      </c>
      <c r="H102" s="4">
        <f t="shared" si="59"/>
        <v>41360</v>
      </c>
      <c r="I102" s="4">
        <f t="shared" si="60"/>
        <v>41416</v>
      </c>
      <c r="J102" s="118">
        <f t="shared" si="61"/>
        <v>41444</v>
      </c>
      <c r="K102" s="27">
        <v>0</v>
      </c>
      <c r="L102" s="6">
        <v>0</v>
      </c>
      <c r="M102" s="25">
        <v>0</v>
      </c>
      <c r="N102" s="5">
        <v>0</v>
      </c>
      <c r="O102" s="27">
        <v>1</v>
      </c>
      <c r="P102" s="25">
        <v>4</v>
      </c>
      <c r="Q102" s="5">
        <v>2</v>
      </c>
      <c r="R102" s="6">
        <v>7</v>
      </c>
      <c r="S102" s="29">
        <v>0</v>
      </c>
      <c r="T102" s="5">
        <v>0</v>
      </c>
      <c r="U102" s="6">
        <v>1</v>
      </c>
      <c r="V102" s="112">
        <v>0</v>
      </c>
      <c r="W102" s="110">
        <v>0</v>
      </c>
      <c r="X102" s="53">
        <v>0</v>
      </c>
      <c r="Y102" s="7">
        <v>0</v>
      </c>
      <c r="Z102" s="39">
        <v>0</v>
      </c>
      <c r="AA102" s="41">
        <v>0</v>
      </c>
      <c r="AB102" s="7">
        <v>0</v>
      </c>
      <c r="AC102" s="8">
        <v>0</v>
      </c>
      <c r="AD102" s="41">
        <v>0</v>
      </c>
      <c r="AE102" s="7">
        <v>0</v>
      </c>
      <c r="AF102" s="8">
        <v>0</v>
      </c>
      <c r="AG102" s="41">
        <v>0</v>
      </c>
      <c r="AH102" s="7">
        <v>0</v>
      </c>
      <c r="AI102" s="54">
        <v>0</v>
      </c>
      <c r="AJ102" s="104">
        <v>1</v>
      </c>
      <c r="AK102" s="9">
        <v>1</v>
      </c>
      <c r="AL102" s="78">
        <v>8</v>
      </c>
      <c r="AM102" s="81">
        <f t="shared" si="28"/>
        <v>25</v>
      </c>
      <c r="AN102" s="84">
        <f t="shared" si="29"/>
        <v>15</v>
      </c>
      <c r="AO102" s="87">
        <f t="shared" si="30"/>
        <v>0.88235294117647056</v>
      </c>
      <c r="AP102" s="126"/>
      <c r="AQ102" s="97">
        <f t="shared" si="64"/>
        <v>17.266666666666666</v>
      </c>
      <c r="AR102" s="136"/>
      <c r="AS102" s="158">
        <v>15</v>
      </c>
      <c r="AT102" s="158">
        <v>60</v>
      </c>
      <c r="AU102" s="158">
        <v>19.133333333333301</v>
      </c>
      <c r="AV102" s="158">
        <v>5.2264808362369297E-2</v>
      </c>
      <c r="AW102" s="158">
        <v>5.2264808362369299</v>
      </c>
      <c r="AX102" s="158">
        <v>1.23095956311401</v>
      </c>
      <c r="AY102" s="158">
        <v>0.43809523809523798</v>
      </c>
      <c r="AZ102" s="158">
        <v>288.52380952380997</v>
      </c>
      <c r="BA102" s="158">
        <v>16.985988623680701</v>
      </c>
      <c r="BB102" s="158">
        <v>88.776944026205598</v>
      </c>
      <c r="BC102" s="161">
        <v>0</v>
      </c>
      <c r="BD102" s="161">
        <v>0</v>
      </c>
      <c r="BE102" s="161" t="s">
        <v>71</v>
      </c>
      <c r="BF102" s="161" t="s">
        <v>71</v>
      </c>
      <c r="BG102" s="161" t="s">
        <v>71</v>
      </c>
      <c r="BH102" s="161">
        <v>0</v>
      </c>
      <c r="BI102" s="161" t="s">
        <v>71</v>
      </c>
      <c r="BJ102" s="161">
        <v>0</v>
      </c>
      <c r="BK102" s="161">
        <v>0</v>
      </c>
      <c r="BL102" s="161" t="s">
        <v>71</v>
      </c>
    </row>
    <row r="103" spans="1:64" x14ac:dyDescent="0.25">
      <c r="A103" s="21" t="s">
        <v>40</v>
      </c>
      <c r="B103" s="21" t="s">
        <v>41</v>
      </c>
      <c r="C103" s="22" t="s">
        <v>26</v>
      </c>
      <c r="D103" s="23" t="s">
        <v>30</v>
      </c>
      <c r="E103" s="22">
        <v>1</v>
      </c>
      <c r="F103" s="22" t="s">
        <v>42</v>
      </c>
      <c r="G103" s="24">
        <v>41332</v>
      </c>
      <c r="H103" s="10">
        <f t="shared" si="59"/>
        <v>41360</v>
      </c>
      <c r="I103" s="10">
        <f t="shared" si="60"/>
        <v>41416</v>
      </c>
      <c r="J103" s="115">
        <f t="shared" si="61"/>
        <v>41444</v>
      </c>
      <c r="K103" s="27">
        <v>0</v>
      </c>
      <c r="L103" s="6">
        <v>0</v>
      </c>
      <c r="M103" s="25">
        <v>0</v>
      </c>
      <c r="N103" s="5">
        <v>0</v>
      </c>
      <c r="O103" s="27">
        <v>4</v>
      </c>
      <c r="P103" s="25">
        <v>1</v>
      </c>
      <c r="Q103" s="5">
        <v>2</v>
      </c>
      <c r="R103" s="6">
        <v>2</v>
      </c>
      <c r="S103" s="29">
        <v>0</v>
      </c>
      <c r="T103" s="5">
        <v>3</v>
      </c>
      <c r="U103" s="6">
        <v>1</v>
      </c>
      <c r="V103" s="112">
        <v>0</v>
      </c>
      <c r="W103" s="110">
        <v>2</v>
      </c>
      <c r="X103" s="53">
        <v>0</v>
      </c>
      <c r="Y103" s="7">
        <v>0</v>
      </c>
      <c r="Z103" s="39">
        <v>0</v>
      </c>
      <c r="AA103" s="41">
        <v>0</v>
      </c>
      <c r="AB103" s="7">
        <v>0</v>
      </c>
      <c r="AC103" s="8">
        <v>0</v>
      </c>
      <c r="AD103" s="41">
        <v>0</v>
      </c>
      <c r="AE103" s="7">
        <v>0</v>
      </c>
      <c r="AF103" s="8">
        <v>0</v>
      </c>
      <c r="AG103" s="41">
        <v>0</v>
      </c>
      <c r="AH103" s="7">
        <v>1</v>
      </c>
      <c r="AI103" s="54">
        <v>0</v>
      </c>
      <c r="AJ103" s="104">
        <v>2</v>
      </c>
      <c r="AK103" s="9">
        <v>2</v>
      </c>
      <c r="AL103" s="78">
        <v>5</v>
      </c>
      <c r="AM103" s="82">
        <f t="shared" si="28"/>
        <v>25</v>
      </c>
      <c r="AN103" s="85">
        <f t="shared" si="29"/>
        <v>16</v>
      </c>
      <c r="AO103" s="88">
        <f t="shared" si="30"/>
        <v>0.8</v>
      </c>
      <c r="AP103" s="123">
        <f>AVERAGE(AO103:AO106)</f>
        <v>0.8778209109730849</v>
      </c>
      <c r="AQ103" s="120">
        <f t="shared" si="64"/>
        <v>31.5625</v>
      </c>
      <c r="AR103" s="137">
        <f t="shared" si="63"/>
        <v>23.059320468618068</v>
      </c>
      <c r="AS103" s="158">
        <v>13</v>
      </c>
      <c r="AT103" s="158">
        <v>52</v>
      </c>
      <c r="AU103" s="158">
        <v>20.461538461538499</v>
      </c>
      <c r="AV103" s="158">
        <v>4.8872180451127803E-2</v>
      </c>
      <c r="AW103" s="158">
        <v>4.88721804511278</v>
      </c>
      <c r="AX103" s="158">
        <v>1.5766212201074901</v>
      </c>
      <c r="AY103" s="158">
        <v>0.28205128205128199</v>
      </c>
      <c r="AZ103" s="158">
        <v>333.97435897435901</v>
      </c>
      <c r="BA103" s="158">
        <v>18.274965361782701</v>
      </c>
      <c r="BB103" s="158">
        <v>89.313740489915602</v>
      </c>
      <c r="BC103" s="161">
        <v>1</v>
      </c>
      <c r="BD103" s="161">
        <v>10</v>
      </c>
      <c r="BE103" s="161">
        <v>28</v>
      </c>
      <c r="BF103" s="161">
        <v>3.5714285714285698E-2</v>
      </c>
      <c r="BG103" s="161">
        <v>3.5714285714285698</v>
      </c>
      <c r="BH103" s="161">
        <v>0</v>
      </c>
      <c r="BI103" s="161" t="s">
        <v>71</v>
      </c>
      <c r="BJ103" s="161" t="s">
        <v>72</v>
      </c>
      <c r="BK103" s="161" t="s">
        <v>72</v>
      </c>
      <c r="BL103" s="161" t="s">
        <v>72</v>
      </c>
    </row>
    <row r="104" spans="1:64" x14ac:dyDescent="0.25">
      <c r="A104" s="21" t="s">
        <v>40</v>
      </c>
      <c r="B104" s="21" t="s">
        <v>41</v>
      </c>
      <c r="C104" s="22" t="s">
        <v>26</v>
      </c>
      <c r="D104" s="23" t="s">
        <v>30</v>
      </c>
      <c r="E104" s="22">
        <v>2</v>
      </c>
      <c r="F104" s="22" t="s">
        <v>42</v>
      </c>
      <c r="G104" s="24">
        <v>41332</v>
      </c>
      <c r="H104" s="10">
        <f t="shared" si="59"/>
        <v>41360</v>
      </c>
      <c r="I104" s="10">
        <f t="shared" si="60"/>
        <v>41416</v>
      </c>
      <c r="J104" s="115">
        <f t="shared" si="61"/>
        <v>41444</v>
      </c>
      <c r="K104" s="27">
        <v>0</v>
      </c>
      <c r="L104" s="6">
        <v>0</v>
      </c>
      <c r="M104" s="25">
        <v>0</v>
      </c>
      <c r="N104" s="5">
        <v>0</v>
      </c>
      <c r="O104" s="27">
        <v>1</v>
      </c>
      <c r="P104" s="25">
        <v>1</v>
      </c>
      <c r="Q104" s="5">
        <v>7</v>
      </c>
      <c r="R104" s="6">
        <v>6</v>
      </c>
      <c r="S104" s="29">
        <v>3</v>
      </c>
      <c r="T104" s="5">
        <v>2</v>
      </c>
      <c r="U104" s="6">
        <v>1</v>
      </c>
      <c r="V104" s="112">
        <v>1</v>
      </c>
      <c r="W104" s="110">
        <v>0</v>
      </c>
      <c r="X104" s="53">
        <v>0</v>
      </c>
      <c r="Y104" s="7">
        <v>0</v>
      </c>
      <c r="Z104" s="39">
        <v>0</v>
      </c>
      <c r="AA104" s="41">
        <v>0</v>
      </c>
      <c r="AB104" s="7">
        <v>0</v>
      </c>
      <c r="AC104" s="8">
        <v>0</v>
      </c>
      <c r="AD104" s="41">
        <v>0</v>
      </c>
      <c r="AE104" s="7">
        <v>0</v>
      </c>
      <c r="AF104" s="8">
        <v>0</v>
      </c>
      <c r="AG104" s="41">
        <v>0</v>
      </c>
      <c r="AH104" s="7">
        <v>0</v>
      </c>
      <c r="AI104" s="54">
        <v>0</v>
      </c>
      <c r="AJ104" s="104">
        <v>1</v>
      </c>
      <c r="AK104" s="9">
        <v>0</v>
      </c>
      <c r="AL104" s="78">
        <v>2</v>
      </c>
      <c r="AM104" s="82">
        <f t="shared" si="28"/>
        <v>25</v>
      </c>
      <c r="AN104" s="85">
        <f t="shared" si="29"/>
        <v>22</v>
      </c>
      <c r="AO104" s="88">
        <f t="shared" si="30"/>
        <v>0.95652173913043481</v>
      </c>
      <c r="AP104" s="124"/>
      <c r="AQ104" s="120">
        <f t="shared" si="64"/>
        <v>18.863636363636363</v>
      </c>
      <c r="AR104" s="138"/>
      <c r="AS104" s="158">
        <v>22</v>
      </c>
      <c r="AT104" s="158">
        <v>88</v>
      </c>
      <c r="AU104" s="158">
        <v>21.636363636363601</v>
      </c>
      <c r="AV104" s="158">
        <v>4.6218487394957999E-2</v>
      </c>
      <c r="AW104" s="158">
        <v>4.6218487394957997</v>
      </c>
      <c r="AX104" s="158">
        <v>1.09579525500093</v>
      </c>
      <c r="AY104" s="158">
        <v>0.54978354978355004</v>
      </c>
      <c r="AZ104" s="158">
        <v>360.58874458874499</v>
      </c>
      <c r="BA104" s="158">
        <v>18.989174405137899</v>
      </c>
      <c r="BB104" s="158">
        <v>87.765091788452494</v>
      </c>
      <c r="BC104" s="161">
        <v>0</v>
      </c>
      <c r="BD104" s="161">
        <v>0</v>
      </c>
      <c r="BE104" s="161" t="s">
        <v>71</v>
      </c>
      <c r="BF104" s="161" t="s">
        <v>71</v>
      </c>
      <c r="BG104" s="161" t="s">
        <v>71</v>
      </c>
      <c r="BH104" s="161">
        <v>0</v>
      </c>
      <c r="BI104" s="161" t="s">
        <v>71</v>
      </c>
      <c r="BJ104" s="161">
        <v>0</v>
      </c>
      <c r="BK104" s="161">
        <v>0</v>
      </c>
      <c r="BL104" s="161" t="s">
        <v>71</v>
      </c>
    </row>
    <row r="105" spans="1:64" x14ac:dyDescent="0.25">
      <c r="A105" s="21" t="s">
        <v>40</v>
      </c>
      <c r="B105" s="21" t="s">
        <v>41</v>
      </c>
      <c r="C105" s="22" t="s">
        <v>26</v>
      </c>
      <c r="D105" s="23" t="s">
        <v>30</v>
      </c>
      <c r="E105" s="22">
        <v>3</v>
      </c>
      <c r="F105" s="22" t="s">
        <v>42</v>
      </c>
      <c r="G105" s="24">
        <v>41332</v>
      </c>
      <c r="H105" s="10">
        <f t="shared" si="59"/>
        <v>41360</v>
      </c>
      <c r="I105" s="10">
        <f t="shared" si="60"/>
        <v>41416</v>
      </c>
      <c r="J105" s="115">
        <f t="shared" si="61"/>
        <v>41444</v>
      </c>
      <c r="K105" s="27">
        <v>0</v>
      </c>
      <c r="L105" s="6">
        <v>0</v>
      </c>
      <c r="M105" s="25">
        <v>0</v>
      </c>
      <c r="N105" s="5">
        <v>0</v>
      </c>
      <c r="O105" s="27">
        <v>1</v>
      </c>
      <c r="P105" s="25">
        <v>4</v>
      </c>
      <c r="Q105" s="5">
        <v>2</v>
      </c>
      <c r="R105" s="6">
        <v>6</v>
      </c>
      <c r="S105" s="29">
        <v>0</v>
      </c>
      <c r="T105" s="5">
        <v>1</v>
      </c>
      <c r="U105" s="6">
        <v>1</v>
      </c>
      <c r="V105" s="112">
        <v>1</v>
      </c>
      <c r="W105" s="110">
        <v>0</v>
      </c>
      <c r="X105" s="53">
        <v>0</v>
      </c>
      <c r="Y105" s="7">
        <v>0</v>
      </c>
      <c r="Z105" s="39">
        <v>0</v>
      </c>
      <c r="AA105" s="41">
        <v>0</v>
      </c>
      <c r="AB105" s="7">
        <v>0</v>
      </c>
      <c r="AC105" s="8">
        <v>0</v>
      </c>
      <c r="AD105" s="41">
        <v>0</v>
      </c>
      <c r="AE105" s="7">
        <v>0</v>
      </c>
      <c r="AF105" s="8">
        <v>0</v>
      </c>
      <c r="AG105" s="41">
        <v>0</v>
      </c>
      <c r="AH105" s="7">
        <v>0</v>
      </c>
      <c r="AI105" s="54">
        <v>1</v>
      </c>
      <c r="AJ105" s="104">
        <v>3</v>
      </c>
      <c r="AK105" s="9">
        <v>0</v>
      </c>
      <c r="AL105" s="78">
        <v>5</v>
      </c>
      <c r="AM105" s="82">
        <f t="shared" si="28"/>
        <v>25</v>
      </c>
      <c r="AN105" s="85">
        <f t="shared" si="29"/>
        <v>17</v>
      </c>
      <c r="AO105" s="88">
        <f t="shared" si="30"/>
        <v>0.85</v>
      </c>
      <c r="AP105" s="124"/>
      <c r="AQ105" s="120">
        <f t="shared" si="64"/>
        <v>23.705882352941178</v>
      </c>
      <c r="AR105" s="138"/>
      <c r="AS105" s="158">
        <v>16</v>
      </c>
      <c r="AT105" s="158">
        <v>64</v>
      </c>
      <c r="AU105" s="158">
        <v>20.125</v>
      </c>
      <c r="AV105" s="158">
        <v>4.9689440993788803E-2</v>
      </c>
      <c r="AW105" s="158">
        <v>4.9689440993788798</v>
      </c>
      <c r="AX105" s="158">
        <v>1.4772170014624799</v>
      </c>
      <c r="AY105" s="158">
        <v>0.34166666666666701</v>
      </c>
      <c r="AZ105" s="158">
        <v>317.91666666666703</v>
      </c>
      <c r="BA105" s="158">
        <v>17.830217796389</v>
      </c>
      <c r="BB105" s="158">
        <v>88.597355510007404</v>
      </c>
      <c r="BC105" s="161">
        <v>1</v>
      </c>
      <c r="BD105" s="161">
        <v>11.1111111111111</v>
      </c>
      <c r="BE105" s="161">
        <v>28</v>
      </c>
      <c r="BF105" s="161">
        <v>3.5714285714285698E-2</v>
      </c>
      <c r="BG105" s="161">
        <v>3.5714285714285698</v>
      </c>
      <c r="BH105" s="161">
        <v>0</v>
      </c>
      <c r="BI105" s="161" t="s">
        <v>71</v>
      </c>
      <c r="BJ105" s="161" t="s">
        <v>72</v>
      </c>
      <c r="BK105" s="161" t="s">
        <v>72</v>
      </c>
      <c r="BL105" s="161" t="s">
        <v>72</v>
      </c>
    </row>
    <row r="106" spans="1:64" x14ac:dyDescent="0.25">
      <c r="A106" s="21" t="s">
        <v>40</v>
      </c>
      <c r="B106" s="21" t="s">
        <v>41</v>
      </c>
      <c r="C106" s="22" t="s">
        <v>26</v>
      </c>
      <c r="D106" s="23" t="s">
        <v>30</v>
      </c>
      <c r="E106" s="22">
        <v>4</v>
      </c>
      <c r="F106" s="22" t="s">
        <v>42</v>
      </c>
      <c r="G106" s="24">
        <v>41332</v>
      </c>
      <c r="H106" s="10">
        <f t="shared" si="59"/>
        <v>41360</v>
      </c>
      <c r="I106" s="10">
        <f t="shared" si="60"/>
        <v>41416</v>
      </c>
      <c r="J106" s="115">
        <f t="shared" si="61"/>
        <v>41444</v>
      </c>
      <c r="K106" s="27">
        <v>0</v>
      </c>
      <c r="L106" s="6">
        <v>0</v>
      </c>
      <c r="M106" s="25">
        <v>0</v>
      </c>
      <c r="N106" s="5">
        <v>0</v>
      </c>
      <c r="O106" s="27">
        <v>3</v>
      </c>
      <c r="P106" s="25">
        <v>3</v>
      </c>
      <c r="Q106" s="5">
        <v>5</v>
      </c>
      <c r="R106" s="6">
        <v>3</v>
      </c>
      <c r="S106" s="29">
        <v>1</v>
      </c>
      <c r="T106" s="5">
        <v>0</v>
      </c>
      <c r="U106" s="6">
        <v>2</v>
      </c>
      <c r="V106" s="112">
        <v>2</v>
      </c>
      <c r="W106" s="110">
        <v>0</v>
      </c>
      <c r="X106" s="53">
        <v>0</v>
      </c>
      <c r="Y106" s="7">
        <v>0</v>
      </c>
      <c r="Z106" s="39">
        <v>0</v>
      </c>
      <c r="AA106" s="41">
        <v>0</v>
      </c>
      <c r="AB106" s="7">
        <v>0</v>
      </c>
      <c r="AC106" s="8">
        <v>0</v>
      </c>
      <c r="AD106" s="41">
        <v>0</v>
      </c>
      <c r="AE106" s="7">
        <v>0</v>
      </c>
      <c r="AF106" s="8">
        <v>0</v>
      </c>
      <c r="AG106" s="41">
        <v>0</v>
      </c>
      <c r="AH106" s="7">
        <v>0</v>
      </c>
      <c r="AI106" s="54">
        <v>0</v>
      </c>
      <c r="AJ106" s="104">
        <v>2</v>
      </c>
      <c r="AK106" s="9">
        <v>0</v>
      </c>
      <c r="AL106" s="78">
        <v>4</v>
      </c>
      <c r="AM106" s="82">
        <f t="shared" si="28"/>
        <v>25</v>
      </c>
      <c r="AN106" s="85">
        <f t="shared" si="29"/>
        <v>19</v>
      </c>
      <c r="AO106" s="88">
        <f t="shared" si="30"/>
        <v>0.90476190476190477</v>
      </c>
      <c r="AP106" s="124"/>
      <c r="AQ106" s="120">
        <f t="shared" si="64"/>
        <v>18.105263157894736</v>
      </c>
      <c r="AR106" s="138"/>
      <c r="AS106" s="158">
        <v>19</v>
      </c>
      <c r="AT106" s="158">
        <v>76</v>
      </c>
      <c r="AU106" s="158">
        <v>20.2631578947368</v>
      </c>
      <c r="AV106" s="158">
        <v>4.9350649350649298E-2</v>
      </c>
      <c r="AW106" s="158">
        <v>4.9350649350649398</v>
      </c>
      <c r="AX106" s="158">
        <v>1.50902751253265</v>
      </c>
      <c r="AY106" s="158">
        <v>0.33333333333333298</v>
      </c>
      <c r="AZ106" s="158">
        <v>318.96491228070198</v>
      </c>
      <c r="BA106" s="158">
        <v>17.859588804916601</v>
      </c>
      <c r="BB106" s="158">
        <v>88.138230465822105</v>
      </c>
      <c r="BC106" s="161">
        <v>0</v>
      </c>
      <c r="BD106" s="161">
        <v>0</v>
      </c>
      <c r="BE106" s="161" t="s">
        <v>71</v>
      </c>
      <c r="BF106" s="161" t="s">
        <v>71</v>
      </c>
      <c r="BG106" s="161" t="s">
        <v>71</v>
      </c>
      <c r="BH106" s="161">
        <v>0</v>
      </c>
      <c r="BI106" s="161" t="s">
        <v>71</v>
      </c>
      <c r="BJ106" s="161">
        <v>0</v>
      </c>
      <c r="BK106" s="161">
        <v>0</v>
      </c>
      <c r="BL106" s="161" t="s">
        <v>71</v>
      </c>
    </row>
    <row r="107" spans="1:64" x14ac:dyDescent="0.25">
      <c r="A107" s="1" t="s">
        <v>40</v>
      </c>
      <c r="B107" s="1" t="s">
        <v>41</v>
      </c>
      <c r="C107" s="11" t="s">
        <v>26</v>
      </c>
      <c r="D107" s="12" t="s">
        <v>31</v>
      </c>
      <c r="E107" s="11">
        <v>1</v>
      </c>
      <c r="F107" s="2" t="s">
        <v>42</v>
      </c>
      <c r="G107" s="4">
        <v>41332</v>
      </c>
      <c r="H107" s="13">
        <f t="shared" si="59"/>
        <v>41360</v>
      </c>
      <c r="I107" s="13">
        <f t="shared" si="60"/>
        <v>41416</v>
      </c>
      <c r="J107" s="119">
        <f t="shared" si="61"/>
        <v>41444</v>
      </c>
      <c r="K107" s="27">
        <v>0</v>
      </c>
      <c r="L107" s="6">
        <v>0</v>
      </c>
      <c r="M107" s="25">
        <v>0</v>
      </c>
      <c r="N107" s="5">
        <v>0</v>
      </c>
      <c r="O107" s="27">
        <v>0</v>
      </c>
      <c r="P107" s="25">
        <v>0</v>
      </c>
      <c r="Q107" s="5">
        <v>0</v>
      </c>
      <c r="R107" s="6">
        <v>0</v>
      </c>
      <c r="S107" s="29">
        <v>0</v>
      </c>
      <c r="T107" s="5">
        <v>0</v>
      </c>
      <c r="U107" s="6">
        <v>0</v>
      </c>
      <c r="V107" s="112">
        <v>0</v>
      </c>
      <c r="W107" s="110">
        <v>5</v>
      </c>
      <c r="X107" s="53">
        <v>0</v>
      </c>
      <c r="Y107" s="7">
        <v>1</v>
      </c>
      <c r="Z107" s="39">
        <v>0</v>
      </c>
      <c r="AA107" s="41">
        <v>1</v>
      </c>
      <c r="AB107" s="7">
        <v>0</v>
      </c>
      <c r="AC107" s="8">
        <v>0</v>
      </c>
      <c r="AD107" s="41">
        <v>0</v>
      </c>
      <c r="AE107" s="7">
        <v>0</v>
      </c>
      <c r="AF107" s="8">
        <v>0</v>
      </c>
      <c r="AG107" s="41">
        <v>0</v>
      </c>
      <c r="AH107" s="7">
        <v>0</v>
      </c>
      <c r="AI107" s="54">
        <v>3</v>
      </c>
      <c r="AJ107" s="104">
        <v>14</v>
      </c>
      <c r="AK107" s="9">
        <v>0</v>
      </c>
      <c r="AL107" s="78">
        <v>1</v>
      </c>
      <c r="AM107" s="81">
        <f t="shared" si="28"/>
        <v>25</v>
      </c>
      <c r="AN107" s="84">
        <f t="shared" si="29"/>
        <v>10</v>
      </c>
      <c r="AO107" s="87">
        <f t="shared" si="30"/>
        <v>0.41666666666666669</v>
      </c>
      <c r="AP107" s="125">
        <f t="shared" ref="AP107" si="65">AVERAGE(AO107:AO110)</f>
        <v>0.40638888888888891</v>
      </c>
      <c r="AQ107" s="97">
        <f t="shared" si="64"/>
        <v>93.8</v>
      </c>
      <c r="AR107" s="135">
        <f t="shared" si="63"/>
        <v>89.660227272727269</v>
      </c>
      <c r="AS107" s="158">
        <v>0</v>
      </c>
      <c r="AT107" s="158">
        <v>0</v>
      </c>
      <c r="AU107" s="158" t="s">
        <v>71</v>
      </c>
      <c r="AV107" s="158" t="s">
        <v>71</v>
      </c>
      <c r="AW107" s="158" t="s">
        <v>71</v>
      </c>
      <c r="AX107" s="158">
        <v>0</v>
      </c>
      <c r="AY107" s="158" t="s">
        <v>71</v>
      </c>
      <c r="AZ107" s="158">
        <v>0</v>
      </c>
      <c r="BA107" s="158">
        <v>0</v>
      </c>
      <c r="BB107" s="158" t="s">
        <v>71</v>
      </c>
      <c r="BC107" s="161">
        <v>5</v>
      </c>
      <c r="BD107" s="161">
        <v>25</v>
      </c>
      <c r="BE107" s="161">
        <v>21</v>
      </c>
      <c r="BF107" s="161">
        <v>4.7619047619047603E-2</v>
      </c>
      <c r="BG107" s="161">
        <v>4.7619047619047601</v>
      </c>
      <c r="BH107" s="161">
        <v>1.37095059445467</v>
      </c>
      <c r="BI107" s="161">
        <v>0.3</v>
      </c>
      <c r="BJ107" s="161">
        <v>407</v>
      </c>
      <c r="BK107" s="161">
        <v>20.174241001832002</v>
      </c>
      <c r="BL107" s="161">
        <v>96.067814294438193</v>
      </c>
    </row>
    <row r="108" spans="1:64" x14ac:dyDescent="0.25">
      <c r="A108" s="1" t="s">
        <v>40</v>
      </c>
      <c r="B108" s="1" t="s">
        <v>41</v>
      </c>
      <c r="C108" s="11" t="s">
        <v>26</v>
      </c>
      <c r="D108" s="12" t="s">
        <v>31</v>
      </c>
      <c r="E108" s="11">
        <v>2</v>
      </c>
      <c r="F108" s="2" t="s">
        <v>42</v>
      </c>
      <c r="G108" s="4">
        <v>41332</v>
      </c>
      <c r="H108" s="13">
        <f t="shared" si="59"/>
        <v>41360</v>
      </c>
      <c r="I108" s="13">
        <f t="shared" si="60"/>
        <v>41416</v>
      </c>
      <c r="J108" s="119">
        <f t="shared" si="61"/>
        <v>41444</v>
      </c>
      <c r="K108" s="27">
        <v>0</v>
      </c>
      <c r="L108" s="6">
        <v>0</v>
      </c>
      <c r="M108" s="25">
        <v>0</v>
      </c>
      <c r="N108" s="5">
        <v>0</v>
      </c>
      <c r="O108" s="27">
        <v>0</v>
      </c>
      <c r="P108" s="25">
        <v>0</v>
      </c>
      <c r="Q108" s="5">
        <v>0</v>
      </c>
      <c r="R108" s="6">
        <v>0</v>
      </c>
      <c r="S108" s="29">
        <v>0</v>
      </c>
      <c r="T108" s="5">
        <v>0</v>
      </c>
      <c r="U108" s="6">
        <v>0</v>
      </c>
      <c r="V108" s="112">
        <v>0</v>
      </c>
      <c r="W108" s="110">
        <v>9</v>
      </c>
      <c r="X108" s="53">
        <v>0</v>
      </c>
      <c r="Y108" s="7">
        <v>0</v>
      </c>
      <c r="Z108" s="39">
        <v>0</v>
      </c>
      <c r="AA108" s="41">
        <v>0</v>
      </c>
      <c r="AB108" s="7">
        <v>0</v>
      </c>
      <c r="AC108" s="8">
        <v>0</v>
      </c>
      <c r="AD108" s="41">
        <v>0</v>
      </c>
      <c r="AE108" s="7">
        <v>0</v>
      </c>
      <c r="AF108" s="8">
        <v>0</v>
      </c>
      <c r="AG108" s="41">
        <v>0</v>
      </c>
      <c r="AH108" s="7">
        <v>0</v>
      </c>
      <c r="AI108" s="54">
        <v>2</v>
      </c>
      <c r="AJ108" s="104">
        <v>11</v>
      </c>
      <c r="AK108" s="9">
        <v>0</v>
      </c>
      <c r="AL108" s="78">
        <v>3</v>
      </c>
      <c r="AM108" s="81">
        <f t="shared" ref="AM108:AM122" si="66">SUM(K108:AL108)</f>
        <v>25</v>
      </c>
      <c r="AN108" s="84">
        <f t="shared" ref="AN108:AN122" si="67">SUM(K108:AI108)</f>
        <v>11</v>
      </c>
      <c r="AO108" s="87">
        <f t="shared" ref="AO108:AO122" si="68">AN108/(AM108-AL108)</f>
        <v>0.5</v>
      </c>
      <c r="AP108" s="126"/>
      <c r="AQ108" s="97">
        <f t="shared" si="64"/>
        <v>89.090909090909093</v>
      </c>
      <c r="AR108" s="136"/>
      <c r="AS108" s="158">
        <v>0</v>
      </c>
      <c r="AT108" s="158">
        <v>0</v>
      </c>
      <c r="AU108" s="158" t="s">
        <v>71</v>
      </c>
      <c r="AV108" s="158" t="s">
        <v>71</v>
      </c>
      <c r="AW108" s="158" t="s">
        <v>71</v>
      </c>
      <c r="AX108" s="158">
        <v>0</v>
      </c>
      <c r="AY108" s="158" t="s">
        <v>71</v>
      </c>
      <c r="AZ108" s="158">
        <v>0</v>
      </c>
      <c r="BA108" s="158">
        <v>0</v>
      </c>
      <c r="BB108" s="158" t="s">
        <v>71</v>
      </c>
      <c r="BC108" s="161">
        <v>2</v>
      </c>
      <c r="BD108" s="161">
        <v>12.5</v>
      </c>
      <c r="BE108" s="161">
        <v>28</v>
      </c>
      <c r="BF108" s="161">
        <v>3.5714285714285698E-2</v>
      </c>
      <c r="BG108" s="161">
        <v>3.5714285714285698</v>
      </c>
      <c r="BH108" s="161">
        <v>0</v>
      </c>
      <c r="BI108" s="161">
        <v>1</v>
      </c>
      <c r="BJ108" s="161">
        <v>1152</v>
      </c>
      <c r="BK108" s="161">
        <v>33.941125496954299</v>
      </c>
      <c r="BL108" s="161">
        <v>121.218305346265</v>
      </c>
    </row>
    <row r="109" spans="1:64" x14ac:dyDescent="0.25">
      <c r="A109" s="1" t="s">
        <v>40</v>
      </c>
      <c r="B109" s="1" t="s">
        <v>41</v>
      </c>
      <c r="C109" s="11" t="s">
        <v>26</v>
      </c>
      <c r="D109" s="12" t="s">
        <v>31</v>
      </c>
      <c r="E109" s="11">
        <v>3</v>
      </c>
      <c r="F109" s="2" t="s">
        <v>42</v>
      </c>
      <c r="G109" s="4">
        <v>41332</v>
      </c>
      <c r="H109" s="13">
        <f t="shared" si="59"/>
        <v>41360</v>
      </c>
      <c r="I109" s="13">
        <f t="shared" si="60"/>
        <v>41416</v>
      </c>
      <c r="J109" s="119">
        <f t="shared" si="61"/>
        <v>41444</v>
      </c>
      <c r="K109" s="27">
        <v>0</v>
      </c>
      <c r="L109" s="6">
        <v>0</v>
      </c>
      <c r="M109" s="25">
        <v>0</v>
      </c>
      <c r="N109" s="5">
        <v>0</v>
      </c>
      <c r="O109" s="27">
        <v>0</v>
      </c>
      <c r="P109" s="25">
        <v>0</v>
      </c>
      <c r="Q109" s="5">
        <v>0</v>
      </c>
      <c r="R109" s="6">
        <v>0</v>
      </c>
      <c r="S109" s="29">
        <v>0</v>
      </c>
      <c r="T109" s="5">
        <v>0</v>
      </c>
      <c r="U109" s="6">
        <v>0</v>
      </c>
      <c r="V109" s="112">
        <v>0</v>
      </c>
      <c r="W109" s="110">
        <v>6</v>
      </c>
      <c r="X109" s="53">
        <v>1</v>
      </c>
      <c r="Y109" s="7">
        <v>0</v>
      </c>
      <c r="Z109" s="39">
        <v>0</v>
      </c>
      <c r="AA109" s="41">
        <v>0</v>
      </c>
      <c r="AB109" s="7">
        <v>0</v>
      </c>
      <c r="AC109" s="8">
        <v>0</v>
      </c>
      <c r="AD109" s="41">
        <v>0</v>
      </c>
      <c r="AE109" s="7">
        <v>0</v>
      </c>
      <c r="AF109" s="8">
        <v>0</v>
      </c>
      <c r="AG109" s="41">
        <v>0</v>
      </c>
      <c r="AH109" s="7">
        <v>0</v>
      </c>
      <c r="AI109" s="54">
        <v>1</v>
      </c>
      <c r="AJ109" s="104">
        <v>17</v>
      </c>
      <c r="AK109" s="9">
        <v>0</v>
      </c>
      <c r="AL109" s="78">
        <v>0</v>
      </c>
      <c r="AM109" s="81">
        <f t="shared" si="66"/>
        <v>25</v>
      </c>
      <c r="AN109" s="84">
        <f t="shared" si="67"/>
        <v>8</v>
      </c>
      <c r="AO109" s="87">
        <f t="shared" si="68"/>
        <v>0.32</v>
      </c>
      <c r="AP109" s="126"/>
      <c r="AQ109" s="97">
        <f t="shared" si="64"/>
        <v>87.75</v>
      </c>
      <c r="AR109" s="136"/>
      <c r="AS109" s="158">
        <v>0</v>
      </c>
      <c r="AT109" s="158">
        <v>0</v>
      </c>
      <c r="AU109" s="158" t="s">
        <v>71</v>
      </c>
      <c r="AV109" s="158" t="s">
        <v>71</v>
      </c>
      <c r="AW109" s="158" t="s">
        <v>71</v>
      </c>
      <c r="AX109" s="158">
        <v>0</v>
      </c>
      <c r="AY109" s="158" t="s">
        <v>71</v>
      </c>
      <c r="AZ109" s="158">
        <v>0</v>
      </c>
      <c r="BA109" s="158">
        <v>0</v>
      </c>
      <c r="BB109" s="158" t="s">
        <v>71</v>
      </c>
      <c r="BC109" s="161">
        <v>2</v>
      </c>
      <c r="BD109" s="161">
        <v>10.526315789473699</v>
      </c>
      <c r="BE109" s="161">
        <v>17.5</v>
      </c>
      <c r="BF109" s="161">
        <v>5.7142857142857099E-2</v>
      </c>
      <c r="BG109" s="161">
        <v>5.71428571428571</v>
      </c>
      <c r="BH109" s="161">
        <v>1</v>
      </c>
      <c r="BI109" s="161">
        <v>0</v>
      </c>
      <c r="BJ109" s="161">
        <v>454.5</v>
      </c>
      <c r="BK109" s="161">
        <v>21.319005605327799</v>
      </c>
      <c r="BL109" s="161">
        <v>121.822889173302</v>
      </c>
    </row>
    <row r="110" spans="1:64" x14ac:dyDescent="0.25">
      <c r="A110" s="1" t="s">
        <v>40</v>
      </c>
      <c r="B110" s="1" t="s">
        <v>41</v>
      </c>
      <c r="C110" s="11" t="s">
        <v>26</v>
      </c>
      <c r="D110" s="12" t="s">
        <v>31</v>
      </c>
      <c r="E110" s="11">
        <v>4</v>
      </c>
      <c r="F110" s="2" t="s">
        <v>42</v>
      </c>
      <c r="G110" s="4">
        <v>41332</v>
      </c>
      <c r="H110" s="13">
        <f t="shared" si="59"/>
        <v>41360</v>
      </c>
      <c r="I110" s="13">
        <f t="shared" si="60"/>
        <v>41416</v>
      </c>
      <c r="J110" s="119">
        <f t="shared" si="61"/>
        <v>41444</v>
      </c>
      <c r="K110" s="27">
        <v>0</v>
      </c>
      <c r="L110" s="6">
        <v>0</v>
      </c>
      <c r="M110" s="25">
        <v>0</v>
      </c>
      <c r="N110" s="5">
        <v>0</v>
      </c>
      <c r="O110" s="27">
        <v>0</v>
      </c>
      <c r="P110" s="25">
        <v>0</v>
      </c>
      <c r="Q110" s="5">
        <v>0</v>
      </c>
      <c r="R110" s="6">
        <v>0</v>
      </c>
      <c r="S110" s="29">
        <v>0</v>
      </c>
      <c r="T110" s="5">
        <v>0</v>
      </c>
      <c r="U110" s="6">
        <v>0</v>
      </c>
      <c r="V110" s="112">
        <v>0</v>
      </c>
      <c r="W110" s="110">
        <v>6</v>
      </c>
      <c r="X110" s="53">
        <v>0</v>
      </c>
      <c r="Y110" s="7">
        <v>0</v>
      </c>
      <c r="Z110" s="39">
        <v>0</v>
      </c>
      <c r="AA110" s="41">
        <v>0</v>
      </c>
      <c r="AB110" s="7">
        <v>0</v>
      </c>
      <c r="AC110" s="8">
        <v>0</v>
      </c>
      <c r="AD110" s="41">
        <v>0</v>
      </c>
      <c r="AE110" s="7">
        <v>0</v>
      </c>
      <c r="AF110" s="8">
        <v>0</v>
      </c>
      <c r="AG110" s="41">
        <v>0</v>
      </c>
      <c r="AH110" s="7">
        <v>0</v>
      </c>
      <c r="AI110" s="54">
        <v>1</v>
      </c>
      <c r="AJ110" s="104">
        <v>10</v>
      </c>
      <c r="AK110" s="9">
        <v>1</v>
      </c>
      <c r="AL110" s="78">
        <v>7</v>
      </c>
      <c r="AM110" s="81">
        <f t="shared" si="66"/>
        <v>25</v>
      </c>
      <c r="AN110" s="84">
        <f t="shared" si="67"/>
        <v>7</v>
      </c>
      <c r="AO110" s="87">
        <f t="shared" si="68"/>
        <v>0.3888888888888889</v>
      </c>
      <c r="AP110" s="126"/>
      <c r="AQ110" s="97">
        <f t="shared" si="64"/>
        <v>88</v>
      </c>
      <c r="AR110" s="136"/>
      <c r="AS110" s="158">
        <v>0</v>
      </c>
      <c r="AT110" s="158">
        <v>0</v>
      </c>
      <c r="AU110" s="158" t="s">
        <v>71</v>
      </c>
      <c r="AV110" s="158" t="s">
        <v>71</v>
      </c>
      <c r="AW110" s="158" t="s">
        <v>71</v>
      </c>
      <c r="AX110" s="158">
        <v>0</v>
      </c>
      <c r="AY110" s="158" t="s">
        <v>71</v>
      </c>
      <c r="AZ110" s="158">
        <v>0</v>
      </c>
      <c r="BA110" s="158">
        <v>0</v>
      </c>
      <c r="BB110" s="158" t="s">
        <v>71</v>
      </c>
      <c r="BC110" s="161">
        <v>1</v>
      </c>
      <c r="BD110" s="161">
        <v>5.2631578947368398</v>
      </c>
      <c r="BE110" s="161">
        <v>28</v>
      </c>
      <c r="BF110" s="161">
        <v>3.5714285714285698E-2</v>
      </c>
      <c r="BG110" s="161">
        <v>3.5714285714285698</v>
      </c>
      <c r="BH110" s="161">
        <v>0</v>
      </c>
      <c r="BI110" s="161" t="s">
        <v>71</v>
      </c>
      <c r="BJ110" s="161" t="s">
        <v>72</v>
      </c>
      <c r="BK110" s="161" t="s">
        <v>72</v>
      </c>
      <c r="BL110" s="161" t="s">
        <v>72</v>
      </c>
    </row>
    <row r="111" spans="1:64" x14ac:dyDescent="0.25">
      <c r="A111" s="21" t="s">
        <v>40</v>
      </c>
      <c r="B111" s="21" t="s">
        <v>41</v>
      </c>
      <c r="C111" s="22" t="s">
        <v>24</v>
      </c>
      <c r="D111" s="23" t="s">
        <v>27</v>
      </c>
      <c r="E111" s="22">
        <v>1</v>
      </c>
      <c r="F111" s="22" t="s">
        <v>42</v>
      </c>
      <c r="G111" s="24">
        <v>41332</v>
      </c>
      <c r="H111" s="10" t="s">
        <v>29</v>
      </c>
      <c r="I111" s="10">
        <f t="shared" si="60"/>
        <v>41416</v>
      </c>
      <c r="J111" s="115">
        <f t="shared" si="61"/>
        <v>41444</v>
      </c>
      <c r="K111" s="27" t="s">
        <v>29</v>
      </c>
      <c r="L111" s="6" t="s">
        <v>29</v>
      </c>
      <c r="M111" s="25" t="s">
        <v>29</v>
      </c>
      <c r="N111" s="5" t="s">
        <v>29</v>
      </c>
      <c r="O111" s="27" t="s">
        <v>29</v>
      </c>
      <c r="P111" s="25" t="s">
        <v>29</v>
      </c>
      <c r="Q111" s="5" t="s">
        <v>29</v>
      </c>
      <c r="R111" s="6" t="s">
        <v>29</v>
      </c>
      <c r="S111" s="29" t="s">
        <v>29</v>
      </c>
      <c r="T111" s="5" t="s">
        <v>29</v>
      </c>
      <c r="U111" s="6" t="s">
        <v>29</v>
      </c>
      <c r="V111" s="112" t="s">
        <v>29</v>
      </c>
      <c r="W111" s="110">
        <v>0</v>
      </c>
      <c r="X111" s="53">
        <v>0</v>
      </c>
      <c r="Y111" s="7">
        <v>0</v>
      </c>
      <c r="Z111" s="39">
        <v>0</v>
      </c>
      <c r="AA111" s="41">
        <v>2</v>
      </c>
      <c r="AB111" s="7">
        <v>9</v>
      </c>
      <c r="AC111" s="8">
        <v>4</v>
      </c>
      <c r="AD111" s="41">
        <v>2</v>
      </c>
      <c r="AE111" s="7">
        <v>0</v>
      </c>
      <c r="AF111" s="8">
        <v>0</v>
      </c>
      <c r="AG111" s="41">
        <v>0</v>
      </c>
      <c r="AH111" s="7">
        <v>1</v>
      </c>
      <c r="AI111" s="54">
        <v>0</v>
      </c>
      <c r="AJ111" s="104">
        <v>3</v>
      </c>
      <c r="AK111" s="9">
        <v>0</v>
      </c>
      <c r="AL111" s="78">
        <v>4</v>
      </c>
      <c r="AM111" s="82">
        <f t="shared" si="66"/>
        <v>25</v>
      </c>
      <c r="AN111" s="85">
        <f t="shared" si="67"/>
        <v>18</v>
      </c>
      <c r="AO111" s="88">
        <f t="shared" si="68"/>
        <v>0.8571428571428571</v>
      </c>
      <c r="AP111" s="123">
        <f t="shared" ref="AP111" si="69">AVERAGE(AO111:AO114)</f>
        <v>0.92386904761904765</v>
      </c>
      <c r="AQ111" s="90">
        <f>((W111*84)+(X111*86)+(Y111*89)+(Z111*91)+(AA111*93)+(AB111*96)+(AC111*98)+(AD111*100)+(AE111*103)+(AF111*105)+(AG111*107)+(AH111*110)+(AI111*112))/AN111</f>
        <v>97.333333333333329</v>
      </c>
      <c r="AR111" s="137">
        <f t="shared" si="63"/>
        <v>96.641757246376812</v>
      </c>
      <c r="AS111" s="158">
        <v>0</v>
      </c>
      <c r="AT111" s="158">
        <v>0</v>
      </c>
      <c r="AU111" s="158" t="s">
        <v>71</v>
      </c>
      <c r="AV111" s="158" t="s">
        <v>71</v>
      </c>
      <c r="AW111" s="158" t="s">
        <v>71</v>
      </c>
      <c r="AX111" s="158">
        <v>0</v>
      </c>
      <c r="AY111" s="158" t="s">
        <v>71</v>
      </c>
      <c r="AZ111" s="158">
        <v>0</v>
      </c>
      <c r="BA111" s="158">
        <v>0</v>
      </c>
      <c r="BB111" s="158" t="s">
        <v>71</v>
      </c>
      <c r="BC111" s="161">
        <v>18</v>
      </c>
      <c r="BD111" s="161">
        <v>72</v>
      </c>
      <c r="BE111" s="161">
        <v>15.5555555555556</v>
      </c>
      <c r="BF111" s="161">
        <v>6.4285714285714293E-2</v>
      </c>
      <c r="BG111" s="161">
        <v>6.4285714285714297</v>
      </c>
      <c r="BH111" s="161">
        <v>0.80307172732410204</v>
      </c>
      <c r="BI111" s="161">
        <v>0.69281045751633996</v>
      </c>
      <c r="BJ111" s="161">
        <v>188.53594771241799</v>
      </c>
      <c r="BK111" s="161">
        <v>13.7308392938093</v>
      </c>
      <c r="BL111" s="161">
        <v>88.269681174488596</v>
      </c>
    </row>
    <row r="112" spans="1:64" x14ac:dyDescent="0.25">
      <c r="A112" s="21" t="s">
        <v>40</v>
      </c>
      <c r="B112" s="21" t="s">
        <v>41</v>
      </c>
      <c r="C112" s="22" t="s">
        <v>24</v>
      </c>
      <c r="D112" s="23" t="s">
        <v>27</v>
      </c>
      <c r="E112" s="22">
        <v>2</v>
      </c>
      <c r="F112" s="22" t="s">
        <v>42</v>
      </c>
      <c r="G112" s="24">
        <v>41332</v>
      </c>
      <c r="H112" s="10" t="s">
        <v>29</v>
      </c>
      <c r="I112" s="10">
        <f t="shared" si="60"/>
        <v>41416</v>
      </c>
      <c r="J112" s="115">
        <f t="shared" si="61"/>
        <v>41444</v>
      </c>
      <c r="K112" s="27" t="s">
        <v>29</v>
      </c>
      <c r="L112" s="6" t="s">
        <v>29</v>
      </c>
      <c r="M112" s="25" t="s">
        <v>29</v>
      </c>
      <c r="N112" s="5" t="s">
        <v>29</v>
      </c>
      <c r="O112" s="27" t="s">
        <v>29</v>
      </c>
      <c r="P112" s="25" t="s">
        <v>29</v>
      </c>
      <c r="Q112" s="5" t="s">
        <v>29</v>
      </c>
      <c r="R112" s="6" t="s">
        <v>29</v>
      </c>
      <c r="S112" s="29" t="s">
        <v>29</v>
      </c>
      <c r="T112" s="5" t="s">
        <v>29</v>
      </c>
      <c r="U112" s="6" t="s">
        <v>29</v>
      </c>
      <c r="V112" s="112" t="s">
        <v>29</v>
      </c>
      <c r="W112" s="110">
        <v>0</v>
      </c>
      <c r="X112" s="53">
        <v>0</v>
      </c>
      <c r="Y112" s="7">
        <v>0</v>
      </c>
      <c r="Z112" s="39">
        <v>1</v>
      </c>
      <c r="AA112" s="41">
        <v>6</v>
      </c>
      <c r="AB112" s="7">
        <v>13</v>
      </c>
      <c r="AC112" s="8">
        <v>1</v>
      </c>
      <c r="AD112" s="41">
        <v>3</v>
      </c>
      <c r="AE112" s="7">
        <v>0</v>
      </c>
      <c r="AF112" s="8">
        <v>0</v>
      </c>
      <c r="AG112" s="41">
        <v>0</v>
      </c>
      <c r="AH112" s="7">
        <v>0</v>
      </c>
      <c r="AI112" s="54">
        <v>0</v>
      </c>
      <c r="AJ112" s="104">
        <v>1</v>
      </c>
      <c r="AK112" s="9">
        <v>0</v>
      </c>
      <c r="AL112" s="78">
        <v>0</v>
      </c>
      <c r="AM112" s="82">
        <f t="shared" si="66"/>
        <v>25</v>
      </c>
      <c r="AN112" s="85">
        <f t="shared" si="67"/>
        <v>24</v>
      </c>
      <c r="AO112" s="88">
        <f t="shared" si="68"/>
        <v>0.96</v>
      </c>
      <c r="AP112" s="124"/>
      <c r="AQ112" s="90">
        <f t="shared" ref="AQ112:AQ122" si="70">((W112*84)+(X112*86)+(Y112*89)+(Z112*91)+(AA112*93)+(AB112*96)+(AC112*98)+(AD112*100)+(AE112*103)+(AF112*105)+(AG112*107)+(AH112*110)+(AI112*112))/AN112</f>
        <v>95.625</v>
      </c>
      <c r="AR112" s="138"/>
      <c r="AS112" s="158">
        <v>0</v>
      </c>
      <c r="AT112" s="158">
        <v>0</v>
      </c>
      <c r="AU112" s="158" t="s">
        <v>71</v>
      </c>
      <c r="AV112" s="158" t="s">
        <v>71</v>
      </c>
      <c r="AW112" s="158" t="s">
        <v>71</v>
      </c>
      <c r="AX112" s="158">
        <v>0</v>
      </c>
      <c r="AY112" s="158" t="s">
        <v>71</v>
      </c>
      <c r="AZ112" s="158">
        <v>0</v>
      </c>
      <c r="BA112" s="158">
        <v>0</v>
      </c>
      <c r="BB112" s="158" t="s">
        <v>71</v>
      </c>
      <c r="BC112" s="161">
        <v>24</v>
      </c>
      <c r="BD112" s="161">
        <v>96</v>
      </c>
      <c r="BE112" s="161">
        <v>14.5833333333333</v>
      </c>
      <c r="BF112" s="161">
        <v>6.8571428571428603E-2</v>
      </c>
      <c r="BG112" s="161">
        <v>6.8571428571428603</v>
      </c>
      <c r="BH112" s="161">
        <v>0.78523544239154297</v>
      </c>
      <c r="BI112" s="161">
        <v>0.69927536231884102</v>
      </c>
      <c r="BJ112" s="161">
        <v>163.21014492753599</v>
      </c>
      <c r="BK112" s="161">
        <v>12.775372594469999</v>
      </c>
      <c r="BL112" s="161">
        <v>87.602554933508898</v>
      </c>
    </row>
    <row r="113" spans="1:64" x14ac:dyDescent="0.25">
      <c r="A113" s="21" t="s">
        <v>40</v>
      </c>
      <c r="B113" s="21" t="s">
        <v>41</v>
      </c>
      <c r="C113" s="22" t="s">
        <v>24</v>
      </c>
      <c r="D113" s="23" t="s">
        <v>27</v>
      </c>
      <c r="E113" s="22">
        <v>3</v>
      </c>
      <c r="F113" s="22" t="s">
        <v>42</v>
      </c>
      <c r="G113" s="24">
        <v>41332</v>
      </c>
      <c r="H113" s="10" t="s">
        <v>29</v>
      </c>
      <c r="I113" s="10">
        <f t="shared" si="60"/>
        <v>41416</v>
      </c>
      <c r="J113" s="115">
        <f t="shared" si="61"/>
        <v>41444</v>
      </c>
      <c r="K113" s="27" t="s">
        <v>29</v>
      </c>
      <c r="L113" s="6" t="s">
        <v>29</v>
      </c>
      <c r="M113" s="25" t="s">
        <v>29</v>
      </c>
      <c r="N113" s="5" t="s">
        <v>29</v>
      </c>
      <c r="O113" s="27" t="s">
        <v>29</v>
      </c>
      <c r="P113" s="25" t="s">
        <v>29</v>
      </c>
      <c r="Q113" s="5" t="s">
        <v>29</v>
      </c>
      <c r="R113" s="6" t="s">
        <v>29</v>
      </c>
      <c r="S113" s="29" t="s">
        <v>29</v>
      </c>
      <c r="T113" s="5" t="s">
        <v>29</v>
      </c>
      <c r="U113" s="6" t="s">
        <v>29</v>
      </c>
      <c r="V113" s="112" t="s">
        <v>29</v>
      </c>
      <c r="W113" s="110">
        <v>0</v>
      </c>
      <c r="X113" s="53">
        <v>0</v>
      </c>
      <c r="Y113" s="7">
        <v>0</v>
      </c>
      <c r="Z113" s="39">
        <v>1</v>
      </c>
      <c r="AA113" s="41">
        <v>5</v>
      </c>
      <c r="AB113" s="7">
        <v>9</v>
      </c>
      <c r="AC113" s="8">
        <v>3</v>
      </c>
      <c r="AD113" s="41">
        <v>2</v>
      </c>
      <c r="AE113" s="7">
        <v>0</v>
      </c>
      <c r="AF113" s="8">
        <v>1</v>
      </c>
      <c r="AG113" s="41">
        <v>1</v>
      </c>
      <c r="AH113" s="7">
        <v>1</v>
      </c>
      <c r="AI113" s="54">
        <v>0</v>
      </c>
      <c r="AJ113" s="104">
        <v>1</v>
      </c>
      <c r="AK113" s="9">
        <v>0</v>
      </c>
      <c r="AL113" s="78">
        <v>1</v>
      </c>
      <c r="AM113" s="82">
        <f t="shared" si="66"/>
        <v>25</v>
      </c>
      <c r="AN113" s="85">
        <f t="shared" si="67"/>
        <v>23</v>
      </c>
      <c r="AO113" s="88">
        <f t="shared" si="68"/>
        <v>0.95833333333333337</v>
      </c>
      <c r="AP113" s="124"/>
      <c r="AQ113" s="90">
        <f t="shared" si="70"/>
        <v>97.217391304347828</v>
      </c>
      <c r="AR113" s="138"/>
      <c r="AS113" s="158">
        <v>0</v>
      </c>
      <c r="AT113" s="158">
        <v>0</v>
      </c>
      <c r="AU113" s="158" t="s">
        <v>71</v>
      </c>
      <c r="AV113" s="158" t="s">
        <v>71</v>
      </c>
      <c r="AW113" s="158" t="s">
        <v>71</v>
      </c>
      <c r="AX113" s="158">
        <v>0</v>
      </c>
      <c r="AY113" s="158" t="s">
        <v>71</v>
      </c>
      <c r="AZ113" s="158">
        <v>0</v>
      </c>
      <c r="BA113" s="158">
        <v>0</v>
      </c>
      <c r="BB113" s="158" t="s">
        <v>71</v>
      </c>
      <c r="BC113" s="161">
        <v>23</v>
      </c>
      <c r="BD113" s="161">
        <v>92</v>
      </c>
      <c r="BE113" s="161">
        <v>15.826086956521699</v>
      </c>
      <c r="BF113" s="161">
        <v>6.3186813186813198E-2</v>
      </c>
      <c r="BG113" s="161">
        <v>6.3186813186813202</v>
      </c>
      <c r="BH113" s="161">
        <v>1.2087030080822601</v>
      </c>
      <c r="BI113" s="161">
        <v>0.55335968379446598</v>
      </c>
      <c r="BJ113" s="161">
        <v>192.85375494071101</v>
      </c>
      <c r="BK113" s="161">
        <v>13.887179517119799</v>
      </c>
      <c r="BL113" s="161">
        <v>87.748661783998699</v>
      </c>
    </row>
    <row r="114" spans="1:64" x14ac:dyDescent="0.25">
      <c r="A114" s="21" t="s">
        <v>40</v>
      </c>
      <c r="B114" s="21" t="s">
        <v>41</v>
      </c>
      <c r="C114" s="22" t="s">
        <v>24</v>
      </c>
      <c r="D114" s="23" t="s">
        <v>27</v>
      </c>
      <c r="E114" s="22">
        <v>4</v>
      </c>
      <c r="F114" s="22" t="s">
        <v>42</v>
      </c>
      <c r="G114" s="24">
        <v>41332</v>
      </c>
      <c r="H114" s="10" t="s">
        <v>29</v>
      </c>
      <c r="I114" s="10">
        <f t="shared" si="60"/>
        <v>41416</v>
      </c>
      <c r="J114" s="115">
        <f t="shared" si="61"/>
        <v>41444</v>
      </c>
      <c r="K114" s="27" t="s">
        <v>29</v>
      </c>
      <c r="L114" s="6" t="s">
        <v>29</v>
      </c>
      <c r="M114" s="25" t="s">
        <v>29</v>
      </c>
      <c r="N114" s="5" t="s">
        <v>29</v>
      </c>
      <c r="O114" s="27" t="s">
        <v>29</v>
      </c>
      <c r="P114" s="25" t="s">
        <v>29</v>
      </c>
      <c r="Q114" s="5" t="s">
        <v>29</v>
      </c>
      <c r="R114" s="6" t="s">
        <v>29</v>
      </c>
      <c r="S114" s="29" t="s">
        <v>29</v>
      </c>
      <c r="T114" s="5" t="s">
        <v>29</v>
      </c>
      <c r="U114" s="6" t="s">
        <v>29</v>
      </c>
      <c r="V114" s="112" t="s">
        <v>29</v>
      </c>
      <c r="W114" s="110">
        <v>1</v>
      </c>
      <c r="X114" s="53">
        <v>0</v>
      </c>
      <c r="Y114" s="7">
        <v>1</v>
      </c>
      <c r="Z114" s="39">
        <v>2</v>
      </c>
      <c r="AA114" s="41">
        <v>3</v>
      </c>
      <c r="AB114" s="7">
        <v>4</v>
      </c>
      <c r="AC114" s="8">
        <v>7</v>
      </c>
      <c r="AD114" s="41">
        <v>2</v>
      </c>
      <c r="AE114" s="7">
        <v>1</v>
      </c>
      <c r="AF114" s="8">
        <v>2</v>
      </c>
      <c r="AG114" s="41">
        <v>0</v>
      </c>
      <c r="AH114" s="7">
        <v>0</v>
      </c>
      <c r="AI114" s="54">
        <v>0</v>
      </c>
      <c r="AJ114" s="104">
        <v>2</v>
      </c>
      <c r="AK114" s="9">
        <v>0</v>
      </c>
      <c r="AL114" s="78">
        <v>0</v>
      </c>
      <c r="AM114" s="82">
        <f t="shared" si="66"/>
        <v>25</v>
      </c>
      <c r="AN114" s="85">
        <f t="shared" si="67"/>
        <v>23</v>
      </c>
      <c r="AO114" s="88">
        <f t="shared" si="68"/>
        <v>0.92</v>
      </c>
      <c r="AP114" s="124"/>
      <c r="AQ114" s="90">
        <f t="shared" si="70"/>
        <v>96.391304347826093</v>
      </c>
      <c r="AR114" s="138"/>
      <c r="AS114" s="158">
        <v>0</v>
      </c>
      <c r="AT114" s="158">
        <v>0</v>
      </c>
      <c r="AU114" s="158" t="s">
        <v>71</v>
      </c>
      <c r="AV114" s="158" t="s">
        <v>71</v>
      </c>
      <c r="AW114" s="158" t="s">
        <v>71</v>
      </c>
      <c r="AX114" s="158">
        <v>0</v>
      </c>
      <c r="AY114" s="158" t="s">
        <v>71</v>
      </c>
      <c r="AZ114" s="158">
        <v>0</v>
      </c>
      <c r="BA114" s="158">
        <v>0</v>
      </c>
      <c r="BB114" s="158" t="s">
        <v>71</v>
      </c>
      <c r="BC114" s="161">
        <v>22</v>
      </c>
      <c r="BD114" s="161">
        <v>91.6666666666667</v>
      </c>
      <c r="BE114" s="161">
        <v>14.636363636363599</v>
      </c>
      <c r="BF114" s="161">
        <v>6.8322981366459604E-2</v>
      </c>
      <c r="BG114" s="161">
        <v>6.8322981366459601</v>
      </c>
      <c r="BH114" s="161">
        <v>1.2927272147551701</v>
      </c>
      <c r="BI114" s="161">
        <v>0.45021645021645001</v>
      </c>
      <c r="BJ114" s="161">
        <v>165.25541125541099</v>
      </c>
      <c r="BK114" s="161">
        <v>12.855170603901399</v>
      </c>
      <c r="BL114" s="161">
        <v>87.830358163301696</v>
      </c>
    </row>
    <row r="115" spans="1:64" x14ac:dyDescent="0.25">
      <c r="A115" s="1" t="s">
        <v>40</v>
      </c>
      <c r="B115" s="1" t="s">
        <v>41</v>
      </c>
      <c r="C115" s="11" t="s">
        <v>24</v>
      </c>
      <c r="D115" s="12" t="s">
        <v>30</v>
      </c>
      <c r="E115" s="11">
        <v>1</v>
      </c>
      <c r="F115" s="2" t="s">
        <v>42</v>
      </c>
      <c r="G115" s="4">
        <v>41332</v>
      </c>
      <c r="H115" s="14" t="s">
        <v>29</v>
      </c>
      <c r="I115" s="13">
        <f t="shared" si="60"/>
        <v>41416</v>
      </c>
      <c r="J115" s="119">
        <f t="shared" si="61"/>
        <v>41444</v>
      </c>
      <c r="K115" s="27" t="s">
        <v>29</v>
      </c>
      <c r="L115" s="6" t="s">
        <v>29</v>
      </c>
      <c r="M115" s="25" t="s">
        <v>29</v>
      </c>
      <c r="N115" s="5" t="s">
        <v>29</v>
      </c>
      <c r="O115" s="27" t="s">
        <v>29</v>
      </c>
      <c r="P115" s="25" t="s">
        <v>29</v>
      </c>
      <c r="Q115" s="5" t="s">
        <v>29</v>
      </c>
      <c r="R115" s="6" t="s">
        <v>29</v>
      </c>
      <c r="S115" s="29" t="s">
        <v>29</v>
      </c>
      <c r="T115" s="5" t="s">
        <v>29</v>
      </c>
      <c r="U115" s="6" t="s">
        <v>29</v>
      </c>
      <c r="V115" s="112" t="s">
        <v>29</v>
      </c>
      <c r="W115" s="110">
        <v>0</v>
      </c>
      <c r="X115" s="53">
        <v>0</v>
      </c>
      <c r="Y115" s="7">
        <v>0</v>
      </c>
      <c r="Z115" s="39">
        <v>0</v>
      </c>
      <c r="AA115" s="41">
        <v>5</v>
      </c>
      <c r="AB115" s="7">
        <v>5</v>
      </c>
      <c r="AC115" s="8">
        <v>7</v>
      </c>
      <c r="AD115" s="41">
        <v>0</v>
      </c>
      <c r="AE115" s="7">
        <v>3</v>
      </c>
      <c r="AF115" s="8">
        <v>0</v>
      </c>
      <c r="AG115" s="41">
        <v>0</v>
      </c>
      <c r="AH115" s="7">
        <v>0</v>
      </c>
      <c r="AI115" s="54">
        <v>0</v>
      </c>
      <c r="AJ115" s="104">
        <v>0</v>
      </c>
      <c r="AK115" s="9">
        <v>0</v>
      </c>
      <c r="AL115" s="78">
        <v>5</v>
      </c>
      <c r="AM115" s="81">
        <f t="shared" si="66"/>
        <v>25</v>
      </c>
      <c r="AN115" s="84">
        <f t="shared" si="67"/>
        <v>20</v>
      </c>
      <c r="AO115" s="87">
        <f t="shared" si="68"/>
        <v>1</v>
      </c>
      <c r="AP115" s="125">
        <f t="shared" ref="AP115" si="71">AVERAGE(AO115:AO118)</f>
        <v>0.87208758061160807</v>
      </c>
      <c r="AQ115" s="121">
        <f t="shared" si="70"/>
        <v>97</v>
      </c>
      <c r="AR115" s="135">
        <f t="shared" ref="AR115:AR119" si="72">AVERAGE(AQ115:AQ118)</f>
        <v>98.033077485380119</v>
      </c>
      <c r="AS115" s="158">
        <v>0</v>
      </c>
      <c r="AT115" s="158">
        <v>0</v>
      </c>
      <c r="AU115" s="158" t="s">
        <v>71</v>
      </c>
      <c r="AV115" s="158" t="s">
        <v>71</v>
      </c>
      <c r="AW115" s="158" t="s">
        <v>71</v>
      </c>
      <c r="AX115" s="158">
        <v>0</v>
      </c>
      <c r="AY115" s="158" t="s">
        <v>71</v>
      </c>
      <c r="AZ115" s="158">
        <v>0</v>
      </c>
      <c r="BA115" s="158">
        <v>0</v>
      </c>
      <c r="BB115" s="158" t="s">
        <v>71</v>
      </c>
      <c r="BC115" s="161">
        <v>20</v>
      </c>
      <c r="BD115" s="161">
        <v>80</v>
      </c>
      <c r="BE115" s="161">
        <v>15.05</v>
      </c>
      <c r="BF115" s="161">
        <v>6.6445182724252497E-2</v>
      </c>
      <c r="BG115" s="161">
        <v>6.6445182724252501</v>
      </c>
      <c r="BH115" s="161">
        <v>0.60984030471640005</v>
      </c>
      <c r="BI115" s="161">
        <v>0.731578947368421</v>
      </c>
      <c r="BJ115" s="161">
        <v>175.302631578947</v>
      </c>
      <c r="BK115" s="161">
        <v>13.240190012947201</v>
      </c>
      <c r="BL115" s="161">
        <v>87.9746844714101</v>
      </c>
    </row>
    <row r="116" spans="1:64" x14ac:dyDescent="0.25">
      <c r="A116" s="1" t="s">
        <v>40</v>
      </c>
      <c r="B116" s="1" t="s">
        <v>41</v>
      </c>
      <c r="C116" s="11" t="s">
        <v>24</v>
      </c>
      <c r="D116" s="12" t="s">
        <v>30</v>
      </c>
      <c r="E116" s="11">
        <v>2</v>
      </c>
      <c r="F116" s="2" t="s">
        <v>42</v>
      </c>
      <c r="G116" s="4">
        <v>41332</v>
      </c>
      <c r="H116" s="14" t="s">
        <v>29</v>
      </c>
      <c r="I116" s="13">
        <f t="shared" si="60"/>
        <v>41416</v>
      </c>
      <c r="J116" s="119">
        <f t="shared" si="61"/>
        <v>41444</v>
      </c>
      <c r="K116" s="27" t="s">
        <v>29</v>
      </c>
      <c r="L116" s="6" t="s">
        <v>29</v>
      </c>
      <c r="M116" s="25" t="s">
        <v>29</v>
      </c>
      <c r="N116" s="5" t="s">
        <v>29</v>
      </c>
      <c r="O116" s="27" t="s">
        <v>29</v>
      </c>
      <c r="P116" s="25" t="s">
        <v>29</v>
      </c>
      <c r="Q116" s="5" t="s">
        <v>29</v>
      </c>
      <c r="R116" s="6" t="s">
        <v>29</v>
      </c>
      <c r="S116" s="29" t="s">
        <v>29</v>
      </c>
      <c r="T116" s="5" t="s">
        <v>29</v>
      </c>
      <c r="U116" s="6" t="s">
        <v>29</v>
      </c>
      <c r="V116" s="112" t="s">
        <v>29</v>
      </c>
      <c r="W116" s="110">
        <v>0</v>
      </c>
      <c r="X116" s="53">
        <v>0</v>
      </c>
      <c r="Y116" s="7">
        <v>0</v>
      </c>
      <c r="Z116" s="39">
        <v>1</v>
      </c>
      <c r="AA116" s="41">
        <v>4</v>
      </c>
      <c r="AB116" s="7">
        <v>7</v>
      </c>
      <c r="AC116" s="8">
        <v>1</v>
      </c>
      <c r="AD116" s="41">
        <v>1</v>
      </c>
      <c r="AE116" s="7">
        <v>2</v>
      </c>
      <c r="AF116" s="8">
        <v>0</v>
      </c>
      <c r="AG116" s="41">
        <v>0</v>
      </c>
      <c r="AH116" s="7">
        <v>3</v>
      </c>
      <c r="AI116" s="54">
        <v>0</v>
      </c>
      <c r="AJ116" s="104">
        <v>2</v>
      </c>
      <c r="AK116" s="9">
        <v>1</v>
      </c>
      <c r="AL116" s="78">
        <v>3</v>
      </c>
      <c r="AM116" s="81">
        <f t="shared" si="66"/>
        <v>25</v>
      </c>
      <c r="AN116" s="84">
        <f t="shared" si="67"/>
        <v>19</v>
      </c>
      <c r="AO116" s="87">
        <f t="shared" si="68"/>
        <v>0.86363636363636365</v>
      </c>
      <c r="AP116" s="126"/>
      <c r="AQ116" s="121">
        <f t="shared" si="70"/>
        <v>98.368421052631575</v>
      </c>
      <c r="AR116" s="136"/>
      <c r="AS116" s="158">
        <v>0</v>
      </c>
      <c r="AT116" s="158">
        <v>0</v>
      </c>
      <c r="AU116" s="158" t="s">
        <v>71</v>
      </c>
      <c r="AV116" s="158" t="s">
        <v>71</v>
      </c>
      <c r="AW116" s="158" t="s">
        <v>71</v>
      </c>
      <c r="AX116" s="158">
        <v>0</v>
      </c>
      <c r="AY116" s="158" t="s">
        <v>71</v>
      </c>
      <c r="AZ116" s="158">
        <v>0</v>
      </c>
      <c r="BA116" s="158">
        <v>0</v>
      </c>
      <c r="BB116" s="158" t="s">
        <v>71</v>
      </c>
      <c r="BC116" s="161">
        <v>19</v>
      </c>
      <c r="BD116" s="161">
        <v>76</v>
      </c>
      <c r="BE116" s="161">
        <v>16.947368421052602</v>
      </c>
      <c r="BF116" s="161">
        <v>5.9006211180124203E-2</v>
      </c>
      <c r="BG116" s="161">
        <v>5.9006211180124204</v>
      </c>
      <c r="BH116" s="161">
        <v>1.48322619697091</v>
      </c>
      <c r="BI116" s="161">
        <v>0.42105263157894701</v>
      </c>
      <c r="BJ116" s="161">
        <v>223.438596491228</v>
      </c>
      <c r="BK116" s="161">
        <v>14.947862606112899</v>
      </c>
      <c r="BL116" s="161">
        <v>88.201673762777901</v>
      </c>
    </row>
    <row r="117" spans="1:64" x14ac:dyDescent="0.25">
      <c r="A117" s="1" t="s">
        <v>40</v>
      </c>
      <c r="B117" s="1" t="s">
        <v>41</v>
      </c>
      <c r="C117" s="11" t="s">
        <v>24</v>
      </c>
      <c r="D117" s="12" t="s">
        <v>30</v>
      </c>
      <c r="E117" s="11">
        <v>3</v>
      </c>
      <c r="F117" s="2" t="s">
        <v>42</v>
      </c>
      <c r="G117" s="4">
        <v>41332</v>
      </c>
      <c r="H117" s="14" t="s">
        <v>29</v>
      </c>
      <c r="I117" s="13">
        <f t="shared" si="60"/>
        <v>41416</v>
      </c>
      <c r="J117" s="119">
        <f t="shared" si="61"/>
        <v>41444</v>
      </c>
      <c r="K117" s="27" t="s">
        <v>29</v>
      </c>
      <c r="L117" s="6" t="s">
        <v>29</v>
      </c>
      <c r="M117" s="25" t="s">
        <v>29</v>
      </c>
      <c r="N117" s="5" t="s">
        <v>29</v>
      </c>
      <c r="O117" s="27" t="s">
        <v>29</v>
      </c>
      <c r="P117" s="25" t="s">
        <v>29</v>
      </c>
      <c r="Q117" s="5" t="s">
        <v>29</v>
      </c>
      <c r="R117" s="6" t="s">
        <v>29</v>
      </c>
      <c r="S117" s="29" t="s">
        <v>29</v>
      </c>
      <c r="T117" s="5" t="s">
        <v>29</v>
      </c>
      <c r="U117" s="6" t="s">
        <v>29</v>
      </c>
      <c r="V117" s="112" t="s">
        <v>29</v>
      </c>
      <c r="W117" s="110">
        <v>0</v>
      </c>
      <c r="X117" s="53">
        <v>0</v>
      </c>
      <c r="Y117" s="7">
        <v>0</v>
      </c>
      <c r="Z117" s="39">
        <v>0</v>
      </c>
      <c r="AA117" s="41">
        <v>2</v>
      </c>
      <c r="AB117" s="7">
        <v>4</v>
      </c>
      <c r="AC117" s="8">
        <v>4</v>
      </c>
      <c r="AD117" s="41">
        <v>3</v>
      </c>
      <c r="AE117" s="7">
        <v>0</v>
      </c>
      <c r="AF117" s="8">
        <v>2</v>
      </c>
      <c r="AG117" s="41">
        <v>0</v>
      </c>
      <c r="AH117" s="7">
        <v>1</v>
      </c>
      <c r="AI117" s="54">
        <v>0</v>
      </c>
      <c r="AJ117" s="104">
        <v>2</v>
      </c>
      <c r="AK117" s="9">
        <v>1</v>
      </c>
      <c r="AL117" s="78">
        <v>6</v>
      </c>
      <c r="AM117" s="81">
        <f t="shared" si="66"/>
        <v>25</v>
      </c>
      <c r="AN117" s="84">
        <f t="shared" si="67"/>
        <v>16</v>
      </c>
      <c r="AO117" s="87">
        <f t="shared" si="68"/>
        <v>0.84210526315789469</v>
      </c>
      <c r="AP117" s="126"/>
      <c r="AQ117" s="121">
        <f t="shared" si="70"/>
        <v>98.875</v>
      </c>
      <c r="AR117" s="136"/>
      <c r="AS117" s="158">
        <v>0</v>
      </c>
      <c r="AT117" s="158">
        <v>0</v>
      </c>
      <c r="AU117" s="158" t="s">
        <v>71</v>
      </c>
      <c r="AV117" s="158" t="s">
        <v>71</v>
      </c>
      <c r="AW117" s="158" t="s">
        <v>71</v>
      </c>
      <c r="AX117" s="158">
        <v>0</v>
      </c>
      <c r="AY117" s="158" t="s">
        <v>71</v>
      </c>
      <c r="AZ117" s="158">
        <v>0</v>
      </c>
      <c r="BA117" s="158">
        <v>0</v>
      </c>
      <c r="BB117" s="158" t="s">
        <v>71</v>
      </c>
      <c r="BC117" s="161">
        <v>16</v>
      </c>
      <c r="BD117" s="161">
        <v>64</v>
      </c>
      <c r="BE117" s="161">
        <v>17.0625</v>
      </c>
      <c r="BF117" s="161">
        <v>5.8608058608058601E-2</v>
      </c>
      <c r="BG117" s="161">
        <v>5.8608058608058604</v>
      </c>
      <c r="BH117" s="161">
        <v>1.1981924110430999</v>
      </c>
      <c r="BI117" s="161">
        <v>0.45833333333333298</v>
      </c>
      <c r="BJ117" s="161">
        <v>228.54583333333301</v>
      </c>
      <c r="BK117" s="161">
        <v>15.117732413736301</v>
      </c>
      <c r="BL117" s="161">
        <v>88.602094732520499</v>
      </c>
    </row>
    <row r="118" spans="1:64" x14ac:dyDescent="0.25">
      <c r="A118" s="1" t="s">
        <v>40</v>
      </c>
      <c r="B118" s="1" t="s">
        <v>41</v>
      </c>
      <c r="C118" s="11" t="s">
        <v>24</v>
      </c>
      <c r="D118" s="12" t="s">
        <v>30</v>
      </c>
      <c r="E118" s="11">
        <v>4</v>
      </c>
      <c r="F118" s="2" t="s">
        <v>42</v>
      </c>
      <c r="G118" s="4">
        <v>41332</v>
      </c>
      <c r="H118" s="14" t="s">
        <v>29</v>
      </c>
      <c r="I118" s="13">
        <f t="shared" si="60"/>
        <v>41416</v>
      </c>
      <c r="J118" s="119">
        <f t="shared" si="61"/>
        <v>41444</v>
      </c>
      <c r="K118" s="27" t="s">
        <v>29</v>
      </c>
      <c r="L118" s="6" t="s">
        <v>29</v>
      </c>
      <c r="M118" s="25" t="s">
        <v>29</v>
      </c>
      <c r="N118" s="5" t="s">
        <v>29</v>
      </c>
      <c r="O118" s="27" t="s">
        <v>29</v>
      </c>
      <c r="P118" s="25" t="s">
        <v>29</v>
      </c>
      <c r="Q118" s="5" t="s">
        <v>29</v>
      </c>
      <c r="R118" s="6" t="s">
        <v>29</v>
      </c>
      <c r="S118" s="29" t="s">
        <v>29</v>
      </c>
      <c r="T118" s="5" t="s">
        <v>29</v>
      </c>
      <c r="U118" s="6" t="s">
        <v>29</v>
      </c>
      <c r="V118" s="112" t="s">
        <v>29</v>
      </c>
      <c r="W118" s="110">
        <v>0</v>
      </c>
      <c r="X118" s="53">
        <v>0</v>
      </c>
      <c r="Y118" s="7">
        <v>0</v>
      </c>
      <c r="Z118" s="39">
        <v>0</v>
      </c>
      <c r="AA118" s="41">
        <v>2</v>
      </c>
      <c r="AB118" s="7">
        <v>8</v>
      </c>
      <c r="AC118" s="8">
        <v>5</v>
      </c>
      <c r="AD118" s="41">
        <v>0</v>
      </c>
      <c r="AE118" s="7">
        <v>2</v>
      </c>
      <c r="AF118" s="8">
        <v>0</v>
      </c>
      <c r="AG118" s="41">
        <v>0</v>
      </c>
      <c r="AH118" s="7">
        <v>0</v>
      </c>
      <c r="AI118" s="54">
        <v>1</v>
      </c>
      <c r="AJ118" s="104">
        <v>5</v>
      </c>
      <c r="AK118" s="9">
        <v>0</v>
      </c>
      <c r="AL118" s="78">
        <v>2</v>
      </c>
      <c r="AM118" s="81">
        <f t="shared" si="66"/>
        <v>25</v>
      </c>
      <c r="AN118" s="84">
        <f t="shared" si="67"/>
        <v>18</v>
      </c>
      <c r="AO118" s="87">
        <f t="shared" si="68"/>
        <v>0.78260869565217395</v>
      </c>
      <c r="AP118" s="126"/>
      <c r="AQ118" s="121">
        <f t="shared" si="70"/>
        <v>97.888888888888886</v>
      </c>
      <c r="AR118" s="136"/>
      <c r="AS118" s="158">
        <v>0</v>
      </c>
      <c r="AT118" s="158">
        <v>0</v>
      </c>
      <c r="AU118" s="158" t="s">
        <v>71</v>
      </c>
      <c r="AV118" s="158" t="s">
        <v>71</v>
      </c>
      <c r="AW118" s="158" t="s">
        <v>71</v>
      </c>
      <c r="AX118" s="158">
        <v>0</v>
      </c>
      <c r="AY118" s="158" t="s">
        <v>71</v>
      </c>
      <c r="AZ118" s="158">
        <v>0</v>
      </c>
      <c r="BA118" s="158">
        <v>0</v>
      </c>
      <c r="BB118" s="158" t="s">
        <v>71</v>
      </c>
      <c r="BC118" s="161">
        <v>18</v>
      </c>
      <c r="BD118" s="161">
        <v>72</v>
      </c>
      <c r="BE118" s="161">
        <v>15.5555555555556</v>
      </c>
      <c r="BF118" s="161">
        <v>6.4285714285714293E-2</v>
      </c>
      <c r="BG118" s="161">
        <v>6.4285714285714297</v>
      </c>
      <c r="BH118" s="161">
        <v>0.80307172732410204</v>
      </c>
      <c r="BI118" s="161">
        <v>0.69281045751633996</v>
      </c>
      <c r="BJ118" s="161">
        <v>188.53594771241799</v>
      </c>
      <c r="BK118" s="161">
        <v>13.7308392938093</v>
      </c>
      <c r="BL118" s="161">
        <v>88.269681174488596</v>
      </c>
    </row>
    <row r="119" spans="1:64" x14ac:dyDescent="0.25">
      <c r="A119" s="21" t="s">
        <v>40</v>
      </c>
      <c r="B119" s="21" t="s">
        <v>41</v>
      </c>
      <c r="C119" s="22" t="s">
        <v>24</v>
      </c>
      <c r="D119" s="23" t="s">
        <v>31</v>
      </c>
      <c r="E119" s="22">
        <v>1</v>
      </c>
      <c r="F119" s="22" t="s">
        <v>42</v>
      </c>
      <c r="G119" s="24">
        <v>41332</v>
      </c>
      <c r="H119" s="10" t="s">
        <v>29</v>
      </c>
      <c r="I119" s="10">
        <f t="shared" si="60"/>
        <v>41416</v>
      </c>
      <c r="J119" s="115">
        <f t="shared" si="61"/>
        <v>41444</v>
      </c>
      <c r="K119" s="27" t="s">
        <v>29</v>
      </c>
      <c r="L119" s="6" t="s">
        <v>29</v>
      </c>
      <c r="M119" s="25" t="s">
        <v>29</v>
      </c>
      <c r="N119" s="5" t="s">
        <v>29</v>
      </c>
      <c r="O119" s="27" t="s">
        <v>29</v>
      </c>
      <c r="P119" s="25" t="s">
        <v>29</v>
      </c>
      <c r="Q119" s="5" t="s">
        <v>29</v>
      </c>
      <c r="R119" s="6" t="s">
        <v>29</v>
      </c>
      <c r="S119" s="29" t="s">
        <v>29</v>
      </c>
      <c r="T119" s="5" t="s">
        <v>29</v>
      </c>
      <c r="U119" s="6" t="s">
        <v>29</v>
      </c>
      <c r="V119" s="112" t="s">
        <v>29</v>
      </c>
      <c r="W119" s="110">
        <v>0</v>
      </c>
      <c r="X119" s="53">
        <v>0</v>
      </c>
      <c r="Y119" s="7">
        <v>0</v>
      </c>
      <c r="Z119" s="39">
        <v>0</v>
      </c>
      <c r="AA119" s="41">
        <v>0</v>
      </c>
      <c r="AB119" s="7">
        <v>0</v>
      </c>
      <c r="AC119" s="8">
        <v>0</v>
      </c>
      <c r="AD119" s="41">
        <v>0</v>
      </c>
      <c r="AE119" s="7">
        <v>0</v>
      </c>
      <c r="AF119" s="8">
        <v>0</v>
      </c>
      <c r="AG119" s="41">
        <v>1</v>
      </c>
      <c r="AH119" s="7">
        <v>9</v>
      </c>
      <c r="AI119" s="54">
        <v>0</v>
      </c>
      <c r="AJ119" s="104">
        <v>12</v>
      </c>
      <c r="AK119" s="9">
        <v>0</v>
      </c>
      <c r="AL119" s="78">
        <v>3</v>
      </c>
      <c r="AM119" s="82">
        <f>SUM(K119:AL119)</f>
        <v>25</v>
      </c>
      <c r="AN119" s="85">
        <f t="shared" si="67"/>
        <v>10</v>
      </c>
      <c r="AO119" s="88">
        <f>AN119/(AM119-AL119)</f>
        <v>0.45454545454545453</v>
      </c>
      <c r="AP119" s="123">
        <f>AVERAGE(AO119:AO122)</f>
        <v>0.48320158102766797</v>
      </c>
      <c r="AQ119" s="90">
        <f t="shared" si="70"/>
        <v>109.7</v>
      </c>
      <c r="AR119" s="140">
        <f t="shared" si="72"/>
        <v>107.43570804195805</v>
      </c>
      <c r="AS119" s="158">
        <v>0</v>
      </c>
      <c r="AT119" s="158">
        <v>0</v>
      </c>
      <c r="AU119" s="158" t="s">
        <v>71</v>
      </c>
      <c r="AV119" s="158" t="s">
        <v>71</v>
      </c>
      <c r="AW119" s="158" t="s">
        <v>71</v>
      </c>
      <c r="AX119" s="158">
        <v>0</v>
      </c>
      <c r="AY119" s="158" t="s">
        <v>71</v>
      </c>
      <c r="AZ119" s="158">
        <v>0</v>
      </c>
      <c r="BA119" s="158">
        <v>0</v>
      </c>
      <c r="BB119" s="158" t="s">
        <v>71</v>
      </c>
      <c r="BC119" s="161">
        <v>10</v>
      </c>
      <c r="BD119" s="161">
        <v>40</v>
      </c>
      <c r="BE119" s="161">
        <v>28</v>
      </c>
      <c r="BF119" s="161">
        <v>3.5714285714285698E-2</v>
      </c>
      <c r="BG119" s="161">
        <v>3.5714285714285698</v>
      </c>
      <c r="BH119" s="161">
        <v>0</v>
      </c>
      <c r="BI119" s="161">
        <v>1</v>
      </c>
      <c r="BJ119" s="161">
        <v>640</v>
      </c>
      <c r="BK119" s="161">
        <v>25.298221281347001</v>
      </c>
      <c r="BL119" s="161">
        <v>90.350790290525097</v>
      </c>
    </row>
    <row r="120" spans="1:64" x14ac:dyDescent="0.25">
      <c r="A120" s="21" t="s">
        <v>40</v>
      </c>
      <c r="B120" s="21" t="s">
        <v>41</v>
      </c>
      <c r="C120" s="22" t="s">
        <v>24</v>
      </c>
      <c r="D120" s="23" t="s">
        <v>31</v>
      </c>
      <c r="E120" s="22">
        <v>2</v>
      </c>
      <c r="F120" s="22" t="s">
        <v>42</v>
      </c>
      <c r="G120" s="24">
        <v>41332</v>
      </c>
      <c r="H120" s="10" t="s">
        <v>29</v>
      </c>
      <c r="I120" s="10">
        <f t="shared" si="60"/>
        <v>41416</v>
      </c>
      <c r="J120" s="115">
        <f t="shared" si="61"/>
        <v>41444</v>
      </c>
      <c r="K120" s="27" t="s">
        <v>29</v>
      </c>
      <c r="L120" s="6" t="s">
        <v>29</v>
      </c>
      <c r="M120" s="25" t="s">
        <v>29</v>
      </c>
      <c r="N120" s="5" t="s">
        <v>29</v>
      </c>
      <c r="O120" s="27" t="s">
        <v>29</v>
      </c>
      <c r="P120" s="25" t="s">
        <v>29</v>
      </c>
      <c r="Q120" s="5" t="s">
        <v>29</v>
      </c>
      <c r="R120" s="6" t="s">
        <v>29</v>
      </c>
      <c r="S120" s="29" t="s">
        <v>29</v>
      </c>
      <c r="T120" s="5" t="s">
        <v>29</v>
      </c>
      <c r="U120" s="6" t="s">
        <v>29</v>
      </c>
      <c r="V120" s="112" t="s">
        <v>29</v>
      </c>
      <c r="W120" s="110">
        <v>1</v>
      </c>
      <c r="X120" s="53">
        <v>0</v>
      </c>
      <c r="Y120" s="7">
        <v>0</v>
      </c>
      <c r="Z120" s="39">
        <v>0</v>
      </c>
      <c r="AA120" s="41">
        <v>0</v>
      </c>
      <c r="AB120" s="7">
        <v>0</v>
      </c>
      <c r="AC120" s="8">
        <v>0</v>
      </c>
      <c r="AD120" s="41">
        <v>0</v>
      </c>
      <c r="AE120" s="7">
        <v>1</v>
      </c>
      <c r="AF120" s="8">
        <v>3</v>
      </c>
      <c r="AG120" s="41">
        <v>2</v>
      </c>
      <c r="AH120" s="7">
        <v>4</v>
      </c>
      <c r="AI120" s="54">
        <v>0</v>
      </c>
      <c r="AJ120" s="104">
        <v>12</v>
      </c>
      <c r="AK120" s="9">
        <v>0</v>
      </c>
      <c r="AL120" s="78">
        <v>2</v>
      </c>
      <c r="AM120" s="82">
        <f t="shared" si="66"/>
        <v>25</v>
      </c>
      <c r="AN120" s="85">
        <f t="shared" si="67"/>
        <v>11</v>
      </c>
      <c r="AO120" s="88">
        <f>AN120/(AM120-AL120)</f>
        <v>0.47826086956521741</v>
      </c>
      <c r="AP120" s="124"/>
      <c r="AQ120" s="90">
        <f t="shared" si="70"/>
        <v>105.09090909090909</v>
      </c>
      <c r="AR120" s="124"/>
      <c r="AS120" s="158">
        <v>0</v>
      </c>
      <c r="AT120" s="158">
        <v>0</v>
      </c>
      <c r="AU120" s="158" t="s">
        <v>71</v>
      </c>
      <c r="AV120" s="158" t="s">
        <v>71</v>
      </c>
      <c r="AW120" s="158" t="s">
        <v>71</v>
      </c>
      <c r="AX120" s="158">
        <v>0</v>
      </c>
      <c r="AY120" s="158" t="s">
        <v>71</v>
      </c>
      <c r="AZ120" s="158">
        <v>0</v>
      </c>
      <c r="BA120" s="158">
        <v>0</v>
      </c>
      <c r="BB120" s="158" t="s">
        <v>71</v>
      </c>
      <c r="BC120" s="161">
        <v>10</v>
      </c>
      <c r="BD120" s="161">
        <v>41.6666666666667</v>
      </c>
      <c r="BE120" s="161">
        <v>25.2</v>
      </c>
      <c r="BF120" s="161">
        <v>3.9682539682539701E-2</v>
      </c>
      <c r="BG120" s="161">
        <v>3.9682539682539701</v>
      </c>
      <c r="BH120" s="161">
        <v>0.97095059445466902</v>
      </c>
      <c r="BI120" s="161">
        <v>0.46666666666666701</v>
      </c>
      <c r="BJ120" s="161">
        <v>518.66666666666697</v>
      </c>
      <c r="BK120" s="161">
        <v>22.774254470051599</v>
      </c>
      <c r="BL120" s="161">
        <v>90.374025674808095</v>
      </c>
    </row>
    <row r="121" spans="1:64" x14ac:dyDescent="0.25">
      <c r="A121" s="21" t="s">
        <v>40</v>
      </c>
      <c r="B121" s="21" t="s">
        <v>41</v>
      </c>
      <c r="C121" s="22" t="s">
        <v>24</v>
      </c>
      <c r="D121" s="23" t="s">
        <v>31</v>
      </c>
      <c r="E121" s="22">
        <v>3</v>
      </c>
      <c r="F121" s="22" t="s">
        <v>42</v>
      </c>
      <c r="G121" s="24">
        <v>41332</v>
      </c>
      <c r="H121" s="10" t="s">
        <v>29</v>
      </c>
      <c r="I121" s="10">
        <f t="shared" si="60"/>
        <v>41416</v>
      </c>
      <c r="J121" s="115">
        <f t="shared" si="61"/>
        <v>41444</v>
      </c>
      <c r="K121" s="27" t="s">
        <v>29</v>
      </c>
      <c r="L121" s="6" t="s">
        <v>29</v>
      </c>
      <c r="M121" s="25" t="s">
        <v>29</v>
      </c>
      <c r="N121" s="5" t="s">
        <v>29</v>
      </c>
      <c r="O121" s="27" t="s">
        <v>29</v>
      </c>
      <c r="P121" s="25" t="s">
        <v>29</v>
      </c>
      <c r="Q121" s="5" t="s">
        <v>29</v>
      </c>
      <c r="R121" s="6" t="s">
        <v>29</v>
      </c>
      <c r="S121" s="29" t="s">
        <v>29</v>
      </c>
      <c r="T121" s="5" t="s">
        <v>29</v>
      </c>
      <c r="U121" s="6" t="s">
        <v>29</v>
      </c>
      <c r="V121" s="112" t="s">
        <v>29</v>
      </c>
      <c r="W121" s="110">
        <v>0</v>
      </c>
      <c r="X121" s="53">
        <v>0</v>
      </c>
      <c r="Y121" s="7">
        <v>0</v>
      </c>
      <c r="Z121" s="39">
        <v>0</v>
      </c>
      <c r="AA121" s="41">
        <v>0</v>
      </c>
      <c r="AB121" s="7">
        <v>0</v>
      </c>
      <c r="AC121" s="8">
        <v>0</v>
      </c>
      <c r="AD121" s="41">
        <v>0</v>
      </c>
      <c r="AE121" s="7">
        <v>2</v>
      </c>
      <c r="AF121" s="8">
        <v>0</v>
      </c>
      <c r="AG121" s="41">
        <v>1</v>
      </c>
      <c r="AH121" s="7">
        <v>5</v>
      </c>
      <c r="AI121" s="54">
        <v>0</v>
      </c>
      <c r="AJ121" s="104">
        <v>11</v>
      </c>
      <c r="AK121" s="9">
        <v>2</v>
      </c>
      <c r="AL121" s="78">
        <v>4</v>
      </c>
      <c r="AM121" s="82">
        <f t="shared" si="66"/>
        <v>25</v>
      </c>
      <c r="AN121" s="85">
        <f t="shared" si="67"/>
        <v>8</v>
      </c>
      <c r="AO121" s="88">
        <f t="shared" si="68"/>
        <v>0.38095238095238093</v>
      </c>
      <c r="AP121" s="124"/>
      <c r="AQ121" s="90">
        <f t="shared" si="70"/>
        <v>107.875</v>
      </c>
      <c r="AR121" s="124"/>
      <c r="AS121" s="158">
        <v>0</v>
      </c>
      <c r="AT121" s="158">
        <v>0</v>
      </c>
      <c r="AU121" s="158" t="s">
        <v>71</v>
      </c>
      <c r="AV121" s="158" t="s">
        <v>71</v>
      </c>
      <c r="AW121" s="158" t="s">
        <v>71</v>
      </c>
      <c r="AX121" s="158">
        <v>0</v>
      </c>
      <c r="AY121" s="158" t="s">
        <v>71</v>
      </c>
      <c r="AZ121" s="158">
        <v>0</v>
      </c>
      <c r="BA121" s="158">
        <v>0</v>
      </c>
      <c r="BB121" s="158" t="s">
        <v>71</v>
      </c>
      <c r="BC121" s="161">
        <v>8</v>
      </c>
      <c r="BD121" s="161">
        <v>32</v>
      </c>
      <c r="BE121" s="161">
        <v>26.25</v>
      </c>
      <c r="BF121" s="161">
        <v>3.8095238095238099E-2</v>
      </c>
      <c r="BG121" s="161">
        <v>3.8095238095238102</v>
      </c>
      <c r="BH121" s="161">
        <v>0.81127812445913305</v>
      </c>
      <c r="BI121" s="161">
        <v>0.57142857142857095</v>
      </c>
      <c r="BJ121" s="161">
        <v>578.78571428571399</v>
      </c>
      <c r="BK121" s="161">
        <v>24.057965713786199</v>
      </c>
      <c r="BL121" s="161">
        <v>91.649393195376206</v>
      </c>
    </row>
    <row r="122" spans="1:64" ht="15.75" thickBot="1" x14ac:dyDescent="0.3">
      <c r="A122" s="31" t="s">
        <v>40</v>
      </c>
      <c r="B122" s="31" t="s">
        <v>41</v>
      </c>
      <c r="C122" s="32" t="s">
        <v>24</v>
      </c>
      <c r="D122" s="33" t="s">
        <v>31</v>
      </c>
      <c r="E122" s="32">
        <v>4</v>
      </c>
      <c r="F122" s="32" t="s">
        <v>42</v>
      </c>
      <c r="G122" s="34">
        <v>41332</v>
      </c>
      <c r="H122" s="15" t="s">
        <v>29</v>
      </c>
      <c r="I122" s="15">
        <f t="shared" si="60"/>
        <v>41416</v>
      </c>
      <c r="J122" s="116">
        <f t="shared" si="61"/>
        <v>41444</v>
      </c>
      <c r="K122" s="28" t="s">
        <v>29</v>
      </c>
      <c r="L122" s="17" t="s">
        <v>29</v>
      </c>
      <c r="M122" s="26" t="s">
        <v>29</v>
      </c>
      <c r="N122" s="16" t="s">
        <v>29</v>
      </c>
      <c r="O122" s="28" t="s">
        <v>29</v>
      </c>
      <c r="P122" s="26" t="s">
        <v>29</v>
      </c>
      <c r="Q122" s="16" t="s">
        <v>29</v>
      </c>
      <c r="R122" s="17" t="s">
        <v>29</v>
      </c>
      <c r="S122" s="30" t="s">
        <v>29</v>
      </c>
      <c r="T122" s="16" t="s">
        <v>29</v>
      </c>
      <c r="U122" s="17" t="s">
        <v>29</v>
      </c>
      <c r="V122" s="114" t="s">
        <v>29</v>
      </c>
      <c r="W122" s="113">
        <v>0</v>
      </c>
      <c r="X122" s="55">
        <v>0</v>
      </c>
      <c r="Y122" s="18">
        <v>0</v>
      </c>
      <c r="Z122" s="40">
        <v>1</v>
      </c>
      <c r="AA122" s="42">
        <v>0</v>
      </c>
      <c r="AB122" s="18">
        <v>0</v>
      </c>
      <c r="AC122" s="19">
        <v>0</v>
      </c>
      <c r="AD122" s="42">
        <v>0</v>
      </c>
      <c r="AE122" s="18">
        <v>0</v>
      </c>
      <c r="AF122" s="19">
        <v>2</v>
      </c>
      <c r="AG122" s="42">
        <v>3</v>
      </c>
      <c r="AH122" s="18">
        <v>7</v>
      </c>
      <c r="AI122" s="49">
        <v>0</v>
      </c>
      <c r="AJ122" s="105">
        <v>7</v>
      </c>
      <c r="AK122" s="20">
        <v>1</v>
      </c>
      <c r="AL122" s="79">
        <v>4</v>
      </c>
      <c r="AM122" s="83">
        <f t="shared" si="66"/>
        <v>25</v>
      </c>
      <c r="AN122" s="86">
        <f t="shared" si="67"/>
        <v>13</v>
      </c>
      <c r="AO122" s="89">
        <f t="shared" si="68"/>
        <v>0.61904761904761907</v>
      </c>
      <c r="AP122" s="134"/>
      <c r="AQ122" s="92">
        <f t="shared" si="70"/>
        <v>107.07692307692308</v>
      </c>
      <c r="AR122" s="134"/>
      <c r="AS122" s="158">
        <v>0</v>
      </c>
      <c r="AT122" s="158">
        <v>0</v>
      </c>
      <c r="AU122" s="158" t="s">
        <v>71</v>
      </c>
      <c r="AV122" s="158" t="s">
        <v>71</v>
      </c>
      <c r="AW122" s="158" t="s">
        <v>71</v>
      </c>
      <c r="AX122" s="158">
        <v>0</v>
      </c>
      <c r="AY122" s="158" t="s">
        <v>71</v>
      </c>
      <c r="AZ122" s="158">
        <v>0</v>
      </c>
      <c r="BA122" s="158">
        <v>0</v>
      </c>
      <c r="BB122" s="158" t="s">
        <v>71</v>
      </c>
      <c r="BC122" s="161">
        <v>13</v>
      </c>
      <c r="BD122" s="161">
        <v>52</v>
      </c>
      <c r="BE122" s="161">
        <v>25.307692307692299</v>
      </c>
      <c r="BF122" s="161">
        <v>3.9513677811550199E-2</v>
      </c>
      <c r="BG122" s="161">
        <v>3.9513677811550201</v>
      </c>
      <c r="BH122" s="161">
        <v>0.99126426053542904</v>
      </c>
      <c r="BI122" s="161">
        <v>0.58974358974358998</v>
      </c>
      <c r="BJ122" s="161">
        <v>510.52564102564099</v>
      </c>
      <c r="BK122" s="161">
        <v>22.594814472034098</v>
      </c>
      <c r="BL122" s="161">
        <v>89.2804219259706</v>
      </c>
    </row>
    <row r="123" spans="1:64" ht="15.75" thickTop="1" x14ac:dyDescent="0.25">
      <c r="AA123" s="57"/>
      <c r="AB123" s="57"/>
      <c r="AC123" s="57"/>
      <c r="AD123" s="57"/>
      <c r="AE123" s="57"/>
      <c r="AF123" s="57"/>
      <c r="AG123" s="57"/>
      <c r="AH123" s="57"/>
    </row>
    <row r="124" spans="1:64" x14ac:dyDescent="0.25">
      <c r="AA124" s="57"/>
      <c r="AB124" s="57"/>
      <c r="AC124" s="57"/>
      <c r="AD124" s="57"/>
      <c r="AE124" s="57"/>
      <c r="AF124" s="57"/>
      <c r="AG124" s="57"/>
      <c r="AH124" s="57"/>
    </row>
    <row r="125" spans="1:64" x14ac:dyDescent="0.25">
      <c r="AA125" s="57"/>
      <c r="AB125" s="57"/>
      <c r="AC125" s="57"/>
      <c r="AD125" s="57"/>
      <c r="AE125" s="57"/>
      <c r="AF125" s="57"/>
      <c r="AG125" s="57"/>
      <c r="AH125" s="57"/>
    </row>
    <row r="126" spans="1:64" x14ac:dyDescent="0.25">
      <c r="AA126" s="57"/>
      <c r="AB126" s="57"/>
      <c r="AC126" s="57"/>
      <c r="AD126" s="57"/>
      <c r="AE126" s="57"/>
      <c r="AF126" s="57"/>
      <c r="AG126" s="57"/>
      <c r="AH126" s="57"/>
      <c r="AO126" s="98"/>
    </row>
    <row r="127" spans="1:64" x14ac:dyDescent="0.25">
      <c r="AA127" s="57"/>
      <c r="AB127" s="57"/>
      <c r="AC127" s="57"/>
      <c r="AD127" s="57"/>
      <c r="AE127" s="57"/>
      <c r="AF127" s="57"/>
      <c r="AG127" s="57"/>
      <c r="AH127" s="57"/>
      <c r="AO127" s="98"/>
    </row>
    <row r="128" spans="1:64" x14ac:dyDescent="0.25">
      <c r="AA128" s="57"/>
      <c r="AB128" s="57"/>
      <c r="AC128" s="57"/>
      <c r="AD128" s="57"/>
      <c r="AE128" s="57"/>
      <c r="AF128" s="57"/>
      <c r="AG128" s="57"/>
      <c r="AH128" s="57"/>
    </row>
    <row r="129" spans="26:36" x14ac:dyDescent="0.25">
      <c r="AA129" s="57"/>
      <c r="AB129" s="57"/>
      <c r="AC129" s="57"/>
      <c r="AD129" s="57"/>
      <c r="AE129" s="57"/>
      <c r="AF129" s="57"/>
      <c r="AG129" s="57"/>
      <c r="AH129" s="57"/>
    </row>
    <row r="130" spans="26:36" x14ac:dyDescent="0.25">
      <c r="AA130" s="57"/>
      <c r="AB130" s="57"/>
      <c r="AC130" s="57"/>
      <c r="AD130" s="57"/>
      <c r="AE130" s="57"/>
      <c r="AF130" s="57"/>
      <c r="AG130" s="57"/>
      <c r="AH130" s="57"/>
    </row>
    <row r="131" spans="26:36" x14ac:dyDescent="0.25">
      <c r="AA131" s="57"/>
      <c r="AB131" s="57"/>
      <c r="AC131" s="57"/>
      <c r="AD131" s="57"/>
      <c r="AE131" s="57"/>
      <c r="AF131" s="57"/>
      <c r="AG131" s="57"/>
      <c r="AH131" s="57"/>
    </row>
    <row r="132" spans="26:36" x14ac:dyDescent="0.25">
      <c r="AA132" s="57"/>
      <c r="AB132" s="57"/>
      <c r="AC132" s="57"/>
      <c r="AD132" s="57"/>
      <c r="AE132" s="57"/>
      <c r="AF132" s="57"/>
      <c r="AG132" s="57"/>
      <c r="AH132" s="57"/>
    </row>
    <row r="133" spans="26:36" x14ac:dyDescent="0.25">
      <c r="AA133" s="57"/>
      <c r="AB133" s="57"/>
      <c r="AC133" s="57"/>
      <c r="AD133" s="57"/>
      <c r="AE133" s="57"/>
      <c r="AF133" s="57"/>
      <c r="AG133" s="57"/>
      <c r="AH133" s="57"/>
    </row>
    <row r="134" spans="26:36" x14ac:dyDescent="0.25">
      <c r="AA134" s="57"/>
      <c r="AB134" s="57"/>
      <c r="AC134" s="57"/>
      <c r="AD134" s="57"/>
      <c r="AE134" s="57"/>
      <c r="AF134" s="57"/>
      <c r="AG134" s="57"/>
      <c r="AH134" s="57"/>
    </row>
    <row r="135" spans="26:36" x14ac:dyDescent="0.25">
      <c r="AA135" s="57"/>
      <c r="AB135" s="57"/>
      <c r="AC135" s="57"/>
      <c r="AD135" s="57"/>
      <c r="AE135" s="57"/>
      <c r="AF135" s="57"/>
      <c r="AG135" s="57"/>
      <c r="AH135" s="57"/>
    </row>
    <row r="136" spans="26:36" x14ac:dyDescent="0.25">
      <c r="AA136" s="57"/>
      <c r="AB136" s="57"/>
      <c r="AC136" s="57"/>
      <c r="AD136" s="57"/>
      <c r="AE136" s="57"/>
      <c r="AF136" s="57"/>
      <c r="AG136" s="57"/>
      <c r="AH136" s="57"/>
    </row>
    <row r="137" spans="26:36" x14ac:dyDescent="0.25">
      <c r="AA137" s="57"/>
      <c r="AB137" s="57"/>
      <c r="AC137" s="57"/>
      <c r="AD137" s="57"/>
      <c r="AE137" s="57"/>
      <c r="AF137" s="57"/>
      <c r="AG137" s="57"/>
      <c r="AH137" s="57"/>
    </row>
    <row r="138" spans="26:36" x14ac:dyDescent="0.25">
      <c r="AA138" s="57"/>
      <c r="AB138" s="57"/>
      <c r="AC138" s="57"/>
      <c r="AD138" s="57"/>
      <c r="AE138" s="57"/>
      <c r="AF138" s="57"/>
      <c r="AG138" s="57"/>
      <c r="AH138" s="57"/>
    </row>
    <row r="139" spans="26:36" x14ac:dyDescent="0.25">
      <c r="AA139" s="57"/>
      <c r="AB139" s="57"/>
      <c r="AC139" s="57"/>
      <c r="AD139" s="57"/>
      <c r="AE139" s="57"/>
      <c r="AF139" s="57"/>
      <c r="AG139" s="57"/>
      <c r="AH139" s="57"/>
    </row>
    <row r="140" spans="26:36" x14ac:dyDescent="0.25">
      <c r="Z140" s="57"/>
      <c r="AA140" s="57"/>
      <c r="AB140" s="57"/>
      <c r="AC140" s="57"/>
      <c r="AD140" s="57"/>
      <c r="AE140" s="57"/>
      <c r="AF140" s="57"/>
      <c r="AG140" s="57"/>
      <c r="AH140" s="57"/>
    </row>
    <row r="141" spans="26:36" x14ac:dyDescent="0.25"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</row>
    <row r="142" spans="26:36" x14ac:dyDescent="0.25"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</row>
    <row r="143" spans="26:36" x14ac:dyDescent="0.25"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</row>
    <row r="144" spans="26:36" x14ac:dyDescent="0.25"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</row>
    <row r="145" spans="27:36" x14ac:dyDescent="0.25"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</row>
    <row r="146" spans="27:36" x14ac:dyDescent="0.25"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</row>
    <row r="147" spans="27:36" x14ac:dyDescent="0.25"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</row>
    <row r="148" spans="27:36" x14ac:dyDescent="0.25"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</row>
    <row r="149" spans="27:36" x14ac:dyDescent="0.25"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</row>
    <row r="150" spans="27:36" x14ac:dyDescent="0.25"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</row>
    <row r="151" spans="27:36" x14ac:dyDescent="0.25"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</row>
    <row r="152" spans="27:36" x14ac:dyDescent="0.25"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</row>
    <row r="153" spans="27:36" x14ac:dyDescent="0.25"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</row>
    <row r="154" spans="27:36" x14ac:dyDescent="0.25"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</row>
    <row r="155" spans="27:36" x14ac:dyDescent="0.25"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</row>
    <row r="156" spans="27:36" x14ac:dyDescent="0.25"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</row>
    <row r="157" spans="27:36" x14ac:dyDescent="0.25"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</row>
    <row r="158" spans="27:36" x14ac:dyDescent="0.25"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</row>
    <row r="159" spans="27:36" x14ac:dyDescent="0.25"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</row>
    <row r="160" spans="27:36" x14ac:dyDescent="0.25"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</row>
    <row r="161" spans="26:36" x14ac:dyDescent="0.25"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</row>
    <row r="162" spans="26:36" x14ac:dyDescent="0.25"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</row>
    <row r="163" spans="26:36" x14ac:dyDescent="0.25">
      <c r="Z163" s="57"/>
      <c r="AA163" s="57"/>
      <c r="AB163" s="57"/>
      <c r="AC163" s="57"/>
      <c r="AD163" s="57"/>
      <c r="AE163" s="57"/>
      <c r="AF163" s="57"/>
      <c r="AG163" s="57"/>
      <c r="AH163" s="57"/>
    </row>
    <row r="164" spans="26:36" x14ac:dyDescent="0.25">
      <c r="Z164" s="57"/>
      <c r="AA164" s="57"/>
      <c r="AB164" s="57"/>
      <c r="AC164" s="57"/>
      <c r="AD164" s="57"/>
      <c r="AE164" s="57"/>
      <c r="AF164" s="57"/>
      <c r="AG164" s="57"/>
      <c r="AH164" s="57"/>
    </row>
    <row r="165" spans="26:36" x14ac:dyDescent="0.25">
      <c r="Z165" s="57"/>
      <c r="AA165" s="57"/>
      <c r="AB165" s="57"/>
      <c r="AC165" s="57"/>
      <c r="AD165" s="57"/>
      <c r="AE165" s="57"/>
      <c r="AF165" s="57"/>
      <c r="AG165" s="57"/>
      <c r="AH165" s="57"/>
    </row>
    <row r="166" spans="26:36" x14ac:dyDescent="0.25">
      <c r="Z166" s="57"/>
      <c r="AA166" s="57"/>
      <c r="AB166" s="57"/>
      <c r="AC166" s="57"/>
      <c r="AD166" s="57"/>
      <c r="AE166" s="57"/>
      <c r="AF166" s="57"/>
      <c r="AG166" s="57"/>
      <c r="AH166" s="57"/>
    </row>
    <row r="167" spans="26:36" x14ac:dyDescent="0.25">
      <c r="Z167" s="57"/>
      <c r="AA167" s="57"/>
      <c r="AB167" s="57"/>
      <c r="AC167" s="57"/>
      <c r="AD167" s="57"/>
      <c r="AE167" s="57"/>
      <c r="AF167" s="57"/>
      <c r="AG167" s="57"/>
      <c r="AH167" s="57"/>
    </row>
    <row r="168" spans="26:36" x14ac:dyDescent="0.25">
      <c r="Z168" s="57"/>
      <c r="AA168" s="57"/>
      <c r="AB168" s="57"/>
      <c r="AC168" s="57"/>
      <c r="AD168" s="57"/>
      <c r="AE168" s="57"/>
      <c r="AF168" s="57"/>
      <c r="AG168" s="57"/>
      <c r="AH168" s="57"/>
    </row>
    <row r="169" spans="26:36" x14ac:dyDescent="0.25">
      <c r="Z169" s="57"/>
      <c r="AA169" s="57"/>
      <c r="AB169" s="57"/>
      <c r="AC169" s="57"/>
      <c r="AD169" s="57"/>
      <c r="AE169" s="57"/>
      <c r="AF169" s="57"/>
      <c r="AG169" s="57"/>
      <c r="AH169" s="57"/>
    </row>
    <row r="170" spans="26:36" x14ac:dyDescent="0.25">
      <c r="Z170" s="57"/>
      <c r="AA170" s="57"/>
      <c r="AB170" s="57"/>
      <c r="AC170" s="57"/>
      <c r="AD170" s="57"/>
      <c r="AE170" s="57"/>
      <c r="AF170" s="57"/>
      <c r="AG170" s="57"/>
      <c r="AH170" s="57"/>
    </row>
    <row r="171" spans="26:36" x14ac:dyDescent="0.25">
      <c r="Z171" s="57"/>
      <c r="AA171" s="57"/>
      <c r="AB171" s="57"/>
      <c r="AC171" s="57"/>
      <c r="AD171" s="57"/>
      <c r="AE171" s="57"/>
      <c r="AF171" s="57"/>
      <c r="AG171" s="57"/>
      <c r="AH171" s="57"/>
    </row>
    <row r="172" spans="26:36" x14ac:dyDescent="0.25">
      <c r="Z172" s="57"/>
      <c r="AA172" s="57"/>
      <c r="AB172" s="57"/>
      <c r="AC172" s="57"/>
      <c r="AD172" s="57"/>
      <c r="AE172" s="57"/>
      <c r="AF172" s="57"/>
      <c r="AG172" s="57"/>
      <c r="AH172" s="57"/>
    </row>
    <row r="173" spans="26:36" x14ac:dyDescent="0.25">
      <c r="Z173" s="57"/>
      <c r="AA173" s="57"/>
      <c r="AB173" s="57"/>
      <c r="AC173" s="57"/>
      <c r="AD173" s="57"/>
      <c r="AE173" s="57"/>
      <c r="AF173" s="57"/>
      <c r="AG173" s="57"/>
      <c r="AH173" s="57"/>
    </row>
    <row r="174" spans="26:36" x14ac:dyDescent="0.25">
      <c r="Z174" s="57"/>
      <c r="AA174" s="57"/>
      <c r="AB174" s="57"/>
      <c r="AC174" s="57"/>
      <c r="AD174" s="57"/>
      <c r="AE174" s="57"/>
      <c r="AF174" s="57"/>
      <c r="AG174" s="57"/>
      <c r="AH174" s="57"/>
    </row>
    <row r="175" spans="26:36" x14ac:dyDescent="0.25">
      <c r="Z175" s="57"/>
      <c r="AA175" s="57"/>
      <c r="AB175" s="57"/>
      <c r="AC175" s="57"/>
      <c r="AD175" s="57"/>
      <c r="AE175" s="57"/>
      <c r="AF175" s="57"/>
      <c r="AG175" s="57"/>
      <c r="AH175" s="57"/>
    </row>
    <row r="176" spans="26:36" x14ac:dyDescent="0.25">
      <c r="Z176" s="57"/>
      <c r="AA176" s="57"/>
      <c r="AB176" s="57"/>
      <c r="AC176" s="57"/>
      <c r="AD176" s="57"/>
      <c r="AE176" s="57"/>
      <c r="AF176" s="57"/>
      <c r="AG176" s="57"/>
      <c r="AH176" s="57"/>
    </row>
    <row r="177" spans="26:34" x14ac:dyDescent="0.25">
      <c r="Z177" s="57"/>
      <c r="AA177" s="57"/>
      <c r="AB177" s="57"/>
      <c r="AC177" s="57"/>
      <c r="AD177" s="57"/>
      <c r="AE177" s="57"/>
      <c r="AF177" s="57"/>
      <c r="AG177" s="57"/>
      <c r="AH177" s="57"/>
    </row>
    <row r="178" spans="26:34" x14ac:dyDescent="0.25">
      <c r="Z178" s="57"/>
      <c r="AA178" s="57"/>
      <c r="AB178" s="57"/>
      <c r="AC178" s="57"/>
      <c r="AD178" s="57"/>
      <c r="AE178" s="57"/>
      <c r="AF178" s="57"/>
      <c r="AG178" s="57"/>
      <c r="AH178" s="57"/>
    </row>
    <row r="179" spans="26:34" x14ac:dyDescent="0.25">
      <c r="Z179" s="57"/>
      <c r="AA179" s="57"/>
      <c r="AB179" s="57"/>
      <c r="AC179" s="57"/>
      <c r="AD179" s="57"/>
      <c r="AE179" s="57"/>
      <c r="AF179" s="57"/>
      <c r="AG179" s="57"/>
      <c r="AH179" s="57"/>
    </row>
    <row r="180" spans="26:34" x14ac:dyDescent="0.25">
      <c r="Z180" s="57"/>
      <c r="AA180" s="57"/>
      <c r="AB180" s="57"/>
      <c r="AC180" s="57"/>
      <c r="AD180" s="57"/>
      <c r="AE180" s="57"/>
      <c r="AF180" s="57"/>
      <c r="AG180" s="57"/>
      <c r="AH180" s="57"/>
    </row>
    <row r="181" spans="26:34" x14ac:dyDescent="0.25">
      <c r="Z181" s="57"/>
      <c r="AA181" s="57"/>
      <c r="AB181" s="57"/>
      <c r="AC181" s="57"/>
      <c r="AD181" s="57"/>
      <c r="AE181" s="57"/>
      <c r="AF181" s="57"/>
      <c r="AG181" s="57"/>
      <c r="AH181" s="57"/>
    </row>
    <row r="182" spans="26:34" x14ac:dyDescent="0.25">
      <c r="Z182" s="57"/>
      <c r="AA182" s="57"/>
      <c r="AB182" s="57"/>
      <c r="AC182" s="57"/>
      <c r="AD182" s="57"/>
      <c r="AE182" s="57"/>
      <c r="AF182" s="57"/>
      <c r="AG182" s="57"/>
      <c r="AH182" s="57"/>
    </row>
    <row r="183" spans="26:34" x14ac:dyDescent="0.25">
      <c r="Z183" s="57"/>
      <c r="AA183" s="57"/>
      <c r="AB183" s="57"/>
      <c r="AC183" s="57"/>
      <c r="AD183" s="57"/>
      <c r="AE183" s="57"/>
      <c r="AF183" s="57"/>
      <c r="AG183" s="57"/>
      <c r="AH183" s="57"/>
    </row>
    <row r="184" spans="26:34" x14ac:dyDescent="0.25">
      <c r="Z184" s="57"/>
      <c r="AA184" s="57"/>
      <c r="AB184" s="57"/>
      <c r="AC184" s="57"/>
      <c r="AD184" s="57"/>
      <c r="AE184" s="57"/>
      <c r="AF184" s="57"/>
      <c r="AG184" s="57"/>
      <c r="AH184" s="57"/>
    </row>
    <row r="185" spans="26:34" x14ac:dyDescent="0.25">
      <c r="Z185" s="57"/>
      <c r="AA185" s="57"/>
      <c r="AB185" s="57"/>
      <c r="AC185" s="57"/>
      <c r="AD185" s="57"/>
      <c r="AE185" s="57"/>
      <c r="AF185" s="57"/>
      <c r="AG185" s="57"/>
      <c r="AH185" s="57"/>
    </row>
    <row r="186" spans="26:34" x14ac:dyDescent="0.25">
      <c r="Z186" s="57"/>
      <c r="AA186" s="57"/>
      <c r="AB186" s="57"/>
      <c r="AC186" s="57"/>
      <c r="AD186" s="57"/>
      <c r="AE186" s="57"/>
      <c r="AF186" s="57"/>
      <c r="AG186" s="57"/>
      <c r="AH186" s="57"/>
    </row>
    <row r="187" spans="26:34" x14ac:dyDescent="0.25">
      <c r="Z187" s="57"/>
      <c r="AA187" s="57"/>
      <c r="AB187" s="57"/>
      <c r="AC187" s="57"/>
      <c r="AD187" s="57"/>
      <c r="AE187" s="57"/>
      <c r="AF187" s="57"/>
      <c r="AG187" s="57"/>
      <c r="AH187" s="57"/>
    </row>
    <row r="188" spans="26:34" x14ac:dyDescent="0.25">
      <c r="Z188" s="57"/>
      <c r="AA188" s="57"/>
      <c r="AB188" s="57"/>
      <c r="AC188" s="57"/>
      <c r="AD188" s="57"/>
      <c r="AE188" s="57"/>
      <c r="AF188" s="57"/>
      <c r="AG188" s="57"/>
      <c r="AH188" s="57"/>
    </row>
    <row r="189" spans="26:34" x14ac:dyDescent="0.25">
      <c r="Z189" s="57"/>
      <c r="AA189" s="57"/>
      <c r="AB189" s="57"/>
      <c r="AC189" s="57"/>
      <c r="AD189" s="57"/>
      <c r="AE189" s="57"/>
      <c r="AF189" s="57"/>
      <c r="AG189" s="57"/>
      <c r="AH189" s="57"/>
    </row>
    <row r="190" spans="26:34" x14ac:dyDescent="0.25">
      <c r="Z190" s="57"/>
      <c r="AA190" s="57"/>
      <c r="AB190" s="57"/>
      <c r="AC190" s="57"/>
      <c r="AD190" s="57"/>
      <c r="AE190" s="57"/>
      <c r="AF190" s="57"/>
      <c r="AG190" s="57"/>
      <c r="AH190" s="57"/>
    </row>
    <row r="191" spans="26:34" x14ac:dyDescent="0.25">
      <c r="Z191" s="57"/>
      <c r="AA191" s="57"/>
      <c r="AB191" s="57"/>
      <c r="AC191" s="57"/>
      <c r="AD191" s="57"/>
      <c r="AE191" s="57"/>
      <c r="AF191" s="57"/>
      <c r="AG191" s="57"/>
      <c r="AH191" s="57"/>
    </row>
    <row r="192" spans="26:34" x14ac:dyDescent="0.25">
      <c r="Z192" s="57"/>
      <c r="AA192" s="57"/>
      <c r="AB192" s="57"/>
      <c r="AC192" s="57"/>
      <c r="AD192" s="57"/>
      <c r="AE192" s="57"/>
      <c r="AF192" s="57"/>
      <c r="AG192" s="57"/>
      <c r="AH192" s="57"/>
    </row>
    <row r="193" spans="26:34" x14ac:dyDescent="0.25">
      <c r="Z193" s="57"/>
      <c r="AA193" s="57"/>
      <c r="AB193" s="57"/>
      <c r="AC193" s="57"/>
      <c r="AD193" s="57"/>
      <c r="AE193" s="57"/>
      <c r="AF193" s="57"/>
      <c r="AG193" s="57"/>
      <c r="AH193" s="57"/>
    </row>
    <row r="194" spans="26:34" x14ac:dyDescent="0.25">
      <c r="Z194" s="57"/>
      <c r="AA194" s="57"/>
      <c r="AB194" s="57"/>
      <c r="AC194" s="57"/>
      <c r="AD194" s="57"/>
      <c r="AE194" s="57"/>
      <c r="AF194" s="57"/>
      <c r="AG194" s="57"/>
      <c r="AH194" s="57"/>
    </row>
    <row r="195" spans="26:34" x14ac:dyDescent="0.25">
      <c r="Z195" s="57"/>
      <c r="AA195" s="57"/>
      <c r="AB195" s="57"/>
      <c r="AC195" s="57"/>
      <c r="AD195" s="57"/>
      <c r="AE195" s="57"/>
      <c r="AF195" s="57"/>
      <c r="AG195" s="57"/>
      <c r="AH195" s="57"/>
    </row>
    <row r="196" spans="26:34" x14ac:dyDescent="0.25">
      <c r="Z196" s="57"/>
      <c r="AA196" s="57"/>
      <c r="AB196" s="57"/>
      <c r="AC196" s="57"/>
      <c r="AD196" s="57"/>
      <c r="AE196" s="57"/>
      <c r="AF196" s="57"/>
      <c r="AG196" s="57"/>
      <c r="AH196" s="57"/>
    </row>
    <row r="197" spans="26:34" x14ac:dyDescent="0.25">
      <c r="Z197" s="57"/>
      <c r="AA197" s="57"/>
      <c r="AB197" s="57"/>
      <c r="AC197" s="57"/>
      <c r="AD197" s="57"/>
      <c r="AE197" s="57"/>
      <c r="AF197" s="57"/>
      <c r="AG197" s="57"/>
      <c r="AH197" s="57"/>
    </row>
    <row r="198" spans="26:34" x14ac:dyDescent="0.25">
      <c r="Z198" s="57"/>
      <c r="AA198" s="57"/>
      <c r="AB198" s="57"/>
      <c r="AC198" s="57"/>
      <c r="AD198" s="57"/>
      <c r="AE198" s="57"/>
      <c r="AF198" s="57"/>
      <c r="AG198" s="57"/>
      <c r="AH198" s="57"/>
    </row>
    <row r="199" spans="26:34" x14ac:dyDescent="0.25">
      <c r="Z199" s="57"/>
      <c r="AA199" s="57"/>
      <c r="AB199" s="57"/>
      <c r="AC199" s="57"/>
      <c r="AD199" s="57"/>
      <c r="AE199" s="57"/>
      <c r="AF199" s="57"/>
      <c r="AG199" s="57"/>
      <c r="AH199" s="57"/>
    </row>
    <row r="200" spans="26:34" x14ac:dyDescent="0.25">
      <c r="Z200" s="57"/>
      <c r="AA200" s="57"/>
      <c r="AB200" s="57"/>
      <c r="AC200" s="57"/>
      <c r="AD200" s="57"/>
      <c r="AE200" s="57"/>
      <c r="AF200" s="57"/>
      <c r="AG200" s="57"/>
      <c r="AH200" s="57"/>
    </row>
    <row r="201" spans="26:34" x14ac:dyDescent="0.25">
      <c r="Z201" s="57"/>
      <c r="AA201" s="57"/>
      <c r="AB201" s="57"/>
      <c r="AC201" s="57"/>
      <c r="AD201" s="57"/>
      <c r="AE201" s="57"/>
      <c r="AF201" s="57"/>
      <c r="AG201" s="57"/>
      <c r="AH201" s="57"/>
    </row>
  </sheetData>
  <mergeCells count="63">
    <mergeCell ref="AR99:AR102"/>
    <mergeCell ref="AR95:AR98"/>
    <mergeCell ref="AR91:AR94"/>
    <mergeCell ref="AR87:AR90"/>
    <mergeCell ref="AR119:AR122"/>
    <mergeCell ref="AR115:AR118"/>
    <mergeCell ref="AR111:AR114"/>
    <mergeCell ref="AR107:AR110"/>
    <mergeCell ref="AR103:AR106"/>
    <mergeCell ref="AR19:AR22"/>
    <mergeCell ref="AR15:AR18"/>
    <mergeCell ref="AR11:AR14"/>
    <mergeCell ref="AR7:AR10"/>
    <mergeCell ref="AR3:AR6"/>
    <mergeCell ref="AR67:AR70"/>
    <mergeCell ref="AR63:AR66"/>
    <mergeCell ref="AR59:AR62"/>
    <mergeCell ref="AR55:AR58"/>
    <mergeCell ref="AR83:AR86"/>
    <mergeCell ref="AR79:AR82"/>
    <mergeCell ref="AR75:AR78"/>
    <mergeCell ref="AR71:AR74"/>
    <mergeCell ref="AR35:AR38"/>
    <mergeCell ref="AR31:AR34"/>
    <mergeCell ref="AR27:AR30"/>
    <mergeCell ref="AR23:AR26"/>
    <mergeCell ref="AR51:AR54"/>
    <mergeCell ref="AR47:AR50"/>
    <mergeCell ref="AR43:AR46"/>
    <mergeCell ref="AR39:AR42"/>
    <mergeCell ref="AP103:AP106"/>
    <mergeCell ref="AP99:AP102"/>
    <mergeCell ref="AP95:AP98"/>
    <mergeCell ref="AP91:AP94"/>
    <mergeCell ref="AP119:AP122"/>
    <mergeCell ref="AP115:AP118"/>
    <mergeCell ref="AP111:AP114"/>
    <mergeCell ref="AP107:AP110"/>
    <mergeCell ref="AP19:AP22"/>
    <mergeCell ref="AP87:AP90"/>
    <mergeCell ref="AP83:AP86"/>
    <mergeCell ref="AP79:AP82"/>
    <mergeCell ref="AP75:AP78"/>
    <mergeCell ref="AP71:AP74"/>
    <mergeCell ref="AP67:AP70"/>
    <mergeCell ref="AP63:AP66"/>
    <mergeCell ref="AP59:AP62"/>
    <mergeCell ref="AP55:AP58"/>
    <mergeCell ref="AP51:AP54"/>
    <mergeCell ref="AP31:AP34"/>
    <mergeCell ref="AP27:AP30"/>
    <mergeCell ref="AP23:AP26"/>
    <mergeCell ref="AP47:AP50"/>
    <mergeCell ref="AP43:AP46"/>
    <mergeCell ref="AP39:AP42"/>
    <mergeCell ref="AP35:AP38"/>
    <mergeCell ref="AP15:AP18"/>
    <mergeCell ref="AP11:AP14"/>
    <mergeCell ref="AP7:AP10"/>
    <mergeCell ref="AP3:AP6"/>
    <mergeCell ref="K1:V1"/>
    <mergeCell ref="AJ1:AL1"/>
    <mergeCell ref="X1:AI1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AQ9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zoomScale="130" zoomScaleNormal="130" workbookViewId="0">
      <selection activeCell="S3" sqref="S3"/>
    </sheetView>
  </sheetViews>
  <sheetFormatPr defaultColWidth="11.42578125" defaultRowHeight="15" x14ac:dyDescent="0.25"/>
  <cols>
    <col min="1" max="1" width="7.140625" bestFit="1" customWidth="1"/>
    <col min="2" max="2" width="8.42578125" bestFit="1" customWidth="1"/>
    <col min="3" max="3" width="3" bestFit="1" customWidth="1"/>
    <col min="4" max="4" width="4.85546875" bestFit="1" customWidth="1"/>
    <col min="5" max="5" width="3.28515625" bestFit="1" customWidth="1"/>
    <col min="6" max="6" width="3" bestFit="1" customWidth="1"/>
    <col min="7" max="8" width="9.42578125" bestFit="1" customWidth="1"/>
    <col min="9" max="9" width="9.5703125" bestFit="1" customWidth="1"/>
    <col min="10" max="10" width="9.42578125" bestFit="1" customWidth="1"/>
    <col min="11" max="12" width="9.42578125" style="76" customWidth="1"/>
    <col min="13" max="16" width="3.140625" customWidth="1"/>
    <col min="17" max="17" width="6.140625" bestFit="1" customWidth="1"/>
    <col min="18" max="18" width="3.7109375" style="157" bestFit="1" customWidth="1"/>
    <col min="19" max="19" width="3.7109375" bestFit="1" customWidth="1"/>
    <col min="20" max="22" width="4.5703125" bestFit="1" customWidth="1"/>
    <col min="23" max="26" width="2.42578125" bestFit="1" customWidth="1"/>
    <col min="27" max="34" width="3.5703125" bestFit="1" customWidth="1"/>
  </cols>
  <sheetData>
    <row r="1" spans="1:25" s="152" customFormat="1" ht="16.5" thickTop="1" thickBot="1" x14ac:dyDescent="0.3">
      <c r="A1" s="143" t="s">
        <v>4</v>
      </c>
      <c r="B1" s="144" t="s">
        <v>5</v>
      </c>
      <c r="C1" s="144" t="s">
        <v>6</v>
      </c>
      <c r="D1" s="145" t="s">
        <v>7</v>
      </c>
      <c r="E1" s="144" t="s">
        <v>8</v>
      </c>
      <c r="F1" s="144" t="s">
        <v>9</v>
      </c>
      <c r="G1" s="144" t="s">
        <v>10</v>
      </c>
      <c r="H1" s="144" t="s">
        <v>11</v>
      </c>
      <c r="I1" s="144" t="s">
        <v>12</v>
      </c>
      <c r="J1" s="146" t="s">
        <v>13</v>
      </c>
      <c r="K1" s="147" t="s">
        <v>49</v>
      </c>
      <c r="L1" s="147" t="s">
        <v>54</v>
      </c>
      <c r="M1" s="148" t="s">
        <v>50</v>
      </c>
      <c r="N1" s="148" t="s">
        <v>51</v>
      </c>
      <c r="O1" s="148" t="s">
        <v>52</v>
      </c>
      <c r="P1" s="149" t="s">
        <v>53</v>
      </c>
      <c r="Q1" s="153" t="s">
        <v>56</v>
      </c>
      <c r="R1" s="155" t="s">
        <v>55</v>
      </c>
      <c r="S1" s="155" t="s">
        <v>57</v>
      </c>
      <c r="T1" s="155" t="s">
        <v>58</v>
      </c>
      <c r="U1" s="155" t="s">
        <v>59</v>
      </c>
      <c r="V1" s="155" t="s">
        <v>60</v>
      </c>
      <c r="W1" s="150"/>
      <c r="X1" s="151"/>
      <c r="Y1" s="151"/>
    </row>
    <row r="2" spans="1:25" ht="15.75" thickTop="1" x14ac:dyDescent="0.25">
      <c r="A2" s="35" t="s">
        <v>32</v>
      </c>
      <c r="B2" s="35" t="s">
        <v>33</v>
      </c>
      <c r="C2" s="36" t="s">
        <v>26</v>
      </c>
      <c r="D2" s="37" t="s">
        <v>27</v>
      </c>
      <c r="E2" s="36">
        <v>1</v>
      </c>
      <c r="F2" s="36" t="s">
        <v>28</v>
      </c>
      <c r="G2" s="38">
        <v>41323</v>
      </c>
      <c r="H2" s="38">
        <f t="shared" ref="H2:H13" si="0">G2+7*4</f>
        <v>41351</v>
      </c>
      <c r="I2" s="4">
        <f t="shared" ref="I2:I65" si="1">G2+7*12</f>
        <v>41407</v>
      </c>
      <c r="J2" s="118">
        <f t="shared" ref="J2:J65" si="2">G2+7*16</f>
        <v>41435</v>
      </c>
      <c r="K2" s="141">
        <v>25</v>
      </c>
      <c r="L2" s="141">
        <v>0</v>
      </c>
      <c r="M2" s="29">
        <v>0</v>
      </c>
      <c r="N2" s="29">
        <v>0</v>
      </c>
      <c r="O2" s="29">
        <v>0</v>
      </c>
      <c r="P2" s="142">
        <v>0</v>
      </c>
      <c r="Q2" s="154">
        <v>23</v>
      </c>
      <c r="R2" s="156">
        <v>0</v>
      </c>
      <c r="S2" s="156">
        <v>0</v>
      </c>
      <c r="T2" s="156">
        <v>1</v>
      </c>
      <c r="U2" s="156">
        <v>2</v>
      </c>
      <c r="V2" s="156">
        <v>1</v>
      </c>
    </row>
    <row r="3" spans="1:25" x14ac:dyDescent="0.25">
      <c r="A3" s="1" t="s">
        <v>32</v>
      </c>
      <c r="B3" s="1" t="s">
        <v>33</v>
      </c>
      <c r="C3" s="2" t="s">
        <v>26</v>
      </c>
      <c r="D3" s="3" t="s">
        <v>27</v>
      </c>
      <c r="E3" s="2">
        <v>2</v>
      </c>
      <c r="F3" s="2" t="s">
        <v>28</v>
      </c>
      <c r="G3" s="4">
        <v>41323</v>
      </c>
      <c r="H3" s="4">
        <f t="shared" si="0"/>
        <v>41351</v>
      </c>
      <c r="I3" s="4">
        <f t="shared" si="1"/>
        <v>41407</v>
      </c>
      <c r="J3" s="118">
        <f t="shared" si="2"/>
        <v>41435</v>
      </c>
      <c r="K3" s="141">
        <v>25</v>
      </c>
      <c r="L3" s="141">
        <v>0</v>
      </c>
      <c r="M3" s="29">
        <v>0</v>
      </c>
      <c r="N3" s="29">
        <v>0</v>
      </c>
      <c r="O3" s="29">
        <v>0</v>
      </c>
      <c r="P3" s="142">
        <v>0</v>
      </c>
      <c r="Q3" s="154">
        <v>23</v>
      </c>
      <c r="R3" s="156">
        <v>0</v>
      </c>
      <c r="S3" s="156">
        <v>0</v>
      </c>
      <c r="T3" s="156">
        <v>0</v>
      </c>
      <c r="U3" s="156">
        <v>1</v>
      </c>
      <c r="V3" s="156">
        <v>2</v>
      </c>
    </row>
    <row r="4" spans="1:25" x14ac:dyDescent="0.25">
      <c r="A4" s="1" t="s">
        <v>32</v>
      </c>
      <c r="B4" s="1" t="s">
        <v>33</v>
      </c>
      <c r="C4" s="2" t="s">
        <v>26</v>
      </c>
      <c r="D4" s="3" t="s">
        <v>27</v>
      </c>
      <c r="E4" s="2">
        <v>3</v>
      </c>
      <c r="F4" s="2" t="s">
        <v>28</v>
      </c>
      <c r="G4" s="4">
        <v>41323</v>
      </c>
      <c r="H4" s="4">
        <f t="shared" si="0"/>
        <v>41351</v>
      </c>
      <c r="I4" s="4">
        <f t="shared" si="1"/>
        <v>41407</v>
      </c>
      <c r="J4" s="118">
        <f t="shared" si="2"/>
        <v>41435</v>
      </c>
      <c r="K4" s="141">
        <v>25</v>
      </c>
      <c r="L4" s="141">
        <v>0</v>
      </c>
      <c r="M4" s="29">
        <v>0</v>
      </c>
      <c r="N4" s="29">
        <v>2</v>
      </c>
      <c r="O4" s="29">
        <v>1</v>
      </c>
      <c r="P4" s="142">
        <v>1</v>
      </c>
      <c r="Q4" s="154">
        <v>20</v>
      </c>
      <c r="R4" s="156">
        <v>0</v>
      </c>
      <c r="S4" s="156">
        <v>0</v>
      </c>
      <c r="T4" s="156">
        <v>0</v>
      </c>
      <c r="U4" s="156">
        <v>0</v>
      </c>
      <c r="V4" s="156">
        <v>2</v>
      </c>
    </row>
    <row r="5" spans="1:25" x14ac:dyDescent="0.25">
      <c r="A5" s="1" t="s">
        <v>32</v>
      </c>
      <c r="B5" s="1" t="s">
        <v>33</v>
      </c>
      <c r="C5" s="2" t="s">
        <v>26</v>
      </c>
      <c r="D5" s="3" t="s">
        <v>27</v>
      </c>
      <c r="E5" s="2">
        <v>4</v>
      </c>
      <c r="F5" s="2" t="s">
        <v>28</v>
      </c>
      <c r="G5" s="4">
        <v>41323</v>
      </c>
      <c r="H5" s="4">
        <f t="shared" si="0"/>
        <v>41351</v>
      </c>
      <c r="I5" s="4">
        <f t="shared" si="1"/>
        <v>41407</v>
      </c>
      <c r="J5" s="118">
        <f t="shared" si="2"/>
        <v>41435</v>
      </c>
      <c r="K5" s="141">
        <v>25</v>
      </c>
      <c r="L5" s="141">
        <v>0</v>
      </c>
      <c r="M5" s="29">
        <v>1</v>
      </c>
      <c r="N5" s="29">
        <v>1</v>
      </c>
      <c r="O5" s="29">
        <v>0</v>
      </c>
      <c r="P5" s="142">
        <v>0</v>
      </c>
      <c r="Q5" s="154">
        <v>20</v>
      </c>
      <c r="R5" s="156">
        <v>0</v>
      </c>
      <c r="S5" s="156">
        <v>0</v>
      </c>
      <c r="T5" s="156">
        <v>1</v>
      </c>
      <c r="U5" s="156">
        <v>0</v>
      </c>
      <c r="V5" s="156">
        <v>0</v>
      </c>
    </row>
    <row r="6" spans="1:25" x14ac:dyDescent="0.25">
      <c r="A6" s="21" t="s">
        <v>32</v>
      </c>
      <c r="B6" s="21" t="s">
        <v>33</v>
      </c>
      <c r="C6" s="22" t="s">
        <v>26</v>
      </c>
      <c r="D6" s="23" t="s">
        <v>30</v>
      </c>
      <c r="E6" s="22">
        <v>1</v>
      </c>
      <c r="F6" s="22" t="s">
        <v>28</v>
      </c>
      <c r="G6" s="24">
        <v>41323</v>
      </c>
      <c r="H6" s="10">
        <f t="shared" si="0"/>
        <v>41351</v>
      </c>
      <c r="I6" s="10">
        <f t="shared" si="1"/>
        <v>41407</v>
      </c>
      <c r="J6" s="115">
        <f t="shared" si="2"/>
        <v>41435</v>
      </c>
      <c r="K6" s="141">
        <v>25</v>
      </c>
      <c r="L6" s="141">
        <v>0</v>
      </c>
      <c r="M6" s="29">
        <v>1</v>
      </c>
      <c r="N6" s="29">
        <v>0</v>
      </c>
      <c r="O6" s="29">
        <v>0</v>
      </c>
      <c r="P6" s="142">
        <v>0</v>
      </c>
      <c r="Q6" s="154">
        <v>24</v>
      </c>
      <c r="R6" s="156">
        <v>0</v>
      </c>
      <c r="S6" s="156">
        <v>0</v>
      </c>
      <c r="T6" s="156">
        <v>1</v>
      </c>
      <c r="U6" s="156">
        <v>7</v>
      </c>
      <c r="V6" s="156">
        <v>0</v>
      </c>
    </row>
    <row r="7" spans="1:25" x14ac:dyDescent="0.25">
      <c r="A7" s="21" t="s">
        <v>32</v>
      </c>
      <c r="B7" s="21" t="s">
        <v>33</v>
      </c>
      <c r="C7" s="22" t="s">
        <v>26</v>
      </c>
      <c r="D7" s="23" t="s">
        <v>30</v>
      </c>
      <c r="E7" s="22">
        <v>2</v>
      </c>
      <c r="F7" s="22" t="s">
        <v>28</v>
      </c>
      <c r="G7" s="24">
        <v>41323</v>
      </c>
      <c r="H7" s="10">
        <f t="shared" si="0"/>
        <v>41351</v>
      </c>
      <c r="I7" s="10">
        <f t="shared" si="1"/>
        <v>41407</v>
      </c>
      <c r="J7" s="115">
        <f t="shared" si="2"/>
        <v>41435</v>
      </c>
      <c r="K7" s="141">
        <v>25</v>
      </c>
      <c r="L7" s="141">
        <v>0</v>
      </c>
      <c r="M7" s="29">
        <v>0</v>
      </c>
      <c r="N7" s="29">
        <v>0</v>
      </c>
      <c r="O7" s="29">
        <v>0</v>
      </c>
      <c r="P7" s="142">
        <v>0</v>
      </c>
      <c r="Q7" s="154">
        <v>24</v>
      </c>
      <c r="R7" s="156">
        <v>0</v>
      </c>
      <c r="S7" s="156">
        <v>0</v>
      </c>
      <c r="T7" s="156">
        <v>1</v>
      </c>
      <c r="U7" s="156">
        <v>2</v>
      </c>
      <c r="V7" s="156">
        <v>2</v>
      </c>
    </row>
    <row r="8" spans="1:25" x14ac:dyDescent="0.25">
      <c r="A8" s="21" t="s">
        <v>32</v>
      </c>
      <c r="B8" s="21" t="s">
        <v>33</v>
      </c>
      <c r="C8" s="22" t="s">
        <v>26</v>
      </c>
      <c r="D8" s="23" t="s">
        <v>30</v>
      </c>
      <c r="E8" s="22">
        <v>3</v>
      </c>
      <c r="F8" s="22" t="s">
        <v>28</v>
      </c>
      <c r="G8" s="24">
        <v>41323</v>
      </c>
      <c r="H8" s="10">
        <f t="shared" si="0"/>
        <v>41351</v>
      </c>
      <c r="I8" s="10">
        <f t="shared" si="1"/>
        <v>41407</v>
      </c>
      <c r="J8" s="115">
        <f t="shared" si="2"/>
        <v>41435</v>
      </c>
      <c r="K8" s="141">
        <v>25</v>
      </c>
      <c r="L8" s="141">
        <v>0</v>
      </c>
      <c r="M8" s="29">
        <v>1</v>
      </c>
      <c r="N8" s="29">
        <v>1</v>
      </c>
      <c r="O8" s="29">
        <v>1</v>
      </c>
      <c r="P8" s="142">
        <v>0</v>
      </c>
      <c r="Q8" s="154">
        <v>22</v>
      </c>
      <c r="R8" s="156">
        <v>0</v>
      </c>
      <c r="S8" s="156">
        <v>0</v>
      </c>
      <c r="T8" s="156">
        <v>3</v>
      </c>
      <c r="U8" s="156">
        <v>2</v>
      </c>
      <c r="V8" s="156">
        <v>2</v>
      </c>
    </row>
    <row r="9" spans="1:25" x14ac:dyDescent="0.25">
      <c r="A9" s="21" t="s">
        <v>32</v>
      </c>
      <c r="B9" s="21" t="s">
        <v>33</v>
      </c>
      <c r="C9" s="22" t="s">
        <v>26</v>
      </c>
      <c r="D9" s="23" t="s">
        <v>30</v>
      </c>
      <c r="E9" s="22">
        <v>4</v>
      </c>
      <c r="F9" s="22" t="s">
        <v>28</v>
      </c>
      <c r="G9" s="24">
        <v>41323</v>
      </c>
      <c r="H9" s="10">
        <f t="shared" si="0"/>
        <v>41351</v>
      </c>
      <c r="I9" s="10">
        <f t="shared" si="1"/>
        <v>41407</v>
      </c>
      <c r="J9" s="115">
        <f t="shared" si="2"/>
        <v>41435</v>
      </c>
      <c r="K9" s="141">
        <v>25</v>
      </c>
      <c r="L9" s="141">
        <v>0</v>
      </c>
      <c r="M9" s="29">
        <v>0</v>
      </c>
      <c r="N9" s="29">
        <v>1</v>
      </c>
      <c r="O9" s="29">
        <v>0</v>
      </c>
      <c r="P9" s="142">
        <v>0</v>
      </c>
      <c r="Q9" s="154">
        <v>24</v>
      </c>
      <c r="R9" s="156">
        <v>0</v>
      </c>
      <c r="S9" s="156">
        <v>0</v>
      </c>
      <c r="T9" s="156">
        <v>6</v>
      </c>
      <c r="U9" s="156">
        <v>4</v>
      </c>
      <c r="V9" s="156">
        <v>0</v>
      </c>
    </row>
    <row r="10" spans="1:25" x14ac:dyDescent="0.25">
      <c r="A10" s="1" t="s">
        <v>32</v>
      </c>
      <c r="B10" s="1" t="s">
        <v>33</v>
      </c>
      <c r="C10" s="11" t="s">
        <v>26</v>
      </c>
      <c r="D10" s="12" t="s">
        <v>31</v>
      </c>
      <c r="E10" s="11">
        <v>1</v>
      </c>
      <c r="F10" s="11" t="s">
        <v>28</v>
      </c>
      <c r="G10" s="4">
        <v>41323</v>
      </c>
      <c r="H10" s="13">
        <f t="shared" si="0"/>
        <v>41351</v>
      </c>
      <c r="I10" s="13">
        <f t="shared" si="1"/>
        <v>41407</v>
      </c>
      <c r="J10" s="119">
        <f t="shared" si="2"/>
        <v>41435</v>
      </c>
      <c r="K10" s="141">
        <v>25</v>
      </c>
      <c r="L10" s="141">
        <v>0</v>
      </c>
      <c r="M10" s="29">
        <v>0</v>
      </c>
      <c r="N10" s="29">
        <v>2</v>
      </c>
      <c r="O10" s="29">
        <v>0</v>
      </c>
      <c r="P10" s="142">
        <v>0</v>
      </c>
      <c r="Q10" s="154">
        <v>23</v>
      </c>
      <c r="R10" s="156">
        <v>0</v>
      </c>
      <c r="S10" s="156">
        <v>0</v>
      </c>
      <c r="T10" s="156">
        <v>1</v>
      </c>
      <c r="U10" s="156">
        <v>4</v>
      </c>
      <c r="V10" s="156">
        <v>3</v>
      </c>
    </row>
    <row r="11" spans="1:25" x14ac:dyDescent="0.25">
      <c r="A11" s="1" t="s">
        <v>32</v>
      </c>
      <c r="B11" s="1" t="s">
        <v>33</v>
      </c>
      <c r="C11" s="11" t="s">
        <v>26</v>
      </c>
      <c r="D11" s="12" t="s">
        <v>31</v>
      </c>
      <c r="E11" s="11">
        <v>2</v>
      </c>
      <c r="F11" s="11" t="s">
        <v>28</v>
      </c>
      <c r="G11" s="4">
        <v>41323</v>
      </c>
      <c r="H11" s="13">
        <f t="shared" si="0"/>
        <v>41351</v>
      </c>
      <c r="I11" s="13">
        <f t="shared" si="1"/>
        <v>41407</v>
      </c>
      <c r="J11" s="119">
        <f t="shared" si="2"/>
        <v>41435</v>
      </c>
      <c r="K11" s="141">
        <v>25</v>
      </c>
      <c r="L11" s="141">
        <v>0</v>
      </c>
      <c r="M11" s="29">
        <v>0</v>
      </c>
      <c r="N11" s="29">
        <v>2</v>
      </c>
      <c r="O11" s="29">
        <v>1</v>
      </c>
      <c r="P11" s="142">
        <v>0</v>
      </c>
      <c r="Q11" s="154">
        <v>21</v>
      </c>
      <c r="R11" s="156">
        <v>0</v>
      </c>
      <c r="S11" s="156">
        <v>0</v>
      </c>
      <c r="T11" s="156">
        <v>0</v>
      </c>
      <c r="U11" s="156">
        <v>2</v>
      </c>
      <c r="V11" s="156">
        <v>1</v>
      </c>
    </row>
    <row r="12" spans="1:25" x14ac:dyDescent="0.25">
      <c r="A12" s="1" t="s">
        <v>32</v>
      </c>
      <c r="B12" s="1" t="s">
        <v>33</v>
      </c>
      <c r="C12" s="11" t="s">
        <v>26</v>
      </c>
      <c r="D12" s="12" t="s">
        <v>31</v>
      </c>
      <c r="E12" s="11">
        <v>3</v>
      </c>
      <c r="F12" s="11" t="s">
        <v>28</v>
      </c>
      <c r="G12" s="4">
        <v>41323</v>
      </c>
      <c r="H12" s="13">
        <f t="shared" si="0"/>
        <v>41351</v>
      </c>
      <c r="I12" s="13">
        <f t="shared" si="1"/>
        <v>41407</v>
      </c>
      <c r="J12" s="119">
        <f t="shared" si="2"/>
        <v>41435</v>
      </c>
      <c r="K12" s="141">
        <v>25</v>
      </c>
      <c r="L12" s="141">
        <v>0</v>
      </c>
      <c r="M12" s="29">
        <v>0</v>
      </c>
      <c r="N12" s="29">
        <v>1</v>
      </c>
      <c r="O12" s="29">
        <v>0</v>
      </c>
      <c r="P12" s="142">
        <v>0</v>
      </c>
      <c r="Q12" s="154">
        <v>22</v>
      </c>
      <c r="R12" s="156">
        <v>0</v>
      </c>
      <c r="S12" s="156">
        <v>0</v>
      </c>
      <c r="T12" s="156">
        <v>2</v>
      </c>
      <c r="U12" s="156">
        <v>1</v>
      </c>
      <c r="V12" s="156">
        <v>4</v>
      </c>
    </row>
    <row r="13" spans="1:25" x14ac:dyDescent="0.25">
      <c r="A13" s="1" t="s">
        <v>32</v>
      </c>
      <c r="B13" s="1" t="s">
        <v>33</v>
      </c>
      <c r="C13" s="11" t="s">
        <v>26</v>
      </c>
      <c r="D13" s="12" t="s">
        <v>31</v>
      </c>
      <c r="E13" s="11">
        <v>4</v>
      </c>
      <c r="F13" s="11" t="s">
        <v>28</v>
      </c>
      <c r="G13" s="4">
        <v>41323</v>
      </c>
      <c r="H13" s="13">
        <f t="shared" si="0"/>
        <v>41351</v>
      </c>
      <c r="I13" s="13">
        <f t="shared" si="1"/>
        <v>41407</v>
      </c>
      <c r="J13" s="119">
        <f t="shared" si="2"/>
        <v>41435</v>
      </c>
      <c r="K13" s="141">
        <v>25</v>
      </c>
      <c r="L13" s="141">
        <v>0</v>
      </c>
      <c r="M13" s="29">
        <v>2</v>
      </c>
      <c r="N13" s="29">
        <v>2</v>
      </c>
      <c r="O13" s="29">
        <v>0</v>
      </c>
      <c r="P13" s="142">
        <v>0</v>
      </c>
      <c r="Q13" s="154">
        <v>20</v>
      </c>
      <c r="R13" s="156">
        <v>0</v>
      </c>
      <c r="S13" s="156">
        <v>0</v>
      </c>
      <c r="T13" s="156">
        <v>1</v>
      </c>
      <c r="U13" s="156">
        <v>5</v>
      </c>
      <c r="V13" s="156">
        <v>0</v>
      </c>
    </row>
    <row r="14" spans="1:25" x14ac:dyDescent="0.25">
      <c r="A14" s="21" t="s">
        <v>32</v>
      </c>
      <c r="B14" s="21" t="s">
        <v>33</v>
      </c>
      <c r="C14" s="22" t="s">
        <v>24</v>
      </c>
      <c r="D14" s="23" t="s">
        <v>27</v>
      </c>
      <c r="E14" s="22">
        <v>1</v>
      </c>
      <c r="F14" s="22" t="s">
        <v>28</v>
      </c>
      <c r="G14" s="24">
        <v>41323</v>
      </c>
      <c r="H14" s="10" t="s">
        <v>29</v>
      </c>
      <c r="I14" s="10">
        <f t="shared" si="1"/>
        <v>41407</v>
      </c>
      <c r="J14" s="115">
        <f t="shared" si="2"/>
        <v>41435</v>
      </c>
      <c r="K14" s="141">
        <v>25</v>
      </c>
      <c r="L14" s="141">
        <v>0</v>
      </c>
      <c r="M14" s="29">
        <v>0</v>
      </c>
      <c r="N14" s="29">
        <v>0</v>
      </c>
      <c r="O14" s="29">
        <v>0</v>
      </c>
      <c r="P14" s="142">
        <v>0</v>
      </c>
      <c r="Q14" s="154">
        <v>7</v>
      </c>
      <c r="R14" s="156">
        <v>0</v>
      </c>
      <c r="S14" s="156">
        <v>0</v>
      </c>
      <c r="T14" s="156">
        <v>0</v>
      </c>
      <c r="U14" s="156">
        <v>0</v>
      </c>
      <c r="V14" s="156">
        <v>1</v>
      </c>
    </row>
    <row r="15" spans="1:25" x14ac:dyDescent="0.25">
      <c r="A15" s="21" t="s">
        <v>32</v>
      </c>
      <c r="B15" s="21" t="s">
        <v>33</v>
      </c>
      <c r="C15" s="22" t="s">
        <v>24</v>
      </c>
      <c r="D15" s="23" t="s">
        <v>27</v>
      </c>
      <c r="E15" s="22">
        <v>2</v>
      </c>
      <c r="F15" s="22" t="s">
        <v>28</v>
      </c>
      <c r="G15" s="24">
        <v>41323</v>
      </c>
      <c r="H15" s="10" t="s">
        <v>29</v>
      </c>
      <c r="I15" s="10">
        <f t="shared" si="1"/>
        <v>41407</v>
      </c>
      <c r="J15" s="115">
        <f t="shared" si="2"/>
        <v>41435</v>
      </c>
      <c r="K15" s="141">
        <v>25</v>
      </c>
      <c r="L15" s="141">
        <v>0</v>
      </c>
      <c r="M15" s="29">
        <v>0</v>
      </c>
      <c r="N15" s="29">
        <v>0</v>
      </c>
      <c r="O15" s="29">
        <v>0</v>
      </c>
      <c r="P15" s="142">
        <v>0</v>
      </c>
      <c r="Q15" s="154">
        <v>11</v>
      </c>
      <c r="R15" s="156">
        <v>0</v>
      </c>
      <c r="S15" s="156">
        <v>0</v>
      </c>
      <c r="T15" s="156">
        <v>0</v>
      </c>
      <c r="U15" s="156">
        <v>0</v>
      </c>
      <c r="V15" s="156">
        <v>0</v>
      </c>
    </row>
    <row r="16" spans="1:25" x14ac:dyDescent="0.25">
      <c r="A16" s="21" t="s">
        <v>32</v>
      </c>
      <c r="B16" s="21" t="s">
        <v>33</v>
      </c>
      <c r="C16" s="22" t="s">
        <v>24</v>
      </c>
      <c r="D16" s="23" t="s">
        <v>27</v>
      </c>
      <c r="E16" s="22">
        <v>3</v>
      </c>
      <c r="F16" s="22" t="s">
        <v>28</v>
      </c>
      <c r="G16" s="24">
        <v>41323</v>
      </c>
      <c r="H16" s="10" t="s">
        <v>29</v>
      </c>
      <c r="I16" s="10">
        <f t="shared" si="1"/>
        <v>41407</v>
      </c>
      <c r="J16" s="115">
        <f t="shared" si="2"/>
        <v>41435</v>
      </c>
      <c r="K16" s="141">
        <v>25</v>
      </c>
      <c r="L16" s="141">
        <v>0</v>
      </c>
      <c r="M16" s="29">
        <v>0</v>
      </c>
      <c r="N16" s="29">
        <v>0</v>
      </c>
      <c r="O16" s="29">
        <v>0</v>
      </c>
      <c r="P16" s="142">
        <v>0</v>
      </c>
      <c r="Q16" s="154">
        <v>10</v>
      </c>
      <c r="R16" s="156">
        <v>0</v>
      </c>
      <c r="S16" s="156">
        <v>0</v>
      </c>
      <c r="T16" s="156">
        <v>0</v>
      </c>
      <c r="U16" s="156">
        <v>0</v>
      </c>
      <c r="V16" s="156">
        <v>0</v>
      </c>
    </row>
    <row r="17" spans="1:22" x14ac:dyDescent="0.25">
      <c r="A17" s="21" t="s">
        <v>32</v>
      </c>
      <c r="B17" s="21" t="s">
        <v>33</v>
      </c>
      <c r="C17" s="22" t="s">
        <v>24</v>
      </c>
      <c r="D17" s="23" t="s">
        <v>27</v>
      </c>
      <c r="E17" s="22">
        <v>4</v>
      </c>
      <c r="F17" s="22" t="s">
        <v>28</v>
      </c>
      <c r="G17" s="24">
        <v>41323</v>
      </c>
      <c r="H17" s="10" t="s">
        <v>29</v>
      </c>
      <c r="I17" s="10">
        <f t="shared" si="1"/>
        <v>41407</v>
      </c>
      <c r="J17" s="115">
        <f t="shared" si="2"/>
        <v>41435</v>
      </c>
      <c r="K17" s="141">
        <v>25</v>
      </c>
      <c r="L17" s="141">
        <v>0</v>
      </c>
      <c r="M17" s="29">
        <v>0</v>
      </c>
      <c r="N17" s="29">
        <v>0</v>
      </c>
      <c r="O17" s="29">
        <v>0</v>
      </c>
      <c r="P17" s="142">
        <v>0</v>
      </c>
      <c r="Q17" s="154">
        <v>13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</row>
    <row r="18" spans="1:22" x14ac:dyDescent="0.25">
      <c r="A18" s="1" t="s">
        <v>32</v>
      </c>
      <c r="B18" s="1" t="s">
        <v>33</v>
      </c>
      <c r="C18" s="11" t="s">
        <v>24</v>
      </c>
      <c r="D18" s="12" t="s">
        <v>30</v>
      </c>
      <c r="E18" s="11">
        <v>1</v>
      </c>
      <c r="F18" s="11" t="s">
        <v>28</v>
      </c>
      <c r="G18" s="4">
        <v>41323</v>
      </c>
      <c r="H18" s="14" t="s">
        <v>29</v>
      </c>
      <c r="I18" s="13">
        <f t="shared" si="1"/>
        <v>41407</v>
      </c>
      <c r="J18" s="119">
        <f t="shared" si="2"/>
        <v>41435</v>
      </c>
      <c r="K18" s="141">
        <v>25</v>
      </c>
      <c r="L18" s="141">
        <v>0</v>
      </c>
      <c r="M18" s="29">
        <v>0</v>
      </c>
      <c r="N18" s="29">
        <v>0</v>
      </c>
      <c r="O18" s="29">
        <v>0</v>
      </c>
      <c r="P18" s="142">
        <v>0</v>
      </c>
      <c r="Q18" s="154">
        <v>9</v>
      </c>
      <c r="R18" s="156">
        <v>0</v>
      </c>
      <c r="S18" s="156">
        <v>1</v>
      </c>
      <c r="T18" s="156">
        <v>1</v>
      </c>
      <c r="U18" s="156">
        <v>0</v>
      </c>
      <c r="V18" s="156">
        <v>0</v>
      </c>
    </row>
    <row r="19" spans="1:22" x14ac:dyDescent="0.25">
      <c r="A19" s="1" t="s">
        <v>32</v>
      </c>
      <c r="B19" s="1" t="s">
        <v>33</v>
      </c>
      <c r="C19" s="11" t="s">
        <v>24</v>
      </c>
      <c r="D19" s="12" t="s">
        <v>30</v>
      </c>
      <c r="E19" s="11">
        <v>2</v>
      </c>
      <c r="F19" s="11" t="s">
        <v>28</v>
      </c>
      <c r="G19" s="4">
        <v>41323</v>
      </c>
      <c r="H19" s="14" t="s">
        <v>29</v>
      </c>
      <c r="I19" s="13">
        <f t="shared" si="1"/>
        <v>41407</v>
      </c>
      <c r="J19" s="119">
        <f t="shared" si="2"/>
        <v>41435</v>
      </c>
      <c r="K19" s="141">
        <v>25</v>
      </c>
      <c r="L19" s="141">
        <v>0</v>
      </c>
      <c r="M19" s="29">
        <v>0</v>
      </c>
      <c r="N19" s="29">
        <v>0</v>
      </c>
      <c r="O19" s="29">
        <v>0</v>
      </c>
      <c r="P19" s="142">
        <v>0</v>
      </c>
      <c r="Q19" s="154">
        <v>7</v>
      </c>
      <c r="R19" s="156">
        <v>0</v>
      </c>
      <c r="S19" s="156">
        <v>0</v>
      </c>
      <c r="T19" s="156">
        <v>1</v>
      </c>
      <c r="U19" s="156">
        <v>0</v>
      </c>
      <c r="V19" s="156">
        <v>0</v>
      </c>
    </row>
    <row r="20" spans="1:22" x14ac:dyDescent="0.25">
      <c r="A20" s="1" t="s">
        <v>32</v>
      </c>
      <c r="B20" s="1" t="s">
        <v>33</v>
      </c>
      <c r="C20" s="11" t="s">
        <v>24</v>
      </c>
      <c r="D20" s="12" t="s">
        <v>30</v>
      </c>
      <c r="E20" s="11">
        <v>3</v>
      </c>
      <c r="F20" s="11" t="s">
        <v>28</v>
      </c>
      <c r="G20" s="4">
        <v>41323</v>
      </c>
      <c r="H20" s="14" t="s">
        <v>29</v>
      </c>
      <c r="I20" s="13">
        <f t="shared" si="1"/>
        <v>41407</v>
      </c>
      <c r="J20" s="119">
        <f t="shared" si="2"/>
        <v>41435</v>
      </c>
      <c r="K20" s="141">
        <v>25</v>
      </c>
      <c r="L20" s="141">
        <v>0</v>
      </c>
      <c r="M20" s="29">
        <v>0</v>
      </c>
      <c r="N20" s="29">
        <v>0</v>
      </c>
      <c r="O20" s="29">
        <v>0</v>
      </c>
      <c r="P20" s="142">
        <v>0</v>
      </c>
      <c r="Q20" s="154">
        <v>4</v>
      </c>
      <c r="R20" s="156">
        <v>0</v>
      </c>
      <c r="S20" s="156">
        <v>1</v>
      </c>
      <c r="T20" s="156">
        <v>0</v>
      </c>
      <c r="U20" s="156">
        <v>0</v>
      </c>
      <c r="V20" s="156">
        <v>0</v>
      </c>
    </row>
    <row r="21" spans="1:22" x14ac:dyDescent="0.25">
      <c r="A21" s="1" t="s">
        <v>32</v>
      </c>
      <c r="B21" s="1" t="s">
        <v>33</v>
      </c>
      <c r="C21" s="11" t="s">
        <v>24</v>
      </c>
      <c r="D21" s="12" t="s">
        <v>30</v>
      </c>
      <c r="E21" s="11">
        <v>4</v>
      </c>
      <c r="F21" s="11" t="s">
        <v>28</v>
      </c>
      <c r="G21" s="4">
        <v>41323</v>
      </c>
      <c r="H21" s="14" t="s">
        <v>29</v>
      </c>
      <c r="I21" s="13">
        <f t="shared" si="1"/>
        <v>41407</v>
      </c>
      <c r="J21" s="119">
        <f t="shared" si="2"/>
        <v>41435</v>
      </c>
      <c r="K21" s="141">
        <v>25</v>
      </c>
      <c r="L21" s="141">
        <v>0</v>
      </c>
      <c r="M21" s="29">
        <v>0</v>
      </c>
      <c r="N21" s="29">
        <v>0</v>
      </c>
      <c r="O21" s="29">
        <v>0</v>
      </c>
      <c r="P21" s="142">
        <v>0</v>
      </c>
      <c r="Q21" s="154">
        <v>4</v>
      </c>
      <c r="R21" s="156">
        <v>0</v>
      </c>
      <c r="S21" s="156">
        <v>1</v>
      </c>
      <c r="T21" s="156">
        <v>0</v>
      </c>
      <c r="U21" s="156">
        <v>0</v>
      </c>
      <c r="V21" s="156">
        <v>0</v>
      </c>
    </row>
    <row r="22" spans="1:22" x14ac:dyDescent="0.25">
      <c r="A22" s="21" t="s">
        <v>32</v>
      </c>
      <c r="B22" s="21" t="s">
        <v>33</v>
      </c>
      <c r="C22" s="22" t="s">
        <v>24</v>
      </c>
      <c r="D22" s="23" t="s">
        <v>31</v>
      </c>
      <c r="E22" s="22">
        <v>1</v>
      </c>
      <c r="F22" s="22" t="s">
        <v>28</v>
      </c>
      <c r="G22" s="24">
        <v>41323</v>
      </c>
      <c r="H22" s="10" t="s">
        <v>29</v>
      </c>
      <c r="I22" s="10">
        <f t="shared" si="1"/>
        <v>41407</v>
      </c>
      <c r="J22" s="115">
        <f t="shared" si="2"/>
        <v>41435</v>
      </c>
      <c r="K22" s="141">
        <v>25</v>
      </c>
      <c r="L22" s="141">
        <v>0</v>
      </c>
      <c r="M22" s="29">
        <v>0</v>
      </c>
      <c r="N22" s="29">
        <v>0</v>
      </c>
      <c r="O22" s="29">
        <v>0</v>
      </c>
      <c r="P22" s="142">
        <v>0</v>
      </c>
      <c r="Q22" s="154">
        <v>6</v>
      </c>
      <c r="R22" s="156">
        <v>0</v>
      </c>
      <c r="S22" s="156">
        <v>2</v>
      </c>
      <c r="T22" s="156">
        <v>0</v>
      </c>
      <c r="U22" s="156">
        <v>0</v>
      </c>
      <c r="V22" s="156">
        <v>0</v>
      </c>
    </row>
    <row r="23" spans="1:22" x14ac:dyDescent="0.25">
      <c r="A23" s="21" t="s">
        <v>32</v>
      </c>
      <c r="B23" s="21" t="s">
        <v>33</v>
      </c>
      <c r="C23" s="22" t="s">
        <v>24</v>
      </c>
      <c r="D23" s="23" t="s">
        <v>31</v>
      </c>
      <c r="E23" s="22">
        <v>2</v>
      </c>
      <c r="F23" s="22" t="s">
        <v>28</v>
      </c>
      <c r="G23" s="24">
        <v>41323</v>
      </c>
      <c r="H23" s="10" t="s">
        <v>29</v>
      </c>
      <c r="I23" s="10">
        <f t="shared" si="1"/>
        <v>41407</v>
      </c>
      <c r="J23" s="115">
        <f t="shared" si="2"/>
        <v>41435</v>
      </c>
      <c r="K23" s="141">
        <v>25</v>
      </c>
      <c r="L23" s="141">
        <v>0</v>
      </c>
      <c r="M23" s="29">
        <v>0</v>
      </c>
      <c r="N23" s="29">
        <v>0</v>
      </c>
      <c r="O23" s="29">
        <v>0</v>
      </c>
      <c r="P23" s="142">
        <v>0</v>
      </c>
      <c r="Q23" s="154">
        <v>5</v>
      </c>
      <c r="R23" s="156">
        <v>0</v>
      </c>
      <c r="S23" s="156">
        <v>1</v>
      </c>
      <c r="T23" s="156">
        <v>0</v>
      </c>
      <c r="U23" s="156">
        <v>0</v>
      </c>
      <c r="V23" s="156">
        <v>0</v>
      </c>
    </row>
    <row r="24" spans="1:22" x14ac:dyDescent="0.25">
      <c r="A24" s="21" t="s">
        <v>32</v>
      </c>
      <c r="B24" s="21" t="s">
        <v>33</v>
      </c>
      <c r="C24" s="22" t="s">
        <v>24</v>
      </c>
      <c r="D24" s="23" t="s">
        <v>31</v>
      </c>
      <c r="E24" s="22">
        <v>3</v>
      </c>
      <c r="F24" s="22" t="s">
        <v>28</v>
      </c>
      <c r="G24" s="24">
        <v>41323</v>
      </c>
      <c r="H24" s="10" t="s">
        <v>29</v>
      </c>
      <c r="I24" s="10">
        <f t="shared" si="1"/>
        <v>41407</v>
      </c>
      <c r="J24" s="115">
        <f t="shared" si="2"/>
        <v>41435</v>
      </c>
      <c r="K24" s="141">
        <v>25</v>
      </c>
      <c r="L24" s="141">
        <v>0</v>
      </c>
      <c r="M24" s="29">
        <v>0</v>
      </c>
      <c r="N24" s="29">
        <v>0</v>
      </c>
      <c r="O24" s="29">
        <v>0</v>
      </c>
      <c r="P24" s="142">
        <v>0</v>
      </c>
      <c r="Q24" s="154">
        <v>3</v>
      </c>
      <c r="R24" s="156">
        <v>0</v>
      </c>
      <c r="S24" s="156">
        <v>0</v>
      </c>
      <c r="T24" s="156">
        <v>0</v>
      </c>
      <c r="U24" s="156">
        <v>0</v>
      </c>
      <c r="V24" s="156">
        <v>0</v>
      </c>
    </row>
    <row r="25" spans="1:22" ht="15.75" thickBot="1" x14ac:dyDescent="0.3">
      <c r="A25" s="31" t="s">
        <v>32</v>
      </c>
      <c r="B25" s="31" t="s">
        <v>33</v>
      </c>
      <c r="C25" s="32" t="s">
        <v>24</v>
      </c>
      <c r="D25" s="33" t="s">
        <v>31</v>
      </c>
      <c r="E25" s="32">
        <v>4</v>
      </c>
      <c r="F25" s="32" t="s">
        <v>28</v>
      </c>
      <c r="G25" s="34">
        <v>41323</v>
      </c>
      <c r="H25" s="15" t="s">
        <v>29</v>
      </c>
      <c r="I25" s="15">
        <f t="shared" si="1"/>
        <v>41407</v>
      </c>
      <c r="J25" s="116">
        <f t="shared" si="2"/>
        <v>41435</v>
      </c>
      <c r="K25" s="141">
        <v>25</v>
      </c>
      <c r="L25" s="141">
        <v>0</v>
      </c>
      <c r="M25" s="29">
        <v>0</v>
      </c>
      <c r="N25" s="29">
        <v>0</v>
      </c>
      <c r="O25" s="29">
        <v>0</v>
      </c>
      <c r="P25" s="142">
        <v>0</v>
      </c>
      <c r="Q25" s="154">
        <v>6</v>
      </c>
      <c r="R25" s="156">
        <v>0</v>
      </c>
      <c r="S25" s="156">
        <v>0</v>
      </c>
      <c r="T25" s="156">
        <v>0</v>
      </c>
      <c r="U25" s="156">
        <v>0</v>
      </c>
      <c r="V25" s="156">
        <v>0</v>
      </c>
    </row>
    <row r="26" spans="1:22" ht="15.75" thickTop="1" x14ac:dyDescent="0.25">
      <c r="A26" s="1" t="s">
        <v>34</v>
      </c>
      <c r="B26" s="1" t="s">
        <v>35</v>
      </c>
      <c r="C26" s="2" t="s">
        <v>26</v>
      </c>
      <c r="D26" s="3" t="s">
        <v>27</v>
      </c>
      <c r="E26" s="2">
        <v>1</v>
      </c>
      <c r="F26" s="2" t="s">
        <v>28</v>
      </c>
      <c r="G26" s="4">
        <v>41325</v>
      </c>
      <c r="H26" s="4">
        <f t="shared" ref="H26:H37" si="3">G26+7*4</f>
        <v>41353</v>
      </c>
      <c r="I26" s="4">
        <f t="shared" si="1"/>
        <v>41409</v>
      </c>
      <c r="J26" s="118">
        <f t="shared" si="2"/>
        <v>41437</v>
      </c>
      <c r="K26" s="141">
        <v>25</v>
      </c>
      <c r="L26" s="141">
        <v>0</v>
      </c>
      <c r="M26" s="29">
        <v>0</v>
      </c>
      <c r="N26" s="29">
        <v>1</v>
      </c>
      <c r="O26" s="29">
        <v>0</v>
      </c>
      <c r="P26" s="142">
        <v>1</v>
      </c>
      <c r="Q26" s="154">
        <v>19</v>
      </c>
      <c r="R26" s="156">
        <v>0</v>
      </c>
      <c r="S26" s="156">
        <v>0</v>
      </c>
      <c r="T26" s="156">
        <v>0</v>
      </c>
      <c r="U26" s="156">
        <v>0</v>
      </c>
      <c r="V26" s="156">
        <v>0</v>
      </c>
    </row>
    <row r="27" spans="1:22" x14ac:dyDescent="0.25">
      <c r="A27" s="1" t="s">
        <v>34</v>
      </c>
      <c r="B27" s="1" t="s">
        <v>35</v>
      </c>
      <c r="C27" s="2" t="s">
        <v>26</v>
      </c>
      <c r="D27" s="3" t="s">
        <v>27</v>
      </c>
      <c r="E27" s="2">
        <v>2</v>
      </c>
      <c r="F27" s="2" t="s">
        <v>28</v>
      </c>
      <c r="G27" s="4">
        <v>41325</v>
      </c>
      <c r="H27" s="4">
        <f t="shared" si="3"/>
        <v>41353</v>
      </c>
      <c r="I27" s="4">
        <f t="shared" si="1"/>
        <v>41409</v>
      </c>
      <c r="J27" s="118">
        <f t="shared" si="2"/>
        <v>41437</v>
      </c>
      <c r="K27" s="141">
        <v>25</v>
      </c>
      <c r="L27" s="141">
        <v>0</v>
      </c>
      <c r="M27" s="29">
        <v>0</v>
      </c>
      <c r="N27" s="29">
        <v>0</v>
      </c>
      <c r="O27" s="29">
        <v>1</v>
      </c>
      <c r="P27" s="142">
        <v>1</v>
      </c>
      <c r="Q27" s="154">
        <v>23</v>
      </c>
      <c r="R27" s="156">
        <v>0</v>
      </c>
      <c r="S27" s="156">
        <v>1</v>
      </c>
      <c r="T27" s="156">
        <v>0</v>
      </c>
      <c r="U27" s="156">
        <v>0</v>
      </c>
      <c r="V27" s="156">
        <v>0</v>
      </c>
    </row>
    <row r="28" spans="1:22" x14ac:dyDescent="0.25">
      <c r="A28" s="1" t="s">
        <v>34</v>
      </c>
      <c r="B28" s="1" t="s">
        <v>35</v>
      </c>
      <c r="C28" s="2" t="s">
        <v>26</v>
      </c>
      <c r="D28" s="3" t="s">
        <v>27</v>
      </c>
      <c r="E28" s="2">
        <v>3</v>
      </c>
      <c r="F28" s="2" t="s">
        <v>28</v>
      </c>
      <c r="G28" s="4">
        <v>41325</v>
      </c>
      <c r="H28" s="4">
        <f t="shared" si="3"/>
        <v>41353</v>
      </c>
      <c r="I28" s="4">
        <f t="shared" si="1"/>
        <v>41409</v>
      </c>
      <c r="J28" s="118">
        <f t="shared" si="2"/>
        <v>41437</v>
      </c>
      <c r="K28" s="141">
        <v>25</v>
      </c>
      <c r="L28" s="141">
        <v>0</v>
      </c>
      <c r="M28" s="29">
        <v>0</v>
      </c>
      <c r="N28" s="29">
        <v>0</v>
      </c>
      <c r="O28" s="29">
        <v>1</v>
      </c>
      <c r="P28" s="142">
        <v>0</v>
      </c>
      <c r="Q28" s="154">
        <v>23</v>
      </c>
      <c r="R28" s="156">
        <v>0</v>
      </c>
      <c r="S28" s="156">
        <v>0</v>
      </c>
      <c r="T28" s="156">
        <v>0</v>
      </c>
      <c r="U28" s="156">
        <v>0</v>
      </c>
      <c r="V28" s="156">
        <v>0</v>
      </c>
    </row>
    <row r="29" spans="1:22" x14ac:dyDescent="0.25">
      <c r="A29" s="1" t="s">
        <v>34</v>
      </c>
      <c r="B29" s="1" t="s">
        <v>35</v>
      </c>
      <c r="C29" s="2" t="s">
        <v>26</v>
      </c>
      <c r="D29" s="3" t="s">
        <v>27</v>
      </c>
      <c r="E29" s="2">
        <v>4</v>
      </c>
      <c r="F29" s="2" t="s">
        <v>28</v>
      </c>
      <c r="G29" s="4">
        <v>41325</v>
      </c>
      <c r="H29" s="4">
        <f t="shared" si="3"/>
        <v>41353</v>
      </c>
      <c r="I29" s="4">
        <f t="shared" si="1"/>
        <v>41409</v>
      </c>
      <c r="J29" s="118">
        <f t="shared" si="2"/>
        <v>41437</v>
      </c>
      <c r="K29" s="141">
        <v>25</v>
      </c>
      <c r="L29" s="141">
        <v>0</v>
      </c>
      <c r="M29" s="29">
        <v>0</v>
      </c>
      <c r="N29" s="29">
        <v>0</v>
      </c>
      <c r="O29" s="29">
        <v>0</v>
      </c>
      <c r="P29" s="142">
        <v>1</v>
      </c>
      <c r="Q29" s="154">
        <v>22</v>
      </c>
      <c r="R29" s="156">
        <v>0</v>
      </c>
      <c r="S29" s="156">
        <v>0</v>
      </c>
      <c r="T29" s="156">
        <v>1</v>
      </c>
      <c r="U29" s="156">
        <v>0</v>
      </c>
      <c r="V29" s="156">
        <v>0</v>
      </c>
    </row>
    <row r="30" spans="1:22" x14ac:dyDescent="0.25">
      <c r="A30" s="21" t="s">
        <v>34</v>
      </c>
      <c r="B30" s="21" t="s">
        <v>35</v>
      </c>
      <c r="C30" s="22" t="s">
        <v>26</v>
      </c>
      <c r="D30" s="23" t="s">
        <v>30</v>
      </c>
      <c r="E30" s="22">
        <v>1</v>
      </c>
      <c r="F30" s="22" t="s">
        <v>28</v>
      </c>
      <c r="G30" s="24">
        <v>41325</v>
      </c>
      <c r="H30" s="10">
        <f t="shared" si="3"/>
        <v>41353</v>
      </c>
      <c r="I30" s="10">
        <f t="shared" si="1"/>
        <v>41409</v>
      </c>
      <c r="J30" s="115">
        <f t="shared" si="2"/>
        <v>41437</v>
      </c>
      <c r="K30" s="141">
        <v>25</v>
      </c>
      <c r="L30" s="141">
        <v>0</v>
      </c>
      <c r="M30" s="29">
        <v>1</v>
      </c>
      <c r="N30" s="29">
        <v>12</v>
      </c>
      <c r="O30" s="29">
        <v>5</v>
      </c>
      <c r="P30" s="142">
        <v>2</v>
      </c>
      <c r="Q30" s="154">
        <v>5</v>
      </c>
      <c r="R30" s="156">
        <v>0</v>
      </c>
      <c r="S30" s="156">
        <v>0</v>
      </c>
      <c r="T30" s="156">
        <v>0</v>
      </c>
      <c r="U30" s="156">
        <v>0</v>
      </c>
      <c r="V30" s="156">
        <v>0</v>
      </c>
    </row>
    <row r="31" spans="1:22" x14ac:dyDescent="0.25">
      <c r="A31" s="21" t="s">
        <v>34</v>
      </c>
      <c r="B31" s="21" t="s">
        <v>35</v>
      </c>
      <c r="C31" s="22" t="s">
        <v>26</v>
      </c>
      <c r="D31" s="23" t="s">
        <v>30</v>
      </c>
      <c r="E31" s="22">
        <v>2</v>
      </c>
      <c r="F31" s="22" t="s">
        <v>28</v>
      </c>
      <c r="G31" s="24">
        <v>41325</v>
      </c>
      <c r="H31" s="10">
        <f t="shared" si="3"/>
        <v>41353</v>
      </c>
      <c r="I31" s="10">
        <f t="shared" si="1"/>
        <v>41409</v>
      </c>
      <c r="J31" s="115">
        <f t="shared" si="2"/>
        <v>41437</v>
      </c>
      <c r="K31" s="141">
        <v>25</v>
      </c>
      <c r="L31" s="141">
        <v>0</v>
      </c>
      <c r="M31" s="29">
        <v>3</v>
      </c>
      <c r="N31" s="29">
        <v>12</v>
      </c>
      <c r="O31" s="29">
        <v>6</v>
      </c>
      <c r="P31" s="142">
        <v>2</v>
      </c>
      <c r="Q31" s="154">
        <v>2</v>
      </c>
      <c r="R31" s="156">
        <v>0</v>
      </c>
      <c r="S31" s="156">
        <v>0</v>
      </c>
      <c r="T31" s="156">
        <v>0</v>
      </c>
      <c r="U31" s="156">
        <v>0</v>
      </c>
      <c r="V31" s="156">
        <v>0</v>
      </c>
    </row>
    <row r="32" spans="1:22" x14ac:dyDescent="0.25">
      <c r="A32" s="21" t="s">
        <v>34</v>
      </c>
      <c r="B32" s="21" t="s">
        <v>35</v>
      </c>
      <c r="C32" s="22" t="s">
        <v>26</v>
      </c>
      <c r="D32" s="23" t="s">
        <v>30</v>
      </c>
      <c r="E32" s="22">
        <v>3</v>
      </c>
      <c r="F32" s="22" t="s">
        <v>28</v>
      </c>
      <c r="G32" s="24">
        <v>41325</v>
      </c>
      <c r="H32" s="10">
        <f t="shared" si="3"/>
        <v>41353</v>
      </c>
      <c r="I32" s="10">
        <f t="shared" si="1"/>
        <v>41409</v>
      </c>
      <c r="J32" s="115">
        <f t="shared" si="2"/>
        <v>41437</v>
      </c>
      <c r="K32" s="141">
        <v>25</v>
      </c>
      <c r="L32" s="141">
        <v>0</v>
      </c>
      <c r="M32" s="29">
        <v>2</v>
      </c>
      <c r="N32" s="29">
        <v>11</v>
      </c>
      <c r="O32" s="29">
        <v>5</v>
      </c>
      <c r="P32" s="142">
        <v>1</v>
      </c>
      <c r="Q32" s="154">
        <v>6</v>
      </c>
      <c r="R32" s="156">
        <v>0</v>
      </c>
      <c r="S32" s="156">
        <v>0</v>
      </c>
      <c r="T32" s="156">
        <v>0</v>
      </c>
      <c r="U32" s="156">
        <v>1</v>
      </c>
      <c r="V32" s="156">
        <v>0</v>
      </c>
    </row>
    <row r="33" spans="1:22" x14ac:dyDescent="0.25">
      <c r="A33" s="21" t="s">
        <v>34</v>
      </c>
      <c r="B33" s="21" t="s">
        <v>35</v>
      </c>
      <c r="C33" s="22" t="s">
        <v>26</v>
      </c>
      <c r="D33" s="23" t="s">
        <v>30</v>
      </c>
      <c r="E33" s="22">
        <v>4</v>
      </c>
      <c r="F33" s="22" t="s">
        <v>28</v>
      </c>
      <c r="G33" s="24">
        <v>41325</v>
      </c>
      <c r="H33" s="10">
        <f t="shared" si="3"/>
        <v>41353</v>
      </c>
      <c r="I33" s="10">
        <f t="shared" si="1"/>
        <v>41409</v>
      </c>
      <c r="J33" s="115">
        <f t="shared" si="2"/>
        <v>41437</v>
      </c>
      <c r="K33" s="141">
        <v>25</v>
      </c>
      <c r="L33" s="141">
        <v>0</v>
      </c>
      <c r="M33" s="29">
        <v>0</v>
      </c>
      <c r="N33" s="29">
        <v>12</v>
      </c>
      <c r="O33" s="29">
        <v>6</v>
      </c>
      <c r="P33" s="142">
        <v>2</v>
      </c>
      <c r="Q33" s="154">
        <v>5</v>
      </c>
      <c r="R33" s="156">
        <v>0</v>
      </c>
      <c r="S33" s="156">
        <v>0</v>
      </c>
      <c r="T33" s="156">
        <v>0</v>
      </c>
      <c r="U33" s="156">
        <v>0</v>
      </c>
      <c r="V33" s="156">
        <v>0</v>
      </c>
    </row>
    <row r="34" spans="1:22" x14ac:dyDescent="0.25">
      <c r="A34" s="1" t="s">
        <v>34</v>
      </c>
      <c r="B34" s="1" t="s">
        <v>35</v>
      </c>
      <c r="C34" s="11" t="s">
        <v>26</v>
      </c>
      <c r="D34" s="12" t="s">
        <v>31</v>
      </c>
      <c r="E34" s="11">
        <v>1</v>
      </c>
      <c r="F34" s="11" t="s">
        <v>28</v>
      </c>
      <c r="G34" s="4">
        <v>41325</v>
      </c>
      <c r="H34" s="13">
        <f t="shared" si="3"/>
        <v>41353</v>
      </c>
      <c r="I34" s="13">
        <f t="shared" si="1"/>
        <v>41409</v>
      </c>
      <c r="J34" s="119">
        <f t="shared" si="2"/>
        <v>41437</v>
      </c>
      <c r="K34" s="141">
        <v>25</v>
      </c>
      <c r="L34" s="141">
        <v>0</v>
      </c>
      <c r="M34" s="29">
        <v>0</v>
      </c>
      <c r="N34" s="29">
        <v>17</v>
      </c>
      <c r="O34" s="29">
        <v>2</v>
      </c>
      <c r="P34" s="142">
        <v>0</v>
      </c>
      <c r="Q34" s="154">
        <v>6</v>
      </c>
      <c r="R34" s="156">
        <v>0</v>
      </c>
      <c r="S34" s="156">
        <v>0</v>
      </c>
      <c r="T34" s="156">
        <v>0</v>
      </c>
      <c r="U34" s="156">
        <v>0</v>
      </c>
      <c r="V34" s="156">
        <v>0</v>
      </c>
    </row>
    <row r="35" spans="1:22" x14ac:dyDescent="0.25">
      <c r="A35" s="1" t="s">
        <v>34</v>
      </c>
      <c r="B35" s="1" t="s">
        <v>35</v>
      </c>
      <c r="C35" s="11" t="s">
        <v>26</v>
      </c>
      <c r="D35" s="12" t="s">
        <v>31</v>
      </c>
      <c r="E35" s="11">
        <v>2</v>
      </c>
      <c r="F35" s="11" t="s">
        <v>28</v>
      </c>
      <c r="G35" s="4">
        <v>41325</v>
      </c>
      <c r="H35" s="13">
        <f t="shared" si="3"/>
        <v>41353</v>
      </c>
      <c r="I35" s="13">
        <f t="shared" si="1"/>
        <v>41409</v>
      </c>
      <c r="J35" s="119">
        <f t="shared" si="2"/>
        <v>41437</v>
      </c>
      <c r="K35" s="141">
        <v>25</v>
      </c>
      <c r="L35" s="141">
        <v>0</v>
      </c>
      <c r="M35" s="29">
        <v>3</v>
      </c>
      <c r="N35" s="29">
        <v>16</v>
      </c>
      <c r="O35" s="29">
        <v>1</v>
      </c>
      <c r="P35" s="142">
        <v>0</v>
      </c>
      <c r="Q35" s="154">
        <v>2</v>
      </c>
      <c r="R35" s="156">
        <v>0</v>
      </c>
      <c r="S35" s="156">
        <v>0</v>
      </c>
      <c r="T35" s="156">
        <v>0</v>
      </c>
      <c r="U35" s="156">
        <v>0</v>
      </c>
      <c r="V35" s="156">
        <v>0</v>
      </c>
    </row>
    <row r="36" spans="1:22" x14ac:dyDescent="0.25">
      <c r="A36" s="1" t="s">
        <v>34</v>
      </c>
      <c r="B36" s="1" t="s">
        <v>35</v>
      </c>
      <c r="C36" s="11" t="s">
        <v>26</v>
      </c>
      <c r="D36" s="12" t="s">
        <v>31</v>
      </c>
      <c r="E36" s="11">
        <v>3</v>
      </c>
      <c r="F36" s="11" t="s">
        <v>28</v>
      </c>
      <c r="G36" s="4">
        <v>41325</v>
      </c>
      <c r="H36" s="13">
        <f t="shared" si="3"/>
        <v>41353</v>
      </c>
      <c r="I36" s="13">
        <f t="shared" si="1"/>
        <v>41409</v>
      </c>
      <c r="J36" s="119">
        <f t="shared" si="2"/>
        <v>41437</v>
      </c>
      <c r="K36" s="141">
        <v>25</v>
      </c>
      <c r="L36" s="141">
        <v>0</v>
      </c>
      <c r="M36" s="29">
        <v>5</v>
      </c>
      <c r="N36" s="29">
        <v>11</v>
      </c>
      <c r="O36" s="29">
        <v>0</v>
      </c>
      <c r="P36" s="142">
        <v>1</v>
      </c>
      <c r="Q36" s="154">
        <v>5</v>
      </c>
      <c r="R36" s="156">
        <v>0</v>
      </c>
      <c r="S36" s="156">
        <v>0</v>
      </c>
      <c r="T36" s="156">
        <v>0</v>
      </c>
      <c r="U36" s="156">
        <v>0</v>
      </c>
      <c r="V36" s="156">
        <v>0</v>
      </c>
    </row>
    <row r="37" spans="1:22" x14ac:dyDescent="0.25">
      <c r="A37" s="1" t="s">
        <v>34</v>
      </c>
      <c r="B37" s="1" t="s">
        <v>35</v>
      </c>
      <c r="C37" s="11" t="s">
        <v>26</v>
      </c>
      <c r="D37" s="12" t="s">
        <v>31</v>
      </c>
      <c r="E37" s="11">
        <v>4</v>
      </c>
      <c r="F37" s="11" t="s">
        <v>28</v>
      </c>
      <c r="G37" s="4">
        <v>41325</v>
      </c>
      <c r="H37" s="13">
        <f t="shared" si="3"/>
        <v>41353</v>
      </c>
      <c r="I37" s="13">
        <f t="shared" si="1"/>
        <v>41409</v>
      </c>
      <c r="J37" s="119">
        <f t="shared" si="2"/>
        <v>41437</v>
      </c>
      <c r="K37" s="141">
        <v>25</v>
      </c>
      <c r="L37" s="141">
        <v>0</v>
      </c>
      <c r="M37" s="29">
        <v>2</v>
      </c>
      <c r="N37" s="29">
        <v>13</v>
      </c>
      <c r="O37" s="29">
        <v>4</v>
      </c>
      <c r="P37" s="142">
        <v>0</v>
      </c>
      <c r="Q37" s="154">
        <v>4</v>
      </c>
      <c r="R37" s="156">
        <v>0</v>
      </c>
      <c r="S37" s="156">
        <v>0</v>
      </c>
      <c r="T37" s="156">
        <v>0</v>
      </c>
      <c r="U37" s="156">
        <v>0</v>
      </c>
      <c r="V37" s="156">
        <v>0</v>
      </c>
    </row>
    <row r="38" spans="1:22" x14ac:dyDescent="0.25">
      <c r="A38" s="21" t="s">
        <v>34</v>
      </c>
      <c r="B38" s="21" t="s">
        <v>35</v>
      </c>
      <c r="C38" s="22" t="s">
        <v>24</v>
      </c>
      <c r="D38" s="23" t="s">
        <v>27</v>
      </c>
      <c r="E38" s="22">
        <v>1</v>
      </c>
      <c r="F38" s="22" t="s">
        <v>28</v>
      </c>
      <c r="G38" s="24">
        <v>41325</v>
      </c>
      <c r="H38" s="10" t="s">
        <v>29</v>
      </c>
      <c r="I38" s="10">
        <f t="shared" si="1"/>
        <v>41409</v>
      </c>
      <c r="J38" s="115">
        <f t="shared" si="2"/>
        <v>41437</v>
      </c>
      <c r="K38" s="141">
        <v>25</v>
      </c>
      <c r="L38" s="141">
        <v>0</v>
      </c>
      <c r="M38" s="29">
        <v>0</v>
      </c>
      <c r="N38" s="29">
        <v>0</v>
      </c>
      <c r="O38" s="29">
        <v>0</v>
      </c>
      <c r="P38" s="142">
        <v>0</v>
      </c>
      <c r="Q38" s="154">
        <v>24</v>
      </c>
      <c r="R38" s="156">
        <v>0</v>
      </c>
      <c r="S38" s="156">
        <v>0</v>
      </c>
      <c r="T38" s="156">
        <v>0</v>
      </c>
      <c r="U38" s="156">
        <v>0</v>
      </c>
      <c r="V38" s="156">
        <v>0</v>
      </c>
    </row>
    <row r="39" spans="1:22" x14ac:dyDescent="0.25">
      <c r="A39" s="21" t="s">
        <v>34</v>
      </c>
      <c r="B39" s="21" t="s">
        <v>35</v>
      </c>
      <c r="C39" s="22" t="s">
        <v>24</v>
      </c>
      <c r="D39" s="23" t="s">
        <v>27</v>
      </c>
      <c r="E39" s="22">
        <v>2</v>
      </c>
      <c r="F39" s="22" t="s">
        <v>28</v>
      </c>
      <c r="G39" s="24">
        <v>41325</v>
      </c>
      <c r="H39" s="10" t="s">
        <v>29</v>
      </c>
      <c r="I39" s="10">
        <f t="shared" si="1"/>
        <v>41409</v>
      </c>
      <c r="J39" s="115">
        <f t="shared" si="2"/>
        <v>41437</v>
      </c>
      <c r="K39" s="141">
        <v>25</v>
      </c>
      <c r="L39" s="141">
        <v>0</v>
      </c>
      <c r="M39" s="29">
        <v>0</v>
      </c>
      <c r="N39" s="29">
        <v>0</v>
      </c>
      <c r="O39" s="29">
        <v>0</v>
      </c>
      <c r="P39" s="142">
        <v>0</v>
      </c>
      <c r="Q39" s="154">
        <v>24</v>
      </c>
      <c r="R39" s="156">
        <v>0</v>
      </c>
      <c r="S39" s="156">
        <v>0</v>
      </c>
      <c r="T39" s="156">
        <v>1</v>
      </c>
      <c r="U39" s="156">
        <v>0</v>
      </c>
      <c r="V39" s="156">
        <v>0</v>
      </c>
    </row>
    <row r="40" spans="1:22" x14ac:dyDescent="0.25">
      <c r="A40" s="21" t="s">
        <v>34</v>
      </c>
      <c r="B40" s="21" t="s">
        <v>35</v>
      </c>
      <c r="C40" s="22" t="s">
        <v>24</v>
      </c>
      <c r="D40" s="23" t="s">
        <v>27</v>
      </c>
      <c r="E40" s="22">
        <v>3</v>
      </c>
      <c r="F40" s="22" t="s">
        <v>28</v>
      </c>
      <c r="G40" s="24">
        <v>41325</v>
      </c>
      <c r="H40" s="10" t="s">
        <v>29</v>
      </c>
      <c r="I40" s="10">
        <f t="shared" si="1"/>
        <v>41409</v>
      </c>
      <c r="J40" s="115">
        <f t="shared" si="2"/>
        <v>41437</v>
      </c>
      <c r="K40" s="141">
        <v>25</v>
      </c>
      <c r="L40" s="141">
        <v>0</v>
      </c>
      <c r="M40" s="29">
        <v>0</v>
      </c>
      <c r="N40" s="29">
        <v>0</v>
      </c>
      <c r="O40" s="29">
        <v>0</v>
      </c>
      <c r="P40" s="142">
        <v>0</v>
      </c>
      <c r="Q40" s="154">
        <v>23</v>
      </c>
      <c r="R40" s="156">
        <v>0</v>
      </c>
      <c r="S40" s="156">
        <v>1</v>
      </c>
      <c r="T40" s="156">
        <v>0</v>
      </c>
      <c r="U40" s="156">
        <v>0</v>
      </c>
      <c r="V40" s="156">
        <v>0</v>
      </c>
    </row>
    <row r="41" spans="1:22" x14ac:dyDescent="0.25">
      <c r="A41" s="21" t="s">
        <v>34</v>
      </c>
      <c r="B41" s="21" t="s">
        <v>35</v>
      </c>
      <c r="C41" s="22" t="s">
        <v>24</v>
      </c>
      <c r="D41" s="23" t="s">
        <v>27</v>
      </c>
      <c r="E41" s="22">
        <v>4</v>
      </c>
      <c r="F41" s="22" t="s">
        <v>28</v>
      </c>
      <c r="G41" s="24">
        <v>41325</v>
      </c>
      <c r="H41" s="10" t="s">
        <v>29</v>
      </c>
      <c r="I41" s="10">
        <f t="shared" si="1"/>
        <v>41409</v>
      </c>
      <c r="J41" s="115">
        <f t="shared" si="2"/>
        <v>41437</v>
      </c>
      <c r="K41" s="141">
        <v>25</v>
      </c>
      <c r="L41" s="141">
        <v>0</v>
      </c>
      <c r="M41" s="29">
        <v>0</v>
      </c>
      <c r="N41" s="29">
        <v>0</v>
      </c>
      <c r="O41" s="29">
        <v>0</v>
      </c>
      <c r="P41" s="142">
        <v>0</v>
      </c>
      <c r="Q41" s="154">
        <v>21</v>
      </c>
      <c r="R41" s="156">
        <v>0</v>
      </c>
      <c r="S41" s="156">
        <v>1</v>
      </c>
      <c r="T41" s="156">
        <v>0</v>
      </c>
      <c r="U41" s="156">
        <v>0</v>
      </c>
      <c r="V41" s="156">
        <v>0</v>
      </c>
    </row>
    <row r="42" spans="1:22" x14ac:dyDescent="0.25">
      <c r="A42" s="1" t="s">
        <v>34</v>
      </c>
      <c r="B42" s="1" t="s">
        <v>35</v>
      </c>
      <c r="C42" s="11" t="s">
        <v>24</v>
      </c>
      <c r="D42" s="12" t="s">
        <v>30</v>
      </c>
      <c r="E42" s="11">
        <v>1</v>
      </c>
      <c r="F42" s="11" t="s">
        <v>28</v>
      </c>
      <c r="G42" s="4">
        <v>41325</v>
      </c>
      <c r="H42" s="14" t="s">
        <v>29</v>
      </c>
      <c r="I42" s="13">
        <f t="shared" si="1"/>
        <v>41409</v>
      </c>
      <c r="J42" s="119">
        <f t="shared" si="2"/>
        <v>41437</v>
      </c>
      <c r="K42" s="141">
        <v>25</v>
      </c>
      <c r="L42" s="141">
        <v>0</v>
      </c>
      <c r="M42" s="29">
        <v>0</v>
      </c>
      <c r="N42" s="29">
        <v>0</v>
      </c>
      <c r="O42" s="29">
        <v>0</v>
      </c>
      <c r="P42" s="142">
        <v>0</v>
      </c>
      <c r="Q42" s="154">
        <v>25</v>
      </c>
      <c r="R42" s="156">
        <v>0</v>
      </c>
      <c r="S42" s="156">
        <v>1</v>
      </c>
      <c r="T42" s="156">
        <v>2</v>
      </c>
      <c r="U42" s="156">
        <v>0</v>
      </c>
      <c r="V42" s="156">
        <v>0</v>
      </c>
    </row>
    <row r="43" spans="1:22" x14ac:dyDescent="0.25">
      <c r="A43" s="1" t="s">
        <v>34</v>
      </c>
      <c r="B43" s="1" t="s">
        <v>35</v>
      </c>
      <c r="C43" s="11" t="s">
        <v>24</v>
      </c>
      <c r="D43" s="12" t="s">
        <v>30</v>
      </c>
      <c r="E43" s="11">
        <v>2</v>
      </c>
      <c r="F43" s="11" t="s">
        <v>28</v>
      </c>
      <c r="G43" s="4">
        <v>41325</v>
      </c>
      <c r="H43" s="14" t="s">
        <v>29</v>
      </c>
      <c r="I43" s="13">
        <f t="shared" si="1"/>
        <v>41409</v>
      </c>
      <c r="J43" s="119">
        <f t="shared" si="2"/>
        <v>41437</v>
      </c>
      <c r="K43" s="141">
        <v>25</v>
      </c>
      <c r="L43" s="141">
        <v>0</v>
      </c>
      <c r="M43" s="29">
        <v>0</v>
      </c>
      <c r="N43" s="29">
        <v>0</v>
      </c>
      <c r="O43" s="29">
        <v>0</v>
      </c>
      <c r="P43" s="142">
        <v>0</v>
      </c>
      <c r="Q43" s="154">
        <v>24</v>
      </c>
      <c r="R43" s="156">
        <v>0</v>
      </c>
      <c r="S43" s="156">
        <v>2</v>
      </c>
      <c r="T43" s="156">
        <v>0</v>
      </c>
      <c r="U43" s="156">
        <v>1</v>
      </c>
      <c r="V43" s="156">
        <v>0</v>
      </c>
    </row>
    <row r="44" spans="1:22" x14ac:dyDescent="0.25">
      <c r="A44" s="1" t="s">
        <v>34</v>
      </c>
      <c r="B44" s="1" t="s">
        <v>35</v>
      </c>
      <c r="C44" s="11" t="s">
        <v>24</v>
      </c>
      <c r="D44" s="12" t="s">
        <v>30</v>
      </c>
      <c r="E44" s="11">
        <v>3</v>
      </c>
      <c r="F44" s="11" t="s">
        <v>28</v>
      </c>
      <c r="G44" s="4">
        <v>41325</v>
      </c>
      <c r="H44" s="14" t="s">
        <v>29</v>
      </c>
      <c r="I44" s="13">
        <f t="shared" si="1"/>
        <v>41409</v>
      </c>
      <c r="J44" s="119">
        <f t="shared" si="2"/>
        <v>41437</v>
      </c>
      <c r="K44" s="141">
        <v>25</v>
      </c>
      <c r="L44" s="141">
        <v>0</v>
      </c>
      <c r="M44" s="29">
        <v>0</v>
      </c>
      <c r="N44" s="29">
        <v>0</v>
      </c>
      <c r="O44" s="29">
        <v>0</v>
      </c>
      <c r="P44" s="142">
        <v>0</v>
      </c>
      <c r="Q44" s="154">
        <v>24</v>
      </c>
      <c r="R44" s="156">
        <v>0</v>
      </c>
      <c r="S44" s="156">
        <v>5</v>
      </c>
      <c r="T44" s="156">
        <v>0</v>
      </c>
      <c r="U44" s="156">
        <v>0</v>
      </c>
      <c r="V44" s="156">
        <v>0</v>
      </c>
    </row>
    <row r="45" spans="1:22" x14ac:dyDescent="0.25">
      <c r="A45" s="1" t="s">
        <v>34</v>
      </c>
      <c r="B45" s="1" t="s">
        <v>35</v>
      </c>
      <c r="C45" s="11" t="s">
        <v>24</v>
      </c>
      <c r="D45" s="12" t="s">
        <v>30</v>
      </c>
      <c r="E45" s="11">
        <v>4</v>
      </c>
      <c r="F45" s="11" t="s">
        <v>28</v>
      </c>
      <c r="G45" s="4">
        <v>41325</v>
      </c>
      <c r="H45" s="14" t="s">
        <v>29</v>
      </c>
      <c r="I45" s="13">
        <f t="shared" si="1"/>
        <v>41409</v>
      </c>
      <c r="J45" s="119">
        <f t="shared" si="2"/>
        <v>41437</v>
      </c>
      <c r="K45" s="141">
        <v>25</v>
      </c>
      <c r="L45" s="141">
        <v>0</v>
      </c>
      <c r="M45" s="29">
        <v>0</v>
      </c>
      <c r="N45" s="29">
        <v>0</v>
      </c>
      <c r="O45" s="29">
        <v>0</v>
      </c>
      <c r="P45" s="142">
        <v>0</v>
      </c>
      <c r="Q45" s="154">
        <v>23</v>
      </c>
      <c r="R45" s="156">
        <v>0</v>
      </c>
      <c r="S45" s="156">
        <v>7</v>
      </c>
      <c r="T45" s="156">
        <v>3</v>
      </c>
      <c r="U45" s="156">
        <v>1</v>
      </c>
      <c r="V45" s="156">
        <v>0</v>
      </c>
    </row>
    <row r="46" spans="1:22" x14ac:dyDescent="0.25">
      <c r="A46" s="21" t="s">
        <v>34</v>
      </c>
      <c r="B46" s="21" t="s">
        <v>35</v>
      </c>
      <c r="C46" s="22" t="s">
        <v>24</v>
      </c>
      <c r="D46" s="23" t="s">
        <v>31</v>
      </c>
      <c r="E46" s="22">
        <v>1</v>
      </c>
      <c r="F46" s="22" t="s">
        <v>28</v>
      </c>
      <c r="G46" s="24">
        <v>41325</v>
      </c>
      <c r="H46" s="10" t="s">
        <v>29</v>
      </c>
      <c r="I46" s="10">
        <f t="shared" si="1"/>
        <v>41409</v>
      </c>
      <c r="J46" s="115">
        <f t="shared" si="2"/>
        <v>41437</v>
      </c>
      <c r="K46" s="141">
        <v>25</v>
      </c>
      <c r="L46" s="141">
        <v>0</v>
      </c>
      <c r="M46" s="29">
        <v>0</v>
      </c>
      <c r="N46" s="29">
        <v>0</v>
      </c>
      <c r="O46" s="29">
        <v>0</v>
      </c>
      <c r="P46" s="142">
        <v>0</v>
      </c>
      <c r="Q46" s="154">
        <v>25</v>
      </c>
      <c r="R46" s="156">
        <v>0</v>
      </c>
      <c r="S46" s="156">
        <v>0</v>
      </c>
      <c r="T46" s="156">
        <v>1</v>
      </c>
      <c r="U46" s="156">
        <v>0</v>
      </c>
      <c r="V46" s="156">
        <v>0</v>
      </c>
    </row>
    <row r="47" spans="1:22" x14ac:dyDescent="0.25">
      <c r="A47" s="21" t="s">
        <v>34</v>
      </c>
      <c r="B47" s="21" t="s">
        <v>35</v>
      </c>
      <c r="C47" s="22" t="s">
        <v>24</v>
      </c>
      <c r="D47" s="23" t="s">
        <v>31</v>
      </c>
      <c r="E47" s="22">
        <v>2</v>
      </c>
      <c r="F47" s="22" t="s">
        <v>28</v>
      </c>
      <c r="G47" s="24">
        <v>41325</v>
      </c>
      <c r="H47" s="10" t="s">
        <v>29</v>
      </c>
      <c r="I47" s="10">
        <f t="shared" si="1"/>
        <v>41409</v>
      </c>
      <c r="J47" s="115">
        <f t="shared" si="2"/>
        <v>41437</v>
      </c>
      <c r="K47" s="141">
        <v>25</v>
      </c>
      <c r="L47" s="141">
        <v>0</v>
      </c>
      <c r="M47" s="29">
        <v>0</v>
      </c>
      <c r="N47" s="29">
        <v>0</v>
      </c>
      <c r="O47" s="29">
        <v>0</v>
      </c>
      <c r="P47" s="142">
        <v>0</v>
      </c>
      <c r="Q47" s="154">
        <v>17</v>
      </c>
      <c r="R47" s="156">
        <v>0</v>
      </c>
      <c r="S47" s="156">
        <v>1</v>
      </c>
      <c r="T47" s="156">
        <v>0</v>
      </c>
      <c r="U47" s="156">
        <v>0</v>
      </c>
      <c r="V47" s="156">
        <v>0</v>
      </c>
    </row>
    <row r="48" spans="1:22" x14ac:dyDescent="0.25">
      <c r="A48" s="21" t="s">
        <v>34</v>
      </c>
      <c r="B48" s="21" t="s">
        <v>35</v>
      </c>
      <c r="C48" s="22" t="s">
        <v>24</v>
      </c>
      <c r="D48" s="23" t="s">
        <v>31</v>
      </c>
      <c r="E48" s="22">
        <v>3</v>
      </c>
      <c r="F48" s="22" t="s">
        <v>28</v>
      </c>
      <c r="G48" s="24">
        <v>41325</v>
      </c>
      <c r="H48" s="10" t="s">
        <v>29</v>
      </c>
      <c r="I48" s="10">
        <f t="shared" si="1"/>
        <v>41409</v>
      </c>
      <c r="J48" s="115">
        <f t="shared" si="2"/>
        <v>41437</v>
      </c>
      <c r="K48" s="141">
        <v>25</v>
      </c>
      <c r="L48" s="141">
        <v>0</v>
      </c>
      <c r="M48" s="29">
        <v>0</v>
      </c>
      <c r="N48" s="29">
        <v>0</v>
      </c>
      <c r="O48" s="29">
        <v>0</v>
      </c>
      <c r="P48" s="142">
        <v>0</v>
      </c>
      <c r="Q48" s="154">
        <v>25</v>
      </c>
      <c r="R48" s="156">
        <v>0</v>
      </c>
      <c r="S48" s="156">
        <v>0</v>
      </c>
      <c r="T48" s="156">
        <v>2</v>
      </c>
      <c r="U48" s="156">
        <v>0</v>
      </c>
      <c r="V48" s="156">
        <v>0</v>
      </c>
    </row>
    <row r="49" spans="1:22" ht="15.75" thickBot="1" x14ac:dyDescent="0.3">
      <c r="A49" s="31" t="s">
        <v>34</v>
      </c>
      <c r="B49" s="31" t="s">
        <v>35</v>
      </c>
      <c r="C49" s="32" t="s">
        <v>24</v>
      </c>
      <c r="D49" s="33" t="s">
        <v>31</v>
      </c>
      <c r="E49" s="32">
        <v>4</v>
      </c>
      <c r="F49" s="32" t="s">
        <v>28</v>
      </c>
      <c r="G49" s="34">
        <v>41325</v>
      </c>
      <c r="H49" s="15" t="s">
        <v>29</v>
      </c>
      <c r="I49" s="15">
        <f t="shared" si="1"/>
        <v>41409</v>
      </c>
      <c r="J49" s="116">
        <f t="shared" si="2"/>
        <v>41437</v>
      </c>
      <c r="K49" s="141">
        <v>25</v>
      </c>
      <c r="L49" s="141">
        <v>0</v>
      </c>
      <c r="M49" s="29">
        <v>0</v>
      </c>
      <c r="N49" s="29">
        <v>0</v>
      </c>
      <c r="O49" s="29">
        <v>0</v>
      </c>
      <c r="P49" s="142">
        <v>0</v>
      </c>
      <c r="Q49" s="154">
        <v>24</v>
      </c>
      <c r="R49" s="156">
        <v>0</v>
      </c>
      <c r="S49" s="156">
        <v>0</v>
      </c>
      <c r="T49" s="156">
        <v>1</v>
      </c>
      <c r="U49" s="156">
        <v>1</v>
      </c>
      <c r="V49" s="156">
        <v>1</v>
      </c>
    </row>
    <row r="50" spans="1:22" ht="15.75" thickTop="1" x14ac:dyDescent="0.25">
      <c r="A50" s="1" t="s">
        <v>36</v>
      </c>
      <c r="B50" s="1" t="s">
        <v>37</v>
      </c>
      <c r="C50" s="2" t="s">
        <v>26</v>
      </c>
      <c r="D50" s="3" t="s">
        <v>27</v>
      </c>
      <c r="E50" s="2">
        <v>1</v>
      </c>
      <c r="F50" s="2" t="s">
        <v>25</v>
      </c>
      <c r="G50" s="4">
        <v>41327</v>
      </c>
      <c r="H50" s="4">
        <f t="shared" ref="H50:H61" si="4">G50+7*4</f>
        <v>41355</v>
      </c>
      <c r="I50" s="4">
        <f t="shared" si="1"/>
        <v>41411</v>
      </c>
      <c r="J50" s="118">
        <f t="shared" si="2"/>
        <v>41439</v>
      </c>
      <c r="K50" s="141">
        <v>25</v>
      </c>
      <c r="L50" s="141">
        <v>0</v>
      </c>
      <c r="M50" s="29">
        <v>0</v>
      </c>
      <c r="N50" s="29">
        <v>0</v>
      </c>
      <c r="O50" s="29">
        <v>1</v>
      </c>
      <c r="P50" s="142">
        <v>0</v>
      </c>
      <c r="Q50" s="154">
        <v>23</v>
      </c>
      <c r="R50" s="156">
        <v>0</v>
      </c>
      <c r="S50" s="156">
        <v>0</v>
      </c>
      <c r="T50" s="156">
        <v>0</v>
      </c>
      <c r="U50" s="156">
        <v>0</v>
      </c>
      <c r="V50" s="156">
        <v>0</v>
      </c>
    </row>
    <row r="51" spans="1:22" x14ac:dyDescent="0.25">
      <c r="A51" s="1" t="s">
        <v>36</v>
      </c>
      <c r="B51" s="1" t="s">
        <v>37</v>
      </c>
      <c r="C51" s="2" t="s">
        <v>26</v>
      </c>
      <c r="D51" s="3" t="s">
        <v>27</v>
      </c>
      <c r="E51" s="2">
        <v>2</v>
      </c>
      <c r="F51" s="2" t="s">
        <v>25</v>
      </c>
      <c r="G51" s="4">
        <v>41327</v>
      </c>
      <c r="H51" s="4">
        <f t="shared" si="4"/>
        <v>41355</v>
      </c>
      <c r="I51" s="4">
        <f t="shared" si="1"/>
        <v>41411</v>
      </c>
      <c r="J51" s="118">
        <f t="shared" si="2"/>
        <v>41439</v>
      </c>
      <c r="K51" s="141">
        <v>25</v>
      </c>
      <c r="L51" s="141">
        <v>0</v>
      </c>
      <c r="M51" s="29">
        <v>0</v>
      </c>
      <c r="N51" s="29">
        <v>0</v>
      </c>
      <c r="O51" s="29">
        <v>1</v>
      </c>
      <c r="P51" s="142">
        <v>2</v>
      </c>
      <c r="Q51" s="154">
        <v>22</v>
      </c>
      <c r="R51" s="156">
        <v>0</v>
      </c>
      <c r="S51" s="156">
        <v>0</v>
      </c>
      <c r="T51" s="156">
        <v>0</v>
      </c>
      <c r="U51" s="156">
        <v>0</v>
      </c>
      <c r="V51" s="156">
        <v>0</v>
      </c>
    </row>
    <row r="52" spans="1:22" x14ac:dyDescent="0.25">
      <c r="A52" s="1" t="s">
        <v>36</v>
      </c>
      <c r="B52" s="1" t="s">
        <v>37</v>
      </c>
      <c r="C52" s="2" t="s">
        <v>26</v>
      </c>
      <c r="D52" s="3" t="s">
        <v>27</v>
      </c>
      <c r="E52" s="2">
        <v>3</v>
      </c>
      <c r="F52" s="2" t="s">
        <v>25</v>
      </c>
      <c r="G52" s="4">
        <v>41327</v>
      </c>
      <c r="H52" s="4">
        <f t="shared" si="4"/>
        <v>41355</v>
      </c>
      <c r="I52" s="4">
        <f t="shared" si="1"/>
        <v>41411</v>
      </c>
      <c r="J52" s="118">
        <f t="shared" si="2"/>
        <v>41439</v>
      </c>
      <c r="K52" s="141">
        <v>25</v>
      </c>
      <c r="L52" s="141">
        <v>0</v>
      </c>
      <c r="M52" s="29">
        <v>0</v>
      </c>
      <c r="N52" s="29">
        <v>0</v>
      </c>
      <c r="O52" s="29">
        <v>0</v>
      </c>
      <c r="P52" s="142">
        <v>1</v>
      </c>
      <c r="Q52" s="154">
        <v>23</v>
      </c>
      <c r="R52" s="156">
        <v>0</v>
      </c>
      <c r="S52" s="156">
        <v>0</v>
      </c>
      <c r="T52" s="156">
        <v>0</v>
      </c>
      <c r="U52" s="156">
        <v>0</v>
      </c>
      <c r="V52" s="156">
        <v>0</v>
      </c>
    </row>
    <row r="53" spans="1:22" x14ac:dyDescent="0.25">
      <c r="A53" s="1" t="s">
        <v>36</v>
      </c>
      <c r="B53" s="1" t="s">
        <v>37</v>
      </c>
      <c r="C53" s="2" t="s">
        <v>26</v>
      </c>
      <c r="D53" s="3" t="s">
        <v>27</v>
      </c>
      <c r="E53" s="2">
        <v>4</v>
      </c>
      <c r="F53" s="2" t="s">
        <v>25</v>
      </c>
      <c r="G53" s="4">
        <v>41327</v>
      </c>
      <c r="H53" s="4">
        <f t="shared" si="4"/>
        <v>41355</v>
      </c>
      <c r="I53" s="4">
        <f t="shared" si="1"/>
        <v>41411</v>
      </c>
      <c r="J53" s="118">
        <f t="shared" si="2"/>
        <v>41439</v>
      </c>
      <c r="K53" s="141">
        <v>25</v>
      </c>
      <c r="L53" s="141">
        <v>0</v>
      </c>
      <c r="M53" s="29">
        <v>0</v>
      </c>
      <c r="N53" s="29">
        <v>0</v>
      </c>
      <c r="O53" s="29">
        <v>0</v>
      </c>
      <c r="P53" s="142">
        <v>0</v>
      </c>
      <c r="Q53" s="154">
        <v>24</v>
      </c>
      <c r="R53" s="156">
        <v>0</v>
      </c>
      <c r="S53" s="156">
        <v>0</v>
      </c>
      <c r="T53" s="156">
        <v>0</v>
      </c>
      <c r="U53" s="156">
        <v>1</v>
      </c>
      <c r="V53" s="156">
        <v>0</v>
      </c>
    </row>
    <row r="54" spans="1:22" x14ac:dyDescent="0.25">
      <c r="A54" s="21" t="s">
        <v>36</v>
      </c>
      <c r="B54" s="21" t="s">
        <v>37</v>
      </c>
      <c r="C54" s="22" t="s">
        <v>26</v>
      </c>
      <c r="D54" s="23" t="s">
        <v>30</v>
      </c>
      <c r="E54" s="22">
        <v>1</v>
      </c>
      <c r="F54" s="22" t="s">
        <v>25</v>
      </c>
      <c r="G54" s="24">
        <v>41327</v>
      </c>
      <c r="H54" s="10">
        <f t="shared" si="4"/>
        <v>41355</v>
      </c>
      <c r="I54" s="10">
        <f t="shared" si="1"/>
        <v>41411</v>
      </c>
      <c r="J54" s="115">
        <f t="shared" si="2"/>
        <v>41439</v>
      </c>
      <c r="K54" s="141">
        <v>25</v>
      </c>
      <c r="L54" s="141">
        <v>0</v>
      </c>
      <c r="M54" s="29">
        <v>0</v>
      </c>
      <c r="N54" s="29">
        <v>1</v>
      </c>
      <c r="O54" s="29">
        <v>0</v>
      </c>
      <c r="P54" s="142">
        <v>0</v>
      </c>
      <c r="Q54" s="154">
        <v>24</v>
      </c>
      <c r="R54" s="156">
        <v>0</v>
      </c>
      <c r="S54" s="156">
        <v>0</v>
      </c>
      <c r="T54" s="156">
        <v>1</v>
      </c>
      <c r="U54" s="156">
        <v>0</v>
      </c>
      <c r="V54" s="156">
        <v>0</v>
      </c>
    </row>
    <row r="55" spans="1:22" x14ac:dyDescent="0.25">
      <c r="A55" s="21" t="s">
        <v>36</v>
      </c>
      <c r="B55" s="21" t="s">
        <v>37</v>
      </c>
      <c r="C55" s="22" t="s">
        <v>26</v>
      </c>
      <c r="D55" s="23" t="s">
        <v>30</v>
      </c>
      <c r="E55" s="22">
        <v>2</v>
      </c>
      <c r="F55" s="22" t="s">
        <v>25</v>
      </c>
      <c r="G55" s="24">
        <v>41327</v>
      </c>
      <c r="H55" s="10">
        <f t="shared" si="4"/>
        <v>41355</v>
      </c>
      <c r="I55" s="10">
        <f t="shared" si="1"/>
        <v>41411</v>
      </c>
      <c r="J55" s="115">
        <f t="shared" si="2"/>
        <v>41439</v>
      </c>
      <c r="K55" s="141">
        <v>25</v>
      </c>
      <c r="L55" s="141">
        <v>0</v>
      </c>
      <c r="M55" s="29">
        <v>0</v>
      </c>
      <c r="N55" s="29">
        <v>0</v>
      </c>
      <c r="O55" s="29">
        <v>0</v>
      </c>
      <c r="P55" s="142">
        <v>0</v>
      </c>
      <c r="Q55" s="154">
        <v>25</v>
      </c>
      <c r="R55" s="156">
        <v>0</v>
      </c>
      <c r="S55" s="156">
        <v>0</v>
      </c>
      <c r="T55" s="156">
        <v>0</v>
      </c>
      <c r="U55" s="156">
        <v>0</v>
      </c>
      <c r="V55" s="156">
        <v>0</v>
      </c>
    </row>
    <row r="56" spans="1:22" x14ac:dyDescent="0.25">
      <c r="A56" s="21" t="s">
        <v>36</v>
      </c>
      <c r="B56" s="21" t="s">
        <v>37</v>
      </c>
      <c r="C56" s="22" t="s">
        <v>26</v>
      </c>
      <c r="D56" s="23" t="s">
        <v>30</v>
      </c>
      <c r="E56" s="22">
        <v>3</v>
      </c>
      <c r="F56" s="22" t="s">
        <v>25</v>
      </c>
      <c r="G56" s="24">
        <v>41327</v>
      </c>
      <c r="H56" s="10">
        <f t="shared" si="4"/>
        <v>41355</v>
      </c>
      <c r="I56" s="10">
        <f t="shared" si="1"/>
        <v>41411</v>
      </c>
      <c r="J56" s="115">
        <f t="shared" si="2"/>
        <v>41439</v>
      </c>
      <c r="K56" s="141">
        <v>25</v>
      </c>
      <c r="L56" s="141">
        <v>0</v>
      </c>
      <c r="M56" s="29">
        <v>0</v>
      </c>
      <c r="N56" s="29">
        <v>2</v>
      </c>
      <c r="O56" s="29">
        <v>0</v>
      </c>
      <c r="P56" s="142">
        <v>0</v>
      </c>
      <c r="Q56" s="154">
        <v>23</v>
      </c>
      <c r="R56" s="156">
        <v>0</v>
      </c>
      <c r="S56" s="156">
        <v>0</v>
      </c>
      <c r="T56" s="156">
        <v>0</v>
      </c>
      <c r="U56" s="156">
        <v>0</v>
      </c>
      <c r="V56" s="156">
        <v>0</v>
      </c>
    </row>
    <row r="57" spans="1:22" x14ac:dyDescent="0.25">
      <c r="A57" s="21" t="s">
        <v>36</v>
      </c>
      <c r="B57" s="21" t="s">
        <v>37</v>
      </c>
      <c r="C57" s="22" t="s">
        <v>26</v>
      </c>
      <c r="D57" s="23" t="s">
        <v>30</v>
      </c>
      <c r="E57" s="22">
        <v>4</v>
      </c>
      <c r="F57" s="22" t="s">
        <v>25</v>
      </c>
      <c r="G57" s="24">
        <v>41327</v>
      </c>
      <c r="H57" s="10">
        <f t="shared" si="4"/>
        <v>41355</v>
      </c>
      <c r="I57" s="10">
        <f t="shared" si="1"/>
        <v>41411</v>
      </c>
      <c r="J57" s="115">
        <f t="shared" si="2"/>
        <v>41439</v>
      </c>
      <c r="K57" s="141">
        <v>25</v>
      </c>
      <c r="L57" s="141">
        <v>0</v>
      </c>
      <c r="M57" s="29">
        <v>0</v>
      </c>
      <c r="N57" s="29">
        <v>0</v>
      </c>
      <c r="O57" s="29">
        <v>1</v>
      </c>
      <c r="P57" s="142">
        <v>0</v>
      </c>
      <c r="Q57" s="154">
        <v>24</v>
      </c>
      <c r="R57" s="156">
        <v>0</v>
      </c>
      <c r="S57" s="156">
        <v>0</v>
      </c>
      <c r="T57" s="156">
        <v>0</v>
      </c>
      <c r="U57" s="156">
        <v>0</v>
      </c>
      <c r="V57" s="156">
        <v>0</v>
      </c>
    </row>
    <row r="58" spans="1:22" x14ac:dyDescent="0.25">
      <c r="A58" s="1" t="s">
        <v>36</v>
      </c>
      <c r="B58" s="1" t="s">
        <v>37</v>
      </c>
      <c r="C58" s="11" t="s">
        <v>26</v>
      </c>
      <c r="D58" s="12" t="s">
        <v>31</v>
      </c>
      <c r="E58" s="11">
        <v>1</v>
      </c>
      <c r="F58" s="2" t="s">
        <v>25</v>
      </c>
      <c r="G58" s="4">
        <v>41327</v>
      </c>
      <c r="H58" s="13">
        <f t="shared" si="4"/>
        <v>41355</v>
      </c>
      <c r="I58" s="13">
        <f t="shared" si="1"/>
        <v>41411</v>
      </c>
      <c r="J58" s="119">
        <f t="shared" si="2"/>
        <v>41439</v>
      </c>
      <c r="K58" s="141">
        <v>25</v>
      </c>
      <c r="L58" s="141">
        <v>0</v>
      </c>
      <c r="M58" s="29">
        <v>0</v>
      </c>
      <c r="N58" s="29">
        <v>1</v>
      </c>
      <c r="O58" s="29">
        <v>0</v>
      </c>
      <c r="P58" s="142">
        <v>0</v>
      </c>
      <c r="Q58" s="154">
        <v>23</v>
      </c>
      <c r="R58" s="156">
        <v>0</v>
      </c>
      <c r="S58" s="156">
        <v>0</v>
      </c>
      <c r="T58" s="156">
        <v>0</v>
      </c>
      <c r="U58" s="156">
        <v>0</v>
      </c>
      <c r="V58" s="156">
        <v>0</v>
      </c>
    </row>
    <row r="59" spans="1:22" x14ac:dyDescent="0.25">
      <c r="A59" s="1" t="s">
        <v>36</v>
      </c>
      <c r="B59" s="1" t="s">
        <v>37</v>
      </c>
      <c r="C59" s="11" t="s">
        <v>26</v>
      </c>
      <c r="D59" s="12" t="s">
        <v>31</v>
      </c>
      <c r="E59" s="11">
        <v>2</v>
      </c>
      <c r="F59" s="2" t="s">
        <v>25</v>
      </c>
      <c r="G59" s="4">
        <v>41327</v>
      </c>
      <c r="H59" s="13">
        <f t="shared" si="4"/>
        <v>41355</v>
      </c>
      <c r="I59" s="13">
        <f t="shared" si="1"/>
        <v>41411</v>
      </c>
      <c r="J59" s="119">
        <f t="shared" si="2"/>
        <v>41439</v>
      </c>
      <c r="K59" s="141">
        <v>25</v>
      </c>
      <c r="L59" s="141">
        <v>0</v>
      </c>
      <c r="M59" s="29">
        <v>0</v>
      </c>
      <c r="N59" s="29">
        <v>0</v>
      </c>
      <c r="O59" s="29">
        <v>0</v>
      </c>
      <c r="P59" s="142">
        <v>1</v>
      </c>
      <c r="Q59" s="154">
        <v>23</v>
      </c>
      <c r="R59" s="156">
        <v>0</v>
      </c>
      <c r="S59" s="156">
        <v>0</v>
      </c>
      <c r="T59" s="156">
        <v>0</v>
      </c>
      <c r="U59" s="156">
        <v>0</v>
      </c>
      <c r="V59" s="156">
        <v>0</v>
      </c>
    </row>
    <row r="60" spans="1:22" x14ac:dyDescent="0.25">
      <c r="A60" s="1" t="s">
        <v>36</v>
      </c>
      <c r="B60" s="1" t="s">
        <v>37</v>
      </c>
      <c r="C60" s="11" t="s">
        <v>26</v>
      </c>
      <c r="D60" s="12" t="s">
        <v>31</v>
      </c>
      <c r="E60" s="11">
        <v>3</v>
      </c>
      <c r="F60" s="2" t="s">
        <v>25</v>
      </c>
      <c r="G60" s="4">
        <v>41327</v>
      </c>
      <c r="H60" s="13">
        <f t="shared" si="4"/>
        <v>41355</v>
      </c>
      <c r="I60" s="13">
        <f t="shared" si="1"/>
        <v>41411</v>
      </c>
      <c r="J60" s="119">
        <f t="shared" si="2"/>
        <v>41439</v>
      </c>
      <c r="K60" s="141">
        <v>25</v>
      </c>
      <c r="L60" s="141">
        <v>0</v>
      </c>
      <c r="M60" s="29">
        <v>0</v>
      </c>
      <c r="N60" s="29">
        <v>0</v>
      </c>
      <c r="O60" s="29">
        <v>0</v>
      </c>
      <c r="P60" s="142">
        <v>0</v>
      </c>
      <c r="Q60" s="154">
        <v>25</v>
      </c>
      <c r="R60" s="156">
        <v>0</v>
      </c>
      <c r="S60" s="156">
        <v>0</v>
      </c>
      <c r="T60" s="156">
        <v>0</v>
      </c>
      <c r="U60" s="156">
        <v>0</v>
      </c>
      <c r="V60" s="156">
        <v>0</v>
      </c>
    </row>
    <row r="61" spans="1:22" x14ac:dyDescent="0.25">
      <c r="A61" s="1" t="s">
        <v>36</v>
      </c>
      <c r="B61" s="1" t="s">
        <v>37</v>
      </c>
      <c r="C61" s="11" t="s">
        <v>26</v>
      </c>
      <c r="D61" s="12" t="s">
        <v>31</v>
      </c>
      <c r="E61" s="11">
        <v>4</v>
      </c>
      <c r="F61" s="2" t="s">
        <v>25</v>
      </c>
      <c r="G61" s="4">
        <v>41327</v>
      </c>
      <c r="H61" s="13">
        <f t="shared" si="4"/>
        <v>41355</v>
      </c>
      <c r="I61" s="13">
        <f t="shared" si="1"/>
        <v>41411</v>
      </c>
      <c r="J61" s="119">
        <f t="shared" si="2"/>
        <v>41439</v>
      </c>
      <c r="K61" s="141">
        <v>25</v>
      </c>
      <c r="L61" s="141">
        <v>0</v>
      </c>
      <c r="M61" s="29">
        <v>0</v>
      </c>
      <c r="N61" s="29">
        <v>0</v>
      </c>
      <c r="O61" s="29">
        <v>0</v>
      </c>
      <c r="P61" s="142">
        <v>0</v>
      </c>
      <c r="Q61" s="154">
        <v>24</v>
      </c>
      <c r="R61" s="156">
        <v>0</v>
      </c>
      <c r="S61" s="156">
        <v>0</v>
      </c>
      <c r="T61" s="156">
        <v>0</v>
      </c>
      <c r="U61" s="156">
        <v>0</v>
      </c>
      <c r="V61" s="156">
        <v>0</v>
      </c>
    </row>
    <row r="62" spans="1:22" x14ac:dyDescent="0.25">
      <c r="A62" s="21" t="s">
        <v>36</v>
      </c>
      <c r="B62" s="21" t="s">
        <v>37</v>
      </c>
      <c r="C62" s="22" t="s">
        <v>24</v>
      </c>
      <c r="D62" s="23" t="s">
        <v>27</v>
      </c>
      <c r="E62" s="22">
        <v>1</v>
      </c>
      <c r="F62" s="22" t="s">
        <v>25</v>
      </c>
      <c r="G62" s="24">
        <v>41327</v>
      </c>
      <c r="H62" s="10" t="s">
        <v>29</v>
      </c>
      <c r="I62" s="10">
        <f t="shared" si="1"/>
        <v>41411</v>
      </c>
      <c r="J62" s="115">
        <f t="shared" si="2"/>
        <v>41439</v>
      </c>
      <c r="K62" s="141">
        <v>25</v>
      </c>
      <c r="L62" s="141">
        <v>0</v>
      </c>
      <c r="M62" s="29">
        <v>0</v>
      </c>
      <c r="N62" s="29">
        <v>0</v>
      </c>
      <c r="O62" s="29">
        <v>0</v>
      </c>
      <c r="P62" s="142">
        <v>0</v>
      </c>
      <c r="Q62" s="154">
        <v>25</v>
      </c>
      <c r="R62" s="156">
        <v>0</v>
      </c>
      <c r="S62" s="156">
        <v>3</v>
      </c>
      <c r="T62" s="156">
        <v>1</v>
      </c>
      <c r="U62" s="156">
        <v>0</v>
      </c>
      <c r="V62" s="156">
        <v>0</v>
      </c>
    </row>
    <row r="63" spans="1:22" x14ac:dyDescent="0.25">
      <c r="A63" s="21" t="s">
        <v>36</v>
      </c>
      <c r="B63" s="21" t="s">
        <v>37</v>
      </c>
      <c r="C63" s="22" t="s">
        <v>24</v>
      </c>
      <c r="D63" s="23" t="s">
        <v>27</v>
      </c>
      <c r="E63" s="22">
        <v>2</v>
      </c>
      <c r="F63" s="22" t="s">
        <v>25</v>
      </c>
      <c r="G63" s="24">
        <v>41327</v>
      </c>
      <c r="H63" s="10" t="s">
        <v>29</v>
      </c>
      <c r="I63" s="10">
        <f t="shared" si="1"/>
        <v>41411</v>
      </c>
      <c r="J63" s="115">
        <f t="shared" si="2"/>
        <v>41439</v>
      </c>
      <c r="K63" s="141">
        <v>25</v>
      </c>
      <c r="L63" s="141">
        <v>0</v>
      </c>
      <c r="M63" s="29">
        <v>0</v>
      </c>
      <c r="N63" s="29">
        <v>0</v>
      </c>
      <c r="O63" s="29">
        <v>0</v>
      </c>
      <c r="P63" s="142">
        <v>0</v>
      </c>
      <c r="Q63" s="154">
        <v>25</v>
      </c>
      <c r="R63" s="156">
        <v>0</v>
      </c>
      <c r="S63" s="156">
        <v>0</v>
      </c>
      <c r="T63" s="156">
        <v>1</v>
      </c>
      <c r="U63" s="156">
        <v>1</v>
      </c>
      <c r="V63" s="156">
        <v>0</v>
      </c>
    </row>
    <row r="64" spans="1:22" x14ac:dyDescent="0.25">
      <c r="A64" s="21" t="s">
        <v>36</v>
      </c>
      <c r="B64" s="21" t="s">
        <v>37</v>
      </c>
      <c r="C64" s="22" t="s">
        <v>24</v>
      </c>
      <c r="D64" s="23" t="s">
        <v>27</v>
      </c>
      <c r="E64" s="22">
        <v>3</v>
      </c>
      <c r="F64" s="22" t="s">
        <v>25</v>
      </c>
      <c r="G64" s="24">
        <v>41327</v>
      </c>
      <c r="H64" s="10" t="s">
        <v>29</v>
      </c>
      <c r="I64" s="10">
        <f t="shared" si="1"/>
        <v>41411</v>
      </c>
      <c r="J64" s="115">
        <f t="shared" si="2"/>
        <v>41439</v>
      </c>
      <c r="K64" s="141">
        <v>25</v>
      </c>
      <c r="L64" s="141">
        <v>0</v>
      </c>
      <c r="M64" s="29">
        <v>0</v>
      </c>
      <c r="N64" s="29">
        <v>0</v>
      </c>
      <c r="O64" s="29">
        <v>0</v>
      </c>
      <c r="P64" s="142">
        <v>0</v>
      </c>
      <c r="Q64" s="154">
        <v>25</v>
      </c>
      <c r="R64" s="156">
        <v>0</v>
      </c>
      <c r="S64" s="156">
        <v>8</v>
      </c>
      <c r="T64" s="156">
        <v>0</v>
      </c>
      <c r="U64" s="156">
        <v>1</v>
      </c>
      <c r="V64" s="156">
        <v>0</v>
      </c>
    </row>
    <row r="65" spans="1:22" x14ac:dyDescent="0.25">
      <c r="A65" s="21" t="s">
        <v>36</v>
      </c>
      <c r="B65" s="21" t="s">
        <v>37</v>
      </c>
      <c r="C65" s="22" t="s">
        <v>24</v>
      </c>
      <c r="D65" s="23" t="s">
        <v>27</v>
      </c>
      <c r="E65" s="22">
        <v>4</v>
      </c>
      <c r="F65" s="22" t="s">
        <v>25</v>
      </c>
      <c r="G65" s="24">
        <v>41327</v>
      </c>
      <c r="H65" s="10" t="s">
        <v>29</v>
      </c>
      <c r="I65" s="10">
        <f t="shared" si="1"/>
        <v>41411</v>
      </c>
      <c r="J65" s="115">
        <f t="shared" si="2"/>
        <v>41439</v>
      </c>
      <c r="K65" s="141">
        <v>25</v>
      </c>
      <c r="L65" s="141">
        <v>0</v>
      </c>
      <c r="M65" s="29">
        <v>0</v>
      </c>
      <c r="N65" s="29">
        <v>0</v>
      </c>
      <c r="O65" s="29">
        <v>0</v>
      </c>
      <c r="P65" s="142">
        <v>0</v>
      </c>
      <c r="Q65" s="154">
        <v>25</v>
      </c>
      <c r="R65" s="156">
        <v>0</v>
      </c>
      <c r="S65" s="156">
        <v>3</v>
      </c>
      <c r="T65" s="156">
        <v>2</v>
      </c>
      <c r="U65" s="156">
        <v>1</v>
      </c>
      <c r="V65" s="156">
        <v>0</v>
      </c>
    </row>
    <row r="66" spans="1:22" x14ac:dyDescent="0.25">
      <c r="A66" s="1" t="s">
        <v>36</v>
      </c>
      <c r="B66" s="1" t="s">
        <v>37</v>
      </c>
      <c r="C66" s="11" t="s">
        <v>24</v>
      </c>
      <c r="D66" s="12" t="s">
        <v>30</v>
      </c>
      <c r="E66" s="11">
        <v>1</v>
      </c>
      <c r="F66" s="2" t="s">
        <v>25</v>
      </c>
      <c r="G66" s="4">
        <v>41327</v>
      </c>
      <c r="H66" s="14" t="s">
        <v>29</v>
      </c>
      <c r="I66" s="13">
        <f t="shared" ref="I66:I121" si="5">G66+7*12</f>
        <v>41411</v>
      </c>
      <c r="J66" s="119">
        <f t="shared" ref="J66:J121" si="6">G66+7*16</f>
        <v>41439</v>
      </c>
      <c r="K66" s="141">
        <v>25</v>
      </c>
      <c r="L66" s="141">
        <v>0</v>
      </c>
      <c r="M66" s="29">
        <v>0</v>
      </c>
      <c r="N66" s="29">
        <v>0</v>
      </c>
      <c r="O66" s="29">
        <v>0</v>
      </c>
      <c r="P66" s="142">
        <v>0</v>
      </c>
      <c r="Q66" s="154">
        <v>25</v>
      </c>
      <c r="R66" s="156">
        <v>0</v>
      </c>
      <c r="S66" s="156">
        <v>1</v>
      </c>
      <c r="T66" s="156">
        <v>0</v>
      </c>
      <c r="U66" s="156">
        <v>0</v>
      </c>
      <c r="V66" s="156">
        <v>1</v>
      </c>
    </row>
    <row r="67" spans="1:22" x14ac:dyDescent="0.25">
      <c r="A67" s="1" t="s">
        <v>36</v>
      </c>
      <c r="B67" s="1" t="s">
        <v>37</v>
      </c>
      <c r="C67" s="11" t="s">
        <v>24</v>
      </c>
      <c r="D67" s="12" t="s">
        <v>30</v>
      </c>
      <c r="E67" s="11">
        <v>2</v>
      </c>
      <c r="F67" s="2" t="s">
        <v>25</v>
      </c>
      <c r="G67" s="4">
        <v>41327</v>
      </c>
      <c r="H67" s="14" t="s">
        <v>29</v>
      </c>
      <c r="I67" s="13">
        <f t="shared" si="5"/>
        <v>41411</v>
      </c>
      <c r="J67" s="119">
        <f t="shared" si="6"/>
        <v>41439</v>
      </c>
      <c r="K67" s="141">
        <v>25</v>
      </c>
      <c r="L67" s="141">
        <v>0</v>
      </c>
      <c r="M67" s="29">
        <v>0</v>
      </c>
      <c r="N67" s="29">
        <v>0</v>
      </c>
      <c r="O67" s="29">
        <v>0</v>
      </c>
      <c r="P67" s="142">
        <v>0</v>
      </c>
      <c r="Q67" s="154">
        <v>25</v>
      </c>
      <c r="R67" s="156">
        <v>0</v>
      </c>
      <c r="S67" s="156">
        <v>3</v>
      </c>
      <c r="T67" s="156">
        <v>2</v>
      </c>
      <c r="U67" s="156">
        <v>2</v>
      </c>
      <c r="V67" s="156">
        <v>0</v>
      </c>
    </row>
    <row r="68" spans="1:22" x14ac:dyDescent="0.25">
      <c r="A68" s="1" t="s">
        <v>36</v>
      </c>
      <c r="B68" s="1" t="s">
        <v>37</v>
      </c>
      <c r="C68" s="11" t="s">
        <v>24</v>
      </c>
      <c r="D68" s="12" t="s">
        <v>30</v>
      </c>
      <c r="E68" s="11">
        <v>3</v>
      </c>
      <c r="F68" s="2" t="s">
        <v>25</v>
      </c>
      <c r="G68" s="4">
        <v>41327</v>
      </c>
      <c r="H68" s="14" t="s">
        <v>29</v>
      </c>
      <c r="I68" s="13">
        <f t="shared" si="5"/>
        <v>41411</v>
      </c>
      <c r="J68" s="119">
        <f t="shared" si="6"/>
        <v>41439</v>
      </c>
      <c r="K68" s="141">
        <v>25</v>
      </c>
      <c r="L68" s="141">
        <v>0</v>
      </c>
      <c r="M68" s="29">
        <v>0</v>
      </c>
      <c r="N68" s="29">
        <v>0</v>
      </c>
      <c r="O68" s="29">
        <v>0</v>
      </c>
      <c r="P68" s="142">
        <v>0</v>
      </c>
      <c r="Q68" s="154">
        <v>25</v>
      </c>
      <c r="R68" s="156">
        <v>0</v>
      </c>
      <c r="S68" s="156">
        <v>3</v>
      </c>
      <c r="T68" s="156">
        <v>0</v>
      </c>
      <c r="U68" s="156">
        <v>0</v>
      </c>
      <c r="V68" s="156">
        <v>0</v>
      </c>
    </row>
    <row r="69" spans="1:22" x14ac:dyDescent="0.25">
      <c r="A69" s="1" t="s">
        <v>36</v>
      </c>
      <c r="B69" s="1" t="s">
        <v>37</v>
      </c>
      <c r="C69" s="11" t="s">
        <v>24</v>
      </c>
      <c r="D69" s="12" t="s">
        <v>30</v>
      </c>
      <c r="E69" s="11">
        <v>4</v>
      </c>
      <c r="F69" s="2" t="s">
        <v>25</v>
      </c>
      <c r="G69" s="4">
        <v>41327</v>
      </c>
      <c r="H69" s="14" t="s">
        <v>29</v>
      </c>
      <c r="I69" s="13">
        <f t="shared" si="5"/>
        <v>41411</v>
      </c>
      <c r="J69" s="119">
        <f t="shared" si="6"/>
        <v>41439</v>
      </c>
      <c r="K69" s="141">
        <v>25</v>
      </c>
      <c r="L69" s="141">
        <v>0</v>
      </c>
      <c r="M69" s="29">
        <v>0</v>
      </c>
      <c r="N69" s="29">
        <v>0</v>
      </c>
      <c r="O69" s="29">
        <v>0</v>
      </c>
      <c r="P69" s="142">
        <v>0</v>
      </c>
      <c r="Q69" s="154">
        <v>25</v>
      </c>
      <c r="R69" s="156">
        <v>0</v>
      </c>
      <c r="S69" s="156">
        <v>1</v>
      </c>
      <c r="T69" s="156">
        <v>1</v>
      </c>
      <c r="U69" s="156">
        <v>2</v>
      </c>
      <c r="V69" s="156">
        <v>1</v>
      </c>
    </row>
    <row r="70" spans="1:22" x14ac:dyDescent="0.25">
      <c r="A70" s="21" t="s">
        <v>36</v>
      </c>
      <c r="B70" s="21" t="s">
        <v>37</v>
      </c>
      <c r="C70" s="22" t="s">
        <v>24</v>
      </c>
      <c r="D70" s="23" t="s">
        <v>31</v>
      </c>
      <c r="E70" s="22">
        <v>1</v>
      </c>
      <c r="F70" s="22" t="s">
        <v>25</v>
      </c>
      <c r="G70" s="24">
        <v>41327</v>
      </c>
      <c r="H70" s="10" t="s">
        <v>29</v>
      </c>
      <c r="I70" s="10">
        <f t="shared" si="5"/>
        <v>41411</v>
      </c>
      <c r="J70" s="115">
        <f t="shared" si="6"/>
        <v>41439</v>
      </c>
      <c r="K70" s="141">
        <v>25</v>
      </c>
      <c r="L70" s="141">
        <v>0</v>
      </c>
      <c r="M70" s="29">
        <v>0</v>
      </c>
      <c r="N70" s="29">
        <v>0</v>
      </c>
      <c r="O70" s="29">
        <v>0</v>
      </c>
      <c r="P70" s="142">
        <v>0</v>
      </c>
      <c r="Q70" s="154">
        <v>25</v>
      </c>
      <c r="R70" s="156">
        <v>0</v>
      </c>
      <c r="S70" s="156">
        <v>0</v>
      </c>
      <c r="T70" s="156">
        <v>2</v>
      </c>
      <c r="U70" s="156">
        <v>0</v>
      </c>
      <c r="V70" s="156">
        <v>0</v>
      </c>
    </row>
    <row r="71" spans="1:22" x14ac:dyDescent="0.25">
      <c r="A71" s="21" t="s">
        <v>36</v>
      </c>
      <c r="B71" s="21" t="s">
        <v>37</v>
      </c>
      <c r="C71" s="22" t="s">
        <v>24</v>
      </c>
      <c r="D71" s="23" t="s">
        <v>31</v>
      </c>
      <c r="E71" s="22">
        <v>2</v>
      </c>
      <c r="F71" s="22" t="s">
        <v>25</v>
      </c>
      <c r="G71" s="24">
        <v>41327</v>
      </c>
      <c r="H71" s="10" t="s">
        <v>29</v>
      </c>
      <c r="I71" s="10">
        <f t="shared" si="5"/>
        <v>41411</v>
      </c>
      <c r="J71" s="115">
        <f t="shared" si="6"/>
        <v>41439</v>
      </c>
      <c r="K71" s="141">
        <v>25</v>
      </c>
      <c r="L71" s="141">
        <v>0</v>
      </c>
      <c r="M71" s="29">
        <v>0</v>
      </c>
      <c r="N71" s="29">
        <v>0</v>
      </c>
      <c r="O71" s="29">
        <v>0</v>
      </c>
      <c r="P71" s="142">
        <v>0</v>
      </c>
      <c r="Q71" s="154">
        <v>25</v>
      </c>
      <c r="R71" s="156">
        <v>0</v>
      </c>
      <c r="S71" s="156">
        <v>2</v>
      </c>
      <c r="T71" s="156">
        <v>3</v>
      </c>
      <c r="U71" s="156">
        <v>0</v>
      </c>
      <c r="V71" s="156">
        <v>0</v>
      </c>
    </row>
    <row r="72" spans="1:22" x14ac:dyDescent="0.25">
      <c r="A72" s="21" t="s">
        <v>36</v>
      </c>
      <c r="B72" s="21" t="s">
        <v>37</v>
      </c>
      <c r="C72" s="22" t="s">
        <v>24</v>
      </c>
      <c r="D72" s="23" t="s">
        <v>31</v>
      </c>
      <c r="E72" s="22">
        <v>3</v>
      </c>
      <c r="F72" s="22" t="s">
        <v>25</v>
      </c>
      <c r="G72" s="24">
        <v>41327</v>
      </c>
      <c r="H72" s="10" t="s">
        <v>29</v>
      </c>
      <c r="I72" s="10">
        <f t="shared" si="5"/>
        <v>41411</v>
      </c>
      <c r="J72" s="115">
        <f t="shared" si="6"/>
        <v>41439</v>
      </c>
      <c r="K72" s="141">
        <v>25</v>
      </c>
      <c r="L72" s="141">
        <v>0</v>
      </c>
      <c r="M72" s="29">
        <v>0</v>
      </c>
      <c r="N72" s="29">
        <v>0</v>
      </c>
      <c r="O72" s="29">
        <v>0</v>
      </c>
      <c r="P72" s="142">
        <v>0</v>
      </c>
      <c r="Q72" s="154">
        <v>25</v>
      </c>
      <c r="R72" s="156">
        <v>0</v>
      </c>
      <c r="S72" s="156">
        <v>3</v>
      </c>
      <c r="T72" s="156">
        <v>0</v>
      </c>
      <c r="U72" s="156">
        <v>0</v>
      </c>
      <c r="V72" s="156">
        <v>0</v>
      </c>
    </row>
    <row r="73" spans="1:22" ht="15.75" thickBot="1" x14ac:dyDescent="0.3">
      <c r="A73" s="31" t="s">
        <v>36</v>
      </c>
      <c r="B73" s="31" t="s">
        <v>37</v>
      </c>
      <c r="C73" s="32" t="s">
        <v>24</v>
      </c>
      <c r="D73" s="33" t="s">
        <v>31</v>
      </c>
      <c r="E73" s="32">
        <v>4</v>
      </c>
      <c r="F73" s="32" t="s">
        <v>25</v>
      </c>
      <c r="G73" s="34">
        <v>41327</v>
      </c>
      <c r="H73" s="15" t="s">
        <v>29</v>
      </c>
      <c r="I73" s="15">
        <f t="shared" si="5"/>
        <v>41411</v>
      </c>
      <c r="J73" s="116">
        <f t="shared" si="6"/>
        <v>41439</v>
      </c>
      <c r="K73" s="141">
        <v>25</v>
      </c>
      <c r="L73" s="141">
        <v>0</v>
      </c>
      <c r="M73" s="29">
        <v>0</v>
      </c>
      <c r="N73" s="29">
        <v>0</v>
      </c>
      <c r="O73" s="29">
        <v>0</v>
      </c>
      <c r="P73" s="142">
        <v>0</v>
      </c>
      <c r="Q73" s="154">
        <v>25</v>
      </c>
      <c r="R73" s="156">
        <v>0</v>
      </c>
      <c r="S73" s="156">
        <v>3</v>
      </c>
      <c r="T73" s="156">
        <v>1</v>
      </c>
      <c r="U73" s="156">
        <v>0</v>
      </c>
      <c r="V73" s="156">
        <v>0</v>
      </c>
    </row>
    <row r="74" spans="1:22" ht="15.75" thickTop="1" x14ac:dyDescent="0.25">
      <c r="A74" s="1" t="s">
        <v>38</v>
      </c>
      <c r="B74" s="1" t="s">
        <v>39</v>
      </c>
      <c r="C74" s="2" t="s">
        <v>26</v>
      </c>
      <c r="D74" s="3" t="s">
        <v>27</v>
      </c>
      <c r="E74" s="2">
        <v>1</v>
      </c>
      <c r="F74" s="2" t="s">
        <v>25</v>
      </c>
      <c r="G74" s="4">
        <v>41327</v>
      </c>
      <c r="H74" s="4">
        <f t="shared" ref="H74:H85" si="7">G74+7*4</f>
        <v>41355</v>
      </c>
      <c r="I74" s="4">
        <f t="shared" si="5"/>
        <v>41411</v>
      </c>
      <c r="J74" s="118">
        <f t="shared" si="6"/>
        <v>41439</v>
      </c>
      <c r="K74" s="141">
        <v>25</v>
      </c>
      <c r="L74" s="141">
        <v>0</v>
      </c>
      <c r="M74" s="29">
        <v>0</v>
      </c>
      <c r="N74" s="29">
        <v>0</v>
      </c>
      <c r="O74" s="29">
        <v>0</v>
      </c>
      <c r="P74" s="142">
        <v>1</v>
      </c>
      <c r="Q74" s="154">
        <v>24</v>
      </c>
      <c r="R74" s="156">
        <v>0</v>
      </c>
      <c r="S74" s="156">
        <v>0</v>
      </c>
      <c r="T74" s="156">
        <v>2</v>
      </c>
      <c r="U74" s="156">
        <v>0</v>
      </c>
      <c r="V74" s="156">
        <v>1</v>
      </c>
    </row>
    <row r="75" spans="1:22" x14ac:dyDescent="0.25">
      <c r="A75" s="1" t="s">
        <v>38</v>
      </c>
      <c r="B75" s="1" t="s">
        <v>39</v>
      </c>
      <c r="C75" s="2" t="s">
        <v>26</v>
      </c>
      <c r="D75" s="3" t="s">
        <v>27</v>
      </c>
      <c r="E75" s="2">
        <v>2</v>
      </c>
      <c r="F75" s="2" t="s">
        <v>25</v>
      </c>
      <c r="G75" s="4">
        <v>41327</v>
      </c>
      <c r="H75" s="4">
        <f t="shared" si="7"/>
        <v>41355</v>
      </c>
      <c r="I75" s="4">
        <f t="shared" si="5"/>
        <v>41411</v>
      </c>
      <c r="J75" s="118">
        <f t="shared" si="6"/>
        <v>41439</v>
      </c>
      <c r="K75" s="141">
        <v>25</v>
      </c>
      <c r="L75" s="141">
        <v>0</v>
      </c>
      <c r="M75" s="29">
        <v>0</v>
      </c>
      <c r="N75" s="29">
        <v>0</v>
      </c>
      <c r="O75" s="29">
        <v>0</v>
      </c>
      <c r="P75" s="142">
        <v>1</v>
      </c>
      <c r="Q75" s="154">
        <v>19</v>
      </c>
      <c r="R75" s="156">
        <v>0</v>
      </c>
      <c r="S75" s="156">
        <v>0</v>
      </c>
      <c r="T75" s="156">
        <v>4</v>
      </c>
      <c r="U75" s="156">
        <v>1</v>
      </c>
      <c r="V75" s="156">
        <v>1</v>
      </c>
    </row>
    <row r="76" spans="1:22" x14ac:dyDescent="0.25">
      <c r="A76" s="1" t="s">
        <v>38</v>
      </c>
      <c r="B76" s="1" t="s">
        <v>39</v>
      </c>
      <c r="C76" s="2" t="s">
        <v>26</v>
      </c>
      <c r="D76" s="3" t="s">
        <v>27</v>
      </c>
      <c r="E76" s="2">
        <v>3</v>
      </c>
      <c r="F76" s="2" t="s">
        <v>25</v>
      </c>
      <c r="G76" s="4">
        <v>41327</v>
      </c>
      <c r="H76" s="4">
        <f t="shared" si="7"/>
        <v>41355</v>
      </c>
      <c r="I76" s="4">
        <f t="shared" si="5"/>
        <v>41411</v>
      </c>
      <c r="J76" s="118">
        <f t="shared" si="6"/>
        <v>41439</v>
      </c>
      <c r="K76" s="141">
        <v>25</v>
      </c>
      <c r="L76" s="141">
        <v>0</v>
      </c>
      <c r="M76" s="29">
        <v>0</v>
      </c>
      <c r="N76" s="29">
        <v>0</v>
      </c>
      <c r="O76" s="29">
        <v>0</v>
      </c>
      <c r="P76" s="142">
        <v>1</v>
      </c>
      <c r="Q76" s="154">
        <v>24</v>
      </c>
      <c r="R76" s="156">
        <v>0</v>
      </c>
      <c r="S76" s="156">
        <v>0</v>
      </c>
      <c r="T76" s="156">
        <v>1</v>
      </c>
      <c r="U76" s="156">
        <v>2</v>
      </c>
      <c r="V76" s="156">
        <v>0</v>
      </c>
    </row>
    <row r="77" spans="1:22" x14ac:dyDescent="0.25">
      <c r="A77" s="1" t="s">
        <v>38</v>
      </c>
      <c r="B77" s="1" t="s">
        <v>39</v>
      </c>
      <c r="C77" s="2" t="s">
        <v>26</v>
      </c>
      <c r="D77" s="3" t="s">
        <v>27</v>
      </c>
      <c r="E77" s="2">
        <v>4</v>
      </c>
      <c r="F77" s="2" t="s">
        <v>25</v>
      </c>
      <c r="G77" s="4">
        <v>41327</v>
      </c>
      <c r="H77" s="4">
        <f t="shared" si="7"/>
        <v>41355</v>
      </c>
      <c r="I77" s="4">
        <f t="shared" si="5"/>
        <v>41411</v>
      </c>
      <c r="J77" s="118">
        <f t="shared" si="6"/>
        <v>41439</v>
      </c>
      <c r="K77" s="141">
        <v>25</v>
      </c>
      <c r="L77" s="141">
        <v>0</v>
      </c>
      <c r="M77" s="29">
        <v>0</v>
      </c>
      <c r="N77" s="29">
        <v>0</v>
      </c>
      <c r="O77" s="29">
        <v>1</v>
      </c>
      <c r="P77" s="142">
        <v>1</v>
      </c>
      <c r="Q77" s="154">
        <v>21</v>
      </c>
      <c r="R77" s="156">
        <v>0</v>
      </c>
      <c r="S77" s="156">
        <v>0</v>
      </c>
      <c r="T77" s="156">
        <v>1</v>
      </c>
      <c r="U77" s="156">
        <v>1</v>
      </c>
      <c r="V77" s="156">
        <v>1</v>
      </c>
    </row>
    <row r="78" spans="1:22" x14ac:dyDescent="0.25">
      <c r="A78" s="21" t="s">
        <v>38</v>
      </c>
      <c r="B78" s="21" t="s">
        <v>39</v>
      </c>
      <c r="C78" s="22" t="s">
        <v>26</v>
      </c>
      <c r="D78" s="23" t="s">
        <v>30</v>
      </c>
      <c r="E78" s="22">
        <v>1</v>
      </c>
      <c r="F78" s="22" t="s">
        <v>25</v>
      </c>
      <c r="G78" s="24">
        <v>41327</v>
      </c>
      <c r="H78" s="10">
        <f t="shared" si="7"/>
        <v>41355</v>
      </c>
      <c r="I78" s="10">
        <f t="shared" si="5"/>
        <v>41411</v>
      </c>
      <c r="J78" s="115">
        <f t="shared" si="6"/>
        <v>41439</v>
      </c>
      <c r="K78" s="141">
        <v>25</v>
      </c>
      <c r="L78" s="141">
        <v>0</v>
      </c>
      <c r="M78" s="29">
        <v>0</v>
      </c>
      <c r="N78" s="29">
        <v>0</v>
      </c>
      <c r="O78" s="29">
        <v>0</v>
      </c>
      <c r="P78" s="142">
        <v>0</v>
      </c>
      <c r="Q78" s="154">
        <v>20</v>
      </c>
      <c r="R78" s="156">
        <v>0</v>
      </c>
      <c r="S78" s="156">
        <v>0</v>
      </c>
      <c r="T78" s="156">
        <v>0</v>
      </c>
      <c r="U78" s="156">
        <v>0</v>
      </c>
      <c r="V78" s="156">
        <v>1</v>
      </c>
    </row>
    <row r="79" spans="1:22" x14ac:dyDescent="0.25">
      <c r="A79" s="21" t="s">
        <v>38</v>
      </c>
      <c r="B79" s="21" t="s">
        <v>39</v>
      </c>
      <c r="C79" s="22" t="s">
        <v>26</v>
      </c>
      <c r="D79" s="23" t="s">
        <v>30</v>
      </c>
      <c r="E79" s="22">
        <v>2</v>
      </c>
      <c r="F79" s="22" t="s">
        <v>25</v>
      </c>
      <c r="G79" s="24">
        <v>41327</v>
      </c>
      <c r="H79" s="10">
        <f t="shared" si="7"/>
        <v>41355</v>
      </c>
      <c r="I79" s="10">
        <f t="shared" si="5"/>
        <v>41411</v>
      </c>
      <c r="J79" s="115">
        <f t="shared" si="6"/>
        <v>41439</v>
      </c>
      <c r="K79" s="141">
        <v>25</v>
      </c>
      <c r="L79" s="141">
        <v>0</v>
      </c>
      <c r="M79" s="29">
        <v>0</v>
      </c>
      <c r="N79" s="29">
        <v>0</v>
      </c>
      <c r="O79" s="29">
        <v>0</v>
      </c>
      <c r="P79" s="142">
        <v>1</v>
      </c>
      <c r="Q79" s="154">
        <v>23</v>
      </c>
      <c r="R79" s="156">
        <v>0</v>
      </c>
      <c r="S79" s="156">
        <v>0</v>
      </c>
      <c r="T79" s="156">
        <v>2</v>
      </c>
      <c r="U79" s="156">
        <v>1</v>
      </c>
      <c r="V79" s="156">
        <v>1</v>
      </c>
    </row>
    <row r="80" spans="1:22" x14ac:dyDescent="0.25">
      <c r="A80" s="21" t="s">
        <v>38</v>
      </c>
      <c r="B80" s="21" t="s">
        <v>39</v>
      </c>
      <c r="C80" s="22" t="s">
        <v>26</v>
      </c>
      <c r="D80" s="23" t="s">
        <v>30</v>
      </c>
      <c r="E80" s="22">
        <v>3</v>
      </c>
      <c r="F80" s="22" t="s">
        <v>25</v>
      </c>
      <c r="G80" s="24">
        <v>41327</v>
      </c>
      <c r="H80" s="10">
        <f t="shared" si="7"/>
        <v>41355</v>
      </c>
      <c r="I80" s="10">
        <f t="shared" si="5"/>
        <v>41411</v>
      </c>
      <c r="J80" s="115">
        <f t="shared" si="6"/>
        <v>41439</v>
      </c>
      <c r="K80" s="141">
        <v>25</v>
      </c>
      <c r="L80" s="141">
        <v>0</v>
      </c>
      <c r="M80" s="29">
        <v>0</v>
      </c>
      <c r="N80" s="29">
        <v>0</v>
      </c>
      <c r="O80" s="29">
        <v>0</v>
      </c>
      <c r="P80" s="142">
        <v>0</v>
      </c>
      <c r="Q80" s="154">
        <v>20</v>
      </c>
      <c r="R80" s="156">
        <v>0</v>
      </c>
      <c r="S80" s="156">
        <v>0</v>
      </c>
      <c r="T80" s="156">
        <v>0</v>
      </c>
      <c r="U80" s="156">
        <v>0</v>
      </c>
      <c r="V80" s="156">
        <v>0</v>
      </c>
    </row>
    <row r="81" spans="1:22" x14ac:dyDescent="0.25">
      <c r="A81" s="21" t="s">
        <v>38</v>
      </c>
      <c r="B81" s="21" t="s">
        <v>39</v>
      </c>
      <c r="C81" s="22" t="s">
        <v>26</v>
      </c>
      <c r="D81" s="23" t="s">
        <v>30</v>
      </c>
      <c r="E81" s="22">
        <v>4</v>
      </c>
      <c r="F81" s="22" t="s">
        <v>25</v>
      </c>
      <c r="G81" s="24">
        <v>41327</v>
      </c>
      <c r="H81" s="10">
        <f t="shared" si="7"/>
        <v>41355</v>
      </c>
      <c r="I81" s="10">
        <f t="shared" si="5"/>
        <v>41411</v>
      </c>
      <c r="J81" s="115">
        <f t="shared" si="6"/>
        <v>41439</v>
      </c>
      <c r="K81" s="141">
        <v>25</v>
      </c>
      <c r="L81" s="141">
        <v>0</v>
      </c>
      <c r="M81" s="29">
        <v>0</v>
      </c>
      <c r="N81" s="29">
        <v>0</v>
      </c>
      <c r="O81" s="29">
        <v>0</v>
      </c>
      <c r="P81" s="142">
        <v>0</v>
      </c>
      <c r="Q81" s="154">
        <v>22</v>
      </c>
      <c r="R81" s="156">
        <v>0</v>
      </c>
      <c r="S81" s="156">
        <v>1</v>
      </c>
      <c r="T81" s="156">
        <v>1</v>
      </c>
      <c r="U81" s="156">
        <v>0</v>
      </c>
      <c r="V81" s="156">
        <v>1</v>
      </c>
    </row>
    <row r="82" spans="1:22" x14ac:dyDescent="0.25">
      <c r="A82" s="1" t="s">
        <v>38</v>
      </c>
      <c r="B82" s="1" t="s">
        <v>39</v>
      </c>
      <c r="C82" s="11" t="s">
        <v>26</v>
      </c>
      <c r="D82" s="12" t="s">
        <v>31</v>
      </c>
      <c r="E82" s="11">
        <v>1</v>
      </c>
      <c r="F82" s="2" t="s">
        <v>25</v>
      </c>
      <c r="G82" s="4">
        <v>41327</v>
      </c>
      <c r="H82" s="13">
        <f t="shared" si="7"/>
        <v>41355</v>
      </c>
      <c r="I82" s="13">
        <f t="shared" si="5"/>
        <v>41411</v>
      </c>
      <c r="J82" s="119">
        <f t="shared" si="6"/>
        <v>41439</v>
      </c>
      <c r="K82" s="141">
        <v>25</v>
      </c>
      <c r="L82" s="141">
        <v>0</v>
      </c>
      <c r="M82" s="29">
        <v>0</v>
      </c>
      <c r="N82" s="29">
        <v>0</v>
      </c>
      <c r="O82" s="29">
        <v>0</v>
      </c>
      <c r="P82" s="142">
        <v>0</v>
      </c>
      <c r="Q82" s="154">
        <v>15</v>
      </c>
      <c r="R82" s="156">
        <v>0</v>
      </c>
      <c r="S82" s="156">
        <v>0</v>
      </c>
      <c r="T82" s="156">
        <v>0</v>
      </c>
      <c r="U82" s="156">
        <v>0</v>
      </c>
      <c r="V82" s="156">
        <v>0</v>
      </c>
    </row>
    <row r="83" spans="1:22" x14ac:dyDescent="0.25">
      <c r="A83" s="1" t="s">
        <v>38</v>
      </c>
      <c r="B83" s="1" t="s">
        <v>39</v>
      </c>
      <c r="C83" s="11" t="s">
        <v>26</v>
      </c>
      <c r="D83" s="12" t="s">
        <v>31</v>
      </c>
      <c r="E83" s="11">
        <v>2</v>
      </c>
      <c r="F83" s="2" t="s">
        <v>25</v>
      </c>
      <c r="G83" s="4">
        <v>41327</v>
      </c>
      <c r="H83" s="13">
        <f t="shared" si="7"/>
        <v>41355</v>
      </c>
      <c r="I83" s="13">
        <f t="shared" si="5"/>
        <v>41411</v>
      </c>
      <c r="J83" s="119">
        <f t="shared" si="6"/>
        <v>41439</v>
      </c>
      <c r="K83" s="141">
        <v>25</v>
      </c>
      <c r="L83" s="141">
        <v>0</v>
      </c>
      <c r="M83" s="29">
        <v>0</v>
      </c>
      <c r="N83" s="29">
        <v>0</v>
      </c>
      <c r="O83" s="29">
        <v>0</v>
      </c>
      <c r="P83" s="142">
        <v>0</v>
      </c>
      <c r="Q83" s="154">
        <v>14</v>
      </c>
      <c r="R83" s="156">
        <v>0</v>
      </c>
      <c r="S83" s="156">
        <v>0</v>
      </c>
      <c r="T83" s="156">
        <v>0</v>
      </c>
      <c r="U83" s="156">
        <v>0</v>
      </c>
      <c r="V83" s="156">
        <v>1</v>
      </c>
    </row>
    <row r="84" spans="1:22" x14ac:dyDescent="0.25">
      <c r="A84" s="1" t="s">
        <v>38</v>
      </c>
      <c r="B84" s="1" t="s">
        <v>39</v>
      </c>
      <c r="C84" s="11" t="s">
        <v>26</v>
      </c>
      <c r="D84" s="12" t="s">
        <v>31</v>
      </c>
      <c r="E84" s="11">
        <v>3</v>
      </c>
      <c r="F84" s="2" t="s">
        <v>25</v>
      </c>
      <c r="G84" s="4">
        <v>41327</v>
      </c>
      <c r="H84" s="13">
        <f t="shared" si="7"/>
        <v>41355</v>
      </c>
      <c r="I84" s="13">
        <f t="shared" si="5"/>
        <v>41411</v>
      </c>
      <c r="J84" s="119">
        <f t="shared" si="6"/>
        <v>41439</v>
      </c>
      <c r="K84" s="141">
        <v>25</v>
      </c>
      <c r="L84" s="141">
        <v>0</v>
      </c>
      <c r="M84" s="29">
        <v>0</v>
      </c>
      <c r="N84" s="29">
        <v>0</v>
      </c>
      <c r="O84" s="29">
        <v>0</v>
      </c>
      <c r="P84" s="142">
        <v>0</v>
      </c>
      <c r="Q84" s="154">
        <v>15</v>
      </c>
      <c r="R84" s="156">
        <v>0</v>
      </c>
      <c r="S84" s="156">
        <v>0</v>
      </c>
      <c r="T84" s="156">
        <v>0</v>
      </c>
      <c r="U84" s="156">
        <v>0</v>
      </c>
      <c r="V84" s="156">
        <v>1</v>
      </c>
    </row>
    <row r="85" spans="1:22" x14ac:dyDescent="0.25">
      <c r="A85" s="1" t="s">
        <v>38</v>
      </c>
      <c r="B85" s="1" t="s">
        <v>39</v>
      </c>
      <c r="C85" s="11" t="s">
        <v>26</v>
      </c>
      <c r="D85" s="12" t="s">
        <v>31</v>
      </c>
      <c r="E85" s="11">
        <v>4</v>
      </c>
      <c r="F85" s="2" t="s">
        <v>25</v>
      </c>
      <c r="G85" s="4">
        <v>41327</v>
      </c>
      <c r="H85" s="13">
        <f t="shared" si="7"/>
        <v>41355</v>
      </c>
      <c r="I85" s="13">
        <f t="shared" si="5"/>
        <v>41411</v>
      </c>
      <c r="J85" s="119">
        <f t="shared" si="6"/>
        <v>41439</v>
      </c>
      <c r="K85" s="141">
        <v>25</v>
      </c>
      <c r="L85" s="141">
        <v>0</v>
      </c>
      <c r="M85" s="29">
        <v>0</v>
      </c>
      <c r="N85" s="29">
        <v>0</v>
      </c>
      <c r="O85" s="29">
        <v>0</v>
      </c>
      <c r="P85" s="142">
        <v>0</v>
      </c>
      <c r="Q85" s="154">
        <v>13</v>
      </c>
      <c r="R85" s="156">
        <v>0</v>
      </c>
      <c r="S85" s="156">
        <v>1</v>
      </c>
      <c r="T85" s="156">
        <v>0</v>
      </c>
      <c r="U85" s="156">
        <v>0</v>
      </c>
      <c r="V85" s="156">
        <v>0</v>
      </c>
    </row>
    <row r="86" spans="1:22" x14ac:dyDescent="0.25">
      <c r="A86" s="21" t="s">
        <v>38</v>
      </c>
      <c r="B86" s="21" t="s">
        <v>39</v>
      </c>
      <c r="C86" s="22" t="s">
        <v>24</v>
      </c>
      <c r="D86" s="23" t="s">
        <v>27</v>
      </c>
      <c r="E86" s="22">
        <v>1</v>
      </c>
      <c r="F86" s="22" t="s">
        <v>25</v>
      </c>
      <c r="G86" s="24">
        <v>41327</v>
      </c>
      <c r="H86" s="10" t="s">
        <v>29</v>
      </c>
      <c r="I86" s="10">
        <f t="shared" si="5"/>
        <v>41411</v>
      </c>
      <c r="J86" s="115">
        <f t="shared" si="6"/>
        <v>41439</v>
      </c>
      <c r="K86" s="141">
        <v>25</v>
      </c>
      <c r="L86" s="141">
        <v>0</v>
      </c>
      <c r="M86" s="29">
        <v>0</v>
      </c>
      <c r="N86" s="29">
        <v>0</v>
      </c>
      <c r="O86" s="29">
        <v>0</v>
      </c>
      <c r="P86" s="142">
        <v>0</v>
      </c>
      <c r="Q86" s="154">
        <v>19</v>
      </c>
      <c r="R86" s="156">
        <v>0</v>
      </c>
      <c r="S86" s="156">
        <v>1</v>
      </c>
      <c r="T86" s="156">
        <v>3</v>
      </c>
      <c r="U86" s="156">
        <v>3</v>
      </c>
      <c r="V86" s="156">
        <v>1</v>
      </c>
    </row>
    <row r="87" spans="1:22" x14ac:dyDescent="0.25">
      <c r="A87" s="21" t="s">
        <v>38</v>
      </c>
      <c r="B87" s="21" t="s">
        <v>39</v>
      </c>
      <c r="C87" s="22" t="s">
        <v>24</v>
      </c>
      <c r="D87" s="23" t="s">
        <v>27</v>
      </c>
      <c r="E87" s="22">
        <v>2</v>
      </c>
      <c r="F87" s="22" t="s">
        <v>25</v>
      </c>
      <c r="G87" s="24">
        <v>41327</v>
      </c>
      <c r="H87" s="10" t="s">
        <v>29</v>
      </c>
      <c r="I87" s="10">
        <f t="shared" si="5"/>
        <v>41411</v>
      </c>
      <c r="J87" s="115">
        <f t="shared" si="6"/>
        <v>41439</v>
      </c>
      <c r="K87" s="141">
        <v>25</v>
      </c>
      <c r="L87" s="141">
        <v>0</v>
      </c>
      <c r="M87" s="29">
        <v>0</v>
      </c>
      <c r="N87" s="29">
        <v>0</v>
      </c>
      <c r="O87" s="29">
        <v>0</v>
      </c>
      <c r="P87" s="142">
        <v>0</v>
      </c>
      <c r="Q87" s="154">
        <v>23</v>
      </c>
      <c r="R87" s="156">
        <v>0</v>
      </c>
      <c r="S87" s="156">
        <v>0</v>
      </c>
      <c r="T87" s="156">
        <v>5</v>
      </c>
      <c r="U87" s="156">
        <v>3</v>
      </c>
      <c r="V87" s="156">
        <v>2</v>
      </c>
    </row>
    <row r="88" spans="1:22" x14ac:dyDescent="0.25">
      <c r="A88" s="21" t="s">
        <v>38</v>
      </c>
      <c r="B88" s="21" t="s">
        <v>39</v>
      </c>
      <c r="C88" s="22" t="s">
        <v>24</v>
      </c>
      <c r="D88" s="23" t="s">
        <v>27</v>
      </c>
      <c r="E88" s="22">
        <v>3</v>
      </c>
      <c r="F88" s="22" t="s">
        <v>25</v>
      </c>
      <c r="G88" s="24">
        <v>41327</v>
      </c>
      <c r="H88" s="10" t="s">
        <v>29</v>
      </c>
      <c r="I88" s="10">
        <f t="shared" si="5"/>
        <v>41411</v>
      </c>
      <c r="J88" s="115">
        <f t="shared" si="6"/>
        <v>41439</v>
      </c>
      <c r="K88" s="141">
        <v>25</v>
      </c>
      <c r="L88" s="141">
        <v>0</v>
      </c>
      <c r="M88" s="29">
        <v>0</v>
      </c>
      <c r="N88" s="29">
        <v>0</v>
      </c>
      <c r="O88" s="29">
        <v>0</v>
      </c>
      <c r="P88" s="142">
        <v>0</v>
      </c>
      <c r="Q88" s="154">
        <v>21</v>
      </c>
      <c r="R88" s="156">
        <v>0</v>
      </c>
      <c r="S88" s="156">
        <v>0</v>
      </c>
      <c r="T88" s="156">
        <v>5</v>
      </c>
      <c r="U88" s="156">
        <v>6</v>
      </c>
      <c r="V88" s="156">
        <v>1</v>
      </c>
    </row>
    <row r="89" spans="1:22" x14ac:dyDescent="0.25">
      <c r="A89" s="21" t="s">
        <v>38</v>
      </c>
      <c r="B89" s="21" t="s">
        <v>39</v>
      </c>
      <c r="C89" s="22" t="s">
        <v>24</v>
      </c>
      <c r="D89" s="23" t="s">
        <v>27</v>
      </c>
      <c r="E89" s="22">
        <v>4</v>
      </c>
      <c r="F89" s="22" t="s">
        <v>25</v>
      </c>
      <c r="G89" s="24">
        <v>41327</v>
      </c>
      <c r="H89" s="10" t="s">
        <v>29</v>
      </c>
      <c r="I89" s="10">
        <f t="shared" si="5"/>
        <v>41411</v>
      </c>
      <c r="J89" s="115">
        <f t="shared" si="6"/>
        <v>41439</v>
      </c>
      <c r="K89" s="141">
        <v>25</v>
      </c>
      <c r="L89" s="141">
        <v>0</v>
      </c>
      <c r="M89" s="29">
        <v>0</v>
      </c>
      <c r="N89" s="29">
        <v>0</v>
      </c>
      <c r="O89" s="29">
        <v>0</v>
      </c>
      <c r="P89" s="142">
        <v>0</v>
      </c>
      <c r="Q89" s="154">
        <v>19</v>
      </c>
      <c r="R89" s="156">
        <v>0</v>
      </c>
      <c r="S89" s="156">
        <v>1</v>
      </c>
      <c r="T89" s="156">
        <v>3</v>
      </c>
      <c r="U89" s="156">
        <v>2</v>
      </c>
      <c r="V89" s="156">
        <v>2</v>
      </c>
    </row>
    <row r="90" spans="1:22" x14ac:dyDescent="0.25">
      <c r="A90" s="1" t="s">
        <v>38</v>
      </c>
      <c r="B90" s="1" t="s">
        <v>39</v>
      </c>
      <c r="C90" s="11" t="s">
        <v>24</v>
      </c>
      <c r="D90" s="12" t="s">
        <v>30</v>
      </c>
      <c r="E90" s="11">
        <v>1</v>
      </c>
      <c r="F90" s="2" t="s">
        <v>25</v>
      </c>
      <c r="G90" s="4">
        <v>41327</v>
      </c>
      <c r="H90" s="14" t="s">
        <v>29</v>
      </c>
      <c r="I90" s="13">
        <f t="shared" si="5"/>
        <v>41411</v>
      </c>
      <c r="J90" s="119">
        <f t="shared" si="6"/>
        <v>41439</v>
      </c>
      <c r="K90" s="141">
        <v>25</v>
      </c>
      <c r="L90" s="141">
        <v>0</v>
      </c>
      <c r="M90" s="29">
        <v>0</v>
      </c>
      <c r="N90" s="29">
        <v>0</v>
      </c>
      <c r="O90" s="29">
        <v>0</v>
      </c>
      <c r="P90" s="142">
        <v>0</v>
      </c>
      <c r="Q90" s="154">
        <v>22</v>
      </c>
      <c r="R90" s="156">
        <v>0</v>
      </c>
      <c r="S90" s="156">
        <v>3</v>
      </c>
      <c r="T90" s="156">
        <v>5</v>
      </c>
      <c r="U90" s="156">
        <v>1</v>
      </c>
      <c r="V90" s="156">
        <v>0</v>
      </c>
    </row>
    <row r="91" spans="1:22" x14ac:dyDescent="0.25">
      <c r="A91" s="1" t="s">
        <v>38</v>
      </c>
      <c r="B91" s="1" t="s">
        <v>39</v>
      </c>
      <c r="C91" s="11" t="s">
        <v>24</v>
      </c>
      <c r="D91" s="12" t="s">
        <v>30</v>
      </c>
      <c r="E91" s="11">
        <v>2</v>
      </c>
      <c r="F91" s="2" t="s">
        <v>25</v>
      </c>
      <c r="G91" s="4">
        <v>41327</v>
      </c>
      <c r="H91" s="14" t="s">
        <v>29</v>
      </c>
      <c r="I91" s="13">
        <f t="shared" si="5"/>
        <v>41411</v>
      </c>
      <c r="J91" s="119">
        <f t="shared" si="6"/>
        <v>41439</v>
      </c>
      <c r="K91" s="141">
        <v>25</v>
      </c>
      <c r="L91" s="141">
        <v>0</v>
      </c>
      <c r="M91" s="29">
        <v>0</v>
      </c>
      <c r="N91" s="29">
        <v>0</v>
      </c>
      <c r="O91" s="29">
        <v>0</v>
      </c>
      <c r="P91" s="142">
        <v>0</v>
      </c>
      <c r="Q91" s="154">
        <v>19</v>
      </c>
      <c r="R91" s="156">
        <v>0</v>
      </c>
      <c r="S91" s="156">
        <v>1</v>
      </c>
      <c r="T91" s="156">
        <v>6</v>
      </c>
      <c r="U91" s="156">
        <v>5</v>
      </c>
      <c r="V91" s="156">
        <v>0</v>
      </c>
    </row>
    <row r="92" spans="1:22" x14ac:dyDescent="0.25">
      <c r="A92" s="1" t="s">
        <v>38</v>
      </c>
      <c r="B92" s="1" t="s">
        <v>39</v>
      </c>
      <c r="C92" s="11" t="s">
        <v>24</v>
      </c>
      <c r="D92" s="12" t="s">
        <v>30</v>
      </c>
      <c r="E92" s="11">
        <v>3</v>
      </c>
      <c r="F92" s="2" t="s">
        <v>25</v>
      </c>
      <c r="G92" s="4">
        <v>41327</v>
      </c>
      <c r="H92" s="14" t="s">
        <v>29</v>
      </c>
      <c r="I92" s="13">
        <f t="shared" si="5"/>
        <v>41411</v>
      </c>
      <c r="J92" s="119">
        <f t="shared" si="6"/>
        <v>41439</v>
      </c>
      <c r="K92" s="141">
        <v>25</v>
      </c>
      <c r="L92" s="141">
        <v>0</v>
      </c>
      <c r="M92" s="29">
        <v>0</v>
      </c>
      <c r="N92" s="29">
        <v>0</v>
      </c>
      <c r="O92" s="29">
        <v>0</v>
      </c>
      <c r="P92" s="142">
        <v>0</v>
      </c>
      <c r="Q92" s="154">
        <v>22</v>
      </c>
      <c r="R92" s="156">
        <v>0</v>
      </c>
      <c r="S92" s="156">
        <v>0</v>
      </c>
      <c r="T92" s="156">
        <v>3</v>
      </c>
      <c r="U92" s="156">
        <v>5</v>
      </c>
      <c r="V92" s="156">
        <v>1</v>
      </c>
    </row>
    <row r="93" spans="1:22" x14ac:dyDescent="0.25">
      <c r="A93" s="1" t="s">
        <v>38</v>
      </c>
      <c r="B93" s="1" t="s">
        <v>39</v>
      </c>
      <c r="C93" s="11" t="s">
        <v>24</v>
      </c>
      <c r="D93" s="12" t="s">
        <v>30</v>
      </c>
      <c r="E93" s="11">
        <v>4</v>
      </c>
      <c r="F93" s="2" t="s">
        <v>25</v>
      </c>
      <c r="G93" s="4">
        <v>41327</v>
      </c>
      <c r="H93" s="14" t="s">
        <v>29</v>
      </c>
      <c r="I93" s="13">
        <f t="shared" si="5"/>
        <v>41411</v>
      </c>
      <c r="J93" s="119">
        <f t="shared" si="6"/>
        <v>41439</v>
      </c>
      <c r="K93" s="141">
        <v>25</v>
      </c>
      <c r="L93" s="141">
        <v>0</v>
      </c>
      <c r="M93" s="29">
        <v>0</v>
      </c>
      <c r="N93" s="29">
        <v>0</v>
      </c>
      <c r="O93" s="29">
        <v>0</v>
      </c>
      <c r="P93" s="142">
        <v>0</v>
      </c>
      <c r="Q93" s="154">
        <v>23</v>
      </c>
      <c r="R93" s="156">
        <v>0</v>
      </c>
      <c r="S93" s="156">
        <v>0</v>
      </c>
      <c r="T93" s="156">
        <v>6</v>
      </c>
      <c r="U93" s="156">
        <v>3</v>
      </c>
      <c r="V93" s="156">
        <v>2</v>
      </c>
    </row>
    <row r="94" spans="1:22" x14ac:dyDescent="0.25">
      <c r="A94" s="21" t="s">
        <v>38</v>
      </c>
      <c r="B94" s="21" t="s">
        <v>39</v>
      </c>
      <c r="C94" s="22" t="s">
        <v>24</v>
      </c>
      <c r="D94" s="23" t="s">
        <v>31</v>
      </c>
      <c r="E94" s="22">
        <v>1</v>
      </c>
      <c r="F94" s="22" t="s">
        <v>25</v>
      </c>
      <c r="G94" s="24">
        <v>41327</v>
      </c>
      <c r="H94" s="10" t="s">
        <v>29</v>
      </c>
      <c r="I94" s="10">
        <f t="shared" si="5"/>
        <v>41411</v>
      </c>
      <c r="J94" s="115">
        <f t="shared" si="6"/>
        <v>41439</v>
      </c>
      <c r="K94" s="141">
        <v>25</v>
      </c>
      <c r="L94" s="141">
        <v>0</v>
      </c>
      <c r="M94" s="29">
        <v>0</v>
      </c>
      <c r="N94" s="29">
        <v>0</v>
      </c>
      <c r="O94" s="29">
        <v>0</v>
      </c>
      <c r="P94" s="142">
        <v>0</v>
      </c>
      <c r="Q94" s="154">
        <v>21</v>
      </c>
      <c r="R94" s="156">
        <v>0</v>
      </c>
      <c r="S94" s="156">
        <v>0</v>
      </c>
      <c r="T94" s="156">
        <v>0</v>
      </c>
      <c r="U94" s="156">
        <v>3</v>
      </c>
      <c r="V94" s="156">
        <v>3</v>
      </c>
    </row>
    <row r="95" spans="1:22" x14ac:dyDescent="0.25">
      <c r="A95" s="21" t="s">
        <v>38</v>
      </c>
      <c r="B95" s="21" t="s">
        <v>39</v>
      </c>
      <c r="C95" s="22" t="s">
        <v>24</v>
      </c>
      <c r="D95" s="23" t="s">
        <v>31</v>
      </c>
      <c r="E95" s="22">
        <v>2</v>
      </c>
      <c r="F95" s="22" t="s">
        <v>25</v>
      </c>
      <c r="G95" s="24">
        <v>41327</v>
      </c>
      <c r="H95" s="10" t="s">
        <v>29</v>
      </c>
      <c r="I95" s="10">
        <f t="shared" si="5"/>
        <v>41411</v>
      </c>
      <c r="J95" s="115">
        <f t="shared" si="6"/>
        <v>41439</v>
      </c>
      <c r="K95" s="141">
        <v>25</v>
      </c>
      <c r="L95" s="141">
        <v>0</v>
      </c>
      <c r="M95" s="29">
        <v>0</v>
      </c>
      <c r="N95" s="29">
        <v>0</v>
      </c>
      <c r="O95" s="29">
        <v>0</v>
      </c>
      <c r="P95" s="142">
        <v>0</v>
      </c>
      <c r="Q95" s="154">
        <v>20</v>
      </c>
      <c r="R95" s="156">
        <v>0</v>
      </c>
      <c r="S95" s="156">
        <v>0</v>
      </c>
      <c r="T95" s="156">
        <v>0</v>
      </c>
      <c r="U95" s="156">
        <v>0</v>
      </c>
      <c r="V95" s="156">
        <v>0</v>
      </c>
    </row>
    <row r="96" spans="1:22" x14ac:dyDescent="0.25">
      <c r="A96" s="21" t="s">
        <v>38</v>
      </c>
      <c r="B96" s="21" t="s">
        <v>39</v>
      </c>
      <c r="C96" s="22" t="s">
        <v>24</v>
      </c>
      <c r="D96" s="23" t="s">
        <v>31</v>
      </c>
      <c r="E96" s="22">
        <v>3</v>
      </c>
      <c r="F96" s="22" t="s">
        <v>25</v>
      </c>
      <c r="G96" s="24">
        <v>41327</v>
      </c>
      <c r="H96" s="10" t="s">
        <v>29</v>
      </c>
      <c r="I96" s="10">
        <f t="shared" si="5"/>
        <v>41411</v>
      </c>
      <c r="J96" s="115">
        <f t="shared" si="6"/>
        <v>41439</v>
      </c>
      <c r="K96" s="141">
        <v>25</v>
      </c>
      <c r="L96" s="141">
        <v>0</v>
      </c>
      <c r="M96" s="29">
        <v>0</v>
      </c>
      <c r="N96" s="29">
        <v>0</v>
      </c>
      <c r="O96" s="29">
        <v>0</v>
      </c>
      <c r="P96" s="142">
        <v>0</v>
      </c>
      <c r="Q96" s="154">
        <v>22</v>
      </c>
      <c r="R96" s="156">
        <v>0</v>
      </c>
      <c r="S96" s="156">
        <v>1</v>
      </c>
      <c r="T96" s="156">
        <v>1</v>
      </c>
      <c r="U96" s="156">
        <v>0</v>
      </c>
      <c r="V96" s="156">
        <v>1</v>
      </c>
    </row>
    <row r="97" spans="1:22" ht="15.75" thickBot="1" x14ac:dyDescent="0.3">
      <c r="A97" s="31" t="s">
        <v>38</v>
      </c>
      <c r="B97" s="31" t="s">
        <v>39</v>
      </c>
      <c r="C97" s="32" t="s">
        <v>24</v>
      </c>
      <c r="D97" s="33" t="s">
        <v>31</v>
      </c>
      <c r="E97" s="32">
        <v>4</v>
      </c>
      <c r="F97" s="32" t="s">
        <v>25</v>
      </c>
      <c r="G97" s="34">
        <v>41327</v>
      </c>
      <c r="H97" s="15" t="s">
        <v>29</v>
      </c>
      <c r="I97" s="15">
        <f t="shared" si="5"/>
        <v>41411</v>
      </c>
      <c r="J97" s="116">
        <f t="shared" si="6"/>
        <v>41439</v>
      </c>
      <c r="K97" s="141">
        <v>25</v>
      </c>
      <c r="L97" s="141">
        <v>0</v>
      </c>
      <c r="M97" s="29">
        <v>0</v>
      </c>
      <c r="N97" s="29">
        <v>0</v>
      </c>
      <c r="O97" s="29">
        <v>0</v>
      </c>
      <c r="P97" s="142">
        <v>0</v>
      </c>
      <c r="Q97" s="154">
        <v>21</v>
      </c>
      <c r="R97" s="156">
        <v>0</v>
      </c>
      <c r="S97" s="156">
        <v>0</v>
      </c>
      <c r="T97" s="156">
        <v>0</v>
      </c>
      <c r="U97" s="156">
        <v>0</v>
      </c>
      <c r="V97" s="156">
        <v>1</v>
      </c>
    </row>
    <row r="98" spans="1:22" ht="15.75" thickTop="1" x14ac:dyDescent="0.25">
      <c r="A98" s="1" t="s">
        <v>40</v>
      </c>
      <c r="B98" s="1" t="s">
        <v>41</v>
      </c>
      <c r="C98" s="2" t="s">
        <v>26</v>
      </c>
      <c r="D98" s="3" t="s">
        <v>27</v>
      </c>
      <c r="E98" s="2">
        <v>1</v>
      </c>
      <c r="F98" s="2" t="s">
        <v>42</v>
      </c>
      <c r="G98" s="4">
        <v>41332</v>
      </c>
      <c r="H98" s="4">
        <f t="shared" ref="H98:H109" si="8">G98+7*4</f>
        <v>41360</v>
      </c>
      <c r="I98" s="4">
        <f t="shared" si="5"/>
        <v>41416</v>
      </c>
      <c r="J98" s="118">
        <f t="shared" si="6"/>
        <v>41444</v>
      </c>
      <c r="K98" s="141">
        <v>25</v>
      </c>
      <c r="L98" s="141">
        <v>0</v>
      </c>
      <c r="M98" s="29">
        <v>0</v>
      </c>
      <c r="N98" s="29">
        <v>3</v>
      </c>
      <c r="O98" s="29">
        <v>10</v>
      </c>
      <c r="P98" s="142">
        <v>1</v>
      </c>
      <c r="Q98" s="154">
        <v>11</v>
      </c>
      <c r="R98" s="156">
        <v>0</v>
      </c>
      <c r="S98" s="156">
        <v>0</v>
      </c>
      <c r="T98" s="156">
        <v>0</v>
      </c>
      <c r="U98" s="156">
        <v>0</v>
      </c>
      <c r="V98" s="156">
        <v>0</v>
      </c>
    </row>
    <row r="99" spans="1:22" x14ac:dyDescent="0.25">
      <c r="A99" s="1" t="s">
        <v>40</v>
      </c>
      <c r="B99" s="1" t="s">
        <v>41</v>
      </c>
      <c r="C99" s="2" t="s">
        <v>26</v>
      </c>
      <c r="D99" s="3" t="s">
        <v>27</v>
      </c>
      <c r="E99" s="2">
        <v>2</v>
      </c>
      <c r="F99" s="2" t="s">
        <v>42</v>
      </c>
      <c r="G99" s="4">
        <v>41332</v>
      </c>
      <c r="H99" s="4">
        <f t="shared" si="8"/>
        <v>41360</v>
      </c>
      <c r="I99" s="4">
        <f t="shared" si="5"/>
        <v>41416</v>
      </c>
      <c r="J99" s="118">
        <f t="shared" si="6"/>
        <v>41444</v>
      </c>
      <c r="K99" s="141">
        <v>25</v>
      </c>
      <c r="L99" s="141">
        <v>0</v>
      </c>
      <c r="M99" s="29">
        <v>0</v>
      </c>
      <c r="N99" s="29">
        <v>10</v>
      </c>
      <c r="O99" s="29">
        <v>10</v>
      </c>
      <c r="P99" s="142">
        <v>2</v>
      </c>
      <c r="Q99" s="154">
        <v>3</v>
      </c>
      <c r="R99" s="156">
        <v>0</v>
      </c>
      <c r="S99" s="156">
        <v>0</v>
      </c>
      <c r="T99" s="156">
        <v>0</v>
      </c>
      <c r="U99" s="156">
        <v>0</v>
      </c>
      <c r="V99" s="156">
        <v>0</v>
      </c>
    </row>
    <row r="100" spans="1:22" x14ac:dyDescent="0.25">
      <c r="A100" s="1" t="s">
        <v>40</v>
      </c>
      <c r="B100" s="1" t="s">
        <v>41</v>
      </c>
      <c r="C100" s="2" t="s">
        <v>26</v>
      </c>
      <c r="D100" s="3" t="s">
        <v>27</v>
      </c>
      <c r="E100" s="2">
        <v>3</v>
      </c>
      <c r="F100" s="2" t="s">
        <v>42</v>
      </c>
      <c r="G100" s="4">
        <v>41332</v>
      </c>
      <c r="H100" s="4">
        <f t="shared" si="8"/>
        <v>41360</v>
      </c>
      <c r="I100" s="4">
        <f t="shared" si="5"/>
        <v>41416</v>
      </c>
      <c r="J100" s="118">
        <f t="shared" si="6"/>
        <v>41444</v>
      </c>
      <c r="K100" s="141">
        <v>25</v>
      </c>
      <c r="L100" s="141">
        <v>0</v>
      </c>
      <c r="M100" s="29">
        <v>1</v>
      </c>
      <c r="N100" s="29">
        <v>11</v>
      </c>
      <c r="O100" s="29">
        <v>7</v>
      </c>
      <c r="P100" s="142">
        <v>1</v>
      </c>
      <c r="Q100" s="154">
        <v>4</v>
      </c>
      <c r="R100" s="156">
        <v>0</v>
      </c>
      <c r="S100" s="156">
        <v>0</v>
      </c>
      <c r="T100" s="156">
        <v>0</v>
      </c>
      <c r="U100" s="156">
        <v>0</v>
      </c>
      <c r="V100" s="156">
        <v>1</v>
      </c>
    </row>
    <row r="101" spans="1:22" x14ac:dyDescent="0.25">
      <c r="A101" s="1" t="s">
        <v>40</v>
      </c>
      <c r="B101" s="1" t="s">
        <v>41</v>
      </c>
      <c r="C101" s="2" t="s">
        <v>26</v>
      </c>
      <c r="D101" s="3" t="s">
        <v>27</v>
      </c>
      <c r="E101" s="2">
        <v>4</v>
      </c>
      <c r="F101" s="2" t="s">
        <v>42</v>
      </c>
      <c r="G101" s="4">
        <v>41332</v>
      </c>
      <c r="H101" s="4">
        <f t="shared" si="8"/>
        <v>41360</v>
      </c>
      <c r="I101" s="4">
        <f t="shared" si="5"/>
        <v>41416</v>
      </c>
      <c r="J101" s="118">
        <f t="shared" si="6"/>
        <v>41444</v>
      </c>
      <c r="K101" s="141">
        <v>25</v>
      </c>
      <c r="L101" s="141">
        <v>0</v>
      </c>
      <c r="M101" s="29">
        <v>0</v>
      </c>
      <c r="N101" s="29">
        <v>5</v>
      </c>
      <c r="O101" s="29">
        <v>9</v>
      </c>
      <c r="P101" s="142">
        <v>1</v>
      </c>
      <c r="Q101" s="154">
        <v>10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</row>
    <row r="102" spans="1:22" x14ac:dyDescent="0.25">
      <c r="A102" s="21" t="s">
        <v>40</v>
      </c>
      <c r="B102" s="21" t="s">
        <v>41</v>
      </c>
      <c r="C102" s="22" t="s">
        <v>26</v>
      </c>
      <c r="D102" s="23" t="s">
        <v>30</v>
      </c>
      <c r="E102" s="22">
        <v>1</v>
      </c>
      <c r="F102" s="22" t="s">
        <v>42</v>
      </c>
      <c r="G102" s="24">
        <v>41332</v>
      </c>
      <c r="H102" s="10">
        <f t="shared" si="8"/>
        <v>41360</v>
      </c>
      <c r="I102" s="10">
        <f t="shared" si="5"/>
        <v>41416</v>
      </c>
      <c r="J102" s="115">
        <f t="shared" si="6"/>
        <v>41444</v>
      </c>
      <c r="K102" s="141">
        <v>25</v>
      </c>
      <c r="L102" s="141">
        <v>0</v>
      </c>
      <c r="M102" s="29">
        <v>0</v>
      </c>
      <c r="N102" s="29">
        <v>5</v>
      </c>
      <c r="O102" s="29">
        <v>4</v>
      </c>
      <c r="P102" s="142">
        <v>4</v>
      </c>
      <c r="Q102" s="154">
        <v>10</v>
      </c>
      <c r="R102" s="156">
        <v>0</v>
      </c>
      <c r="S102" s="156">
        <v>0</v>
      </c>
      <c r="T102" s="156">
        <v>0</v>
      </c>
      <c r="U102" s="156">
        <v>0</v>
      </c>
      <c r="V102" s="156">
        <v>1</v>
      </c>
    </row>
    <row r="103" spans="1:22" x14ac:dyDescent="0.25">
      <c r="A103" s="21" t="s">
        <v>40</v>
      </c>
      <c r="B103" s="21" t="s">
        <v>41</v>
      </c>
      <c r="C103" s="22" t="s">
        <v>26</v>
      </c>
      <c r="D103" s="23" t="s">
        <v>30</v>
      </c>
      <c r="E103" s="22">
        <v>2</v>
      </c>
      <c r="F103" s="22" t="s">
        <v>42</v>
      </c>
      <c r="G103" s="24">
        <v>41332</v>
      </c>
      <c r="H103" s="10">
        <f t="shared" si="8"/>
        <v>41360</v>
      </c>
      <c r="I103" s="10">
        <f t="shared" si="5"/>
        <v>41416</v>
      </c>
      <c r="J103" s="115">
        <f t="shared" si="6"/>
        <v>41444</v>
      </c>
      <c r="K103" s="141">
        <v>25</v>
      </c>
      <c r="L103" s="141">
        <v>0</v>
      </c>
      <c r="M103" s="29">
        <v>0</v>
      </c>
      <c r="N103" s="29">
        <v>2</v>
      </c>
      <c r="O103" s="29">
        <v>16</v>
      </c>
      <c r="P103" s="142">
        <v>4</v>
      </c>
      <c r="Q103" s="154">
        <v>3</v>
      </c>
      <c r="R103" s="156">
        <v>0</v>
      </c>
      <c r="S103" s="156">
        <v>0</v>
      </c>
      <c r="T103" s="156">
        <v>0</v>
      </c>
      <c r="U103" s="156">
        <v>0</v>
      </c>
      <c r="V103" s="156">
        <v>0</v>
      </c>
    </row>
    <row r="104" spans="1:22" x14ac:dyDescent="0.25">
      <c r="A104" s="21" t="s">
        <v>40</v>
      </c>
      <c r="B104" s="21" t="s">
        <v>41</v>
      </c>
      <c r="C104" s="22" t="s">
        <v>26</v>
      </c>
      <c r="D104" s="23" t="s">
        <v>30</v>
      </c>
      <c r="E104" s="22">
        <v>3</v>
      </c>
      <c r="F104" s="22" t="s">
        <v>42</v>
      </c>
      <c r="G104" s="24">
        <v>41332</v>
      </c>
      <c r="H104" s="10">
        <f t="shared" si="8"/>
        <v>41360</v>
      </c>
      <c r="I104" s="10">
        <f t="shared" si="5"/>
        <v>41416</v>
      </c>
      <c r="J104" s="115">
        <f t="shared" si="6"/>
        <v>41444</v>
      </c>
      <c r="K104" s="141">
        <v>25</v>
      </c>
      <c r="L104" s="141">
        <v>0</v>
      </c>
      <c r="M104" s="29">
        <v>0</v>
      </c>
      <c r="N104" s="29">
        <v>5</v>
      </c>
      <c r="O104" s="29">
        <v>8</v>
      </c>
      <c r="P104" s="142">
        <v>3</v>
      </c>
      <c r="Q104" s="154">
        <v>9</v>
      </c>
      <c r="R104" s="156">
        <v>0</v>
      </c>
      <c r="S104" s="156">
        <v>0</v>
      </c>
      <c r="T104" s="156">
        <v>0</v>
      </c>
      <c r="U104" s="156">
        <v>0</v>
      </c>
      <c r="V104" s="156">
        <v>1</v>
      </c>
    </row>
    <row r="105" spans="1:22" x14ac:dyDescent="0.25">
      <c r="A105" s="21" t="s">
        <v>40</v>
      </c>
      <c r="B105" s="21" t="s">
        <v>41</v>
      </c>
      <c r="C105" s="22" t="s">
        <v>26</v>
      </c>
      <c r="D105" s="23" t="s">
        <v>30</v>
      </c>
      <c r="E105" s="22">
        <v>4</v>
      </c>
      <c r="F105" s="22" t="s">
        <v>42</v>
      </c>
      <c r="G105" s="24">
        <v>41332</v>
      </c>
      <c r="H105" s="10">
        <f t="shared" si="8"/>
        <v>41360</v>
      </c>
      <c r="I105" s="10">
        <f t="shared" si="5"/>
        <v>41416</v>
      </c>
      <c r="J105" s="115">
        <f t="shared" si="6"/>
        <v>41444</v>
      </c>
      <c r="K105" s="141">
        <v>25</v>
      </c>
      <c r="L105" s="141">
        <v>0</v>
      </c>
      <c r="M105" s="29">
        <v>0</v>
      </c>
      <c r="N105" s="29">
        <v>6</v>
      </c>
      <c r="O105" s="29">
        <v>9</v>
      </c>
      <c r="P105" s="142">
        <v>4</v>
      </c>
      <c r="Q105" s="154">
        <v>6</v>
      </c>
      <c r="R105" s="156">
        <v>0</v>
      </c>
      <c r="S105" s="156">
        <v>0</v>
      </c>
      <c r="T105" s="156">
        <v>0</v>
      </c>
      <c r="U105" s="156">
        <v>0</v>
      </c>
      <c r="V105" s="156">
        <v>0</v>
      </c>
    </row>
    <row r="106" spans="1:22" x14ac:dyDescent="0.25">
      <c r="A106" s="1" t="s">
        <v>40</v>
      </c>
      <c r="B106" s="1" t="s">
        <v>41</v>
      </c>
      <c r="C106" s="11" t="s">
        <v>26</v>
      </c>
      <c r="D106" s="12" t="s">
        <v>31</v>
      </c>
      <c r="E106" s="11">
        <v>1</v>
      </c>
      <c r="F106" s="2" t="s">
        <v>42</v>
      </c>
      <c r="G106" s="4">
        <v>41332</v>
      </c>
      <c r="H106" s="13">
        <f t="shared" si="8"/>
        <v>41360</v>
      </c>
      <c r="I106" s="13">
        <f t="shared" si="5"/>
        <v>41416</v>
      </c>
      <c r="J106" s="119">
        <f t="shared" si="6"/>
        <v>41444</v>
      </c>
      <c r="K106" s="141">
        <v>25</v>
      </c>
      <c r="L106" s="141">
        <v>0</v>
      </c>
      <c r="M106" s="29">
        <v>0</v>
      </c>
      <c r="N106" s="29">
        <v>0</v>
      </c>
      <c r="O106" s="29">
        <v>0</v>
      </c>
      <c r="P106" s="142">
        <v>0</v>
      </c>
      <c r="Q106" s="154">
        <v>20</v>
      </c>
      <c r="R106" s="156">
        <v>0</v>
      </c>
      <c r="S106" s="156">
        <v>1</v>
      </c>
      <c r="T106" s="156">
        <v>1</v>
      </c>
      <c r="U106" s="156">
        <v>0</v>
      </c>
      <c r="V106" s="156">
        <v>3</v>
      </c>
    </row>
    <row r="107" spans="1:22" x14ac:dyDescent="0.25">
      <c r="A107" s="1" t="s">
        <v>40</v>
      </c>
      <c r="B107" s="1" t="s">
        <v>41</v>
      </c>
      <c r="C107" s="11" t="s">
        <v>26</v>
      </c>
      <c r="D107" s="12" t="s">
        <v>31</v>
      </c>
      <c r="E107" s="11">
        <v>2</v>
      </c>
      <c r="F107" s="2" t="s">
        <v>42</v>
      </c>
      <c r="G107" s="4">
        <v>41332</v>
      </c>
      <c r="H107" s="13">
        <f t="shared" si="8"/>
        <v>41360</v>
      </c>
      <c r="I107" s="13">
        <f t="shared" si="5"/>
        <v>41416</v>
      </c>
      <c r="J107" s="119">
        <f t="shared" si="6"/>
        <v>41444</v>
      </c>
      <c r="K107" s="141">
        <v>25</v>
      </c>
      <c r="L107" s="141">
        <v>0</v>
      </c>
      <c r="M107" s="29">
        <v>0</v>
      </c>
      <c r="N107" s="29">
        <v>0</v>
      </c>
      <c r="O107" s="29">
        <v>0</v>
      </c>
      <c r="P107" s="142">
        <v>0</v>
      </c>
      <c r="Q107" s="154">
        <v>16</v>
      </c>
      <c r="R107" s="156">
        <v>0</v>
      </c>
      <c r="S107" s="156">
        <v>0</v>
      </c>
      <c r="T107" s="156">
        <v>0</v>
      </c>
      <c r="U107" s="156">
        <v>0</v>
      </c>
      <c r="V107" s="156">
        <v>2</v>
      </c>
    </row>
    <row r="108" spans="1:22" x14ac:dyDescent="0.25">
      <c r="A108" s="1" t="s">
        <v>40</v>
      </c>
      <c r="B108" s="1" t="s">
        <v>41</v>
      </c>
      <c r="C108" s="11" t="s">
        <v>26</v>
      </c>
      <c r="D108" s="12" t="s">
        <v>31</v>
      </c>
      <c r="E108" s="11">
        <v>3</v>
      </c>
      <c r="F108" s="2" t="s">
        <v>42</v>
      </c>
      <c r="G108" s="4">
        <v>41332</v>
      </c>
      <c r="H108" s="13">
        <f t="shared" si="8"/>
        <v>41360</v>
      </c>
      <c r="I108" s="13">
        <f t="shared" si="5"/>
        <v>41416</v>
      </c>
      <c r="J108" s="119">
        <f t="shared" si="6"/>
        <v>41444</v>
      </c>
      <c r="K108" s="141">
        <v>25</v>
      </c>
      <c r="L108" s="141">
        <v>0</v>
      </c>
      <c r="M108" s="29">
        <v>0</v>
      </c>
      <c r="N108" s="29">
        <v>0</v>
      </c>
      <c r="O108" s="29">
        <v>0</v>
      </c>
      <c r="P108" s="142">
        <v>0</v>
      </c>
      <c r="Q108" s="154">
        <v>19</v>
      </c>
      <c r="R108" s="156">
        <v>0</v>
      </c>
      <c r="S108" s="156">
        <v>1</v>
      </c>
      <c r="T108" s="156">
        <v>0</v>
      </c>
      <c r="U108" s="156">
        <v>0</v>
      </c>
      <c r="V108" s="156">
        <v>1</v>
      </c>
    </row>
    <row r="109" spans="1:22" x14ac:dyDescent="0.25">
      <c r="A109" s="1" t="s">
        <v>40</v>
      </c>
      <c r="B109" s="1" t="s">
        <v>41</v>
      </c>
      <c r="C109" s="11" t="s">
        <v>26</v>
      </c>
      <c r="D109" s="12" t="s">
        <v>31</v>
      </c>
      <c r="E109" s="11">
        <v>4</v>
      </c>
      <c r="F109" s="2" t="s">
        <v>42</v>
      </c>
      <c r="G109" s="4">
        <v>41332</v>
      </c>
      <c r="H109" s="13">
        <f t="shared" si="8"/>
        <v>41360</v>
      </c>
      <c r="I109" s="13">
        <f t="shared" si="5"/>
        <v>41416</v>
      </c>
      <c r="J109" s="119">
        <f t="shared" si="6"/>
        <v>41444</v>
      </c>
      <c r="K109" s="141">
        <v>25</v>
      </c>
      <c r="L109" s="141">
        <v>0</v>
      </c>
      <c r="M109" s="29">
        <v>0</v>
      </c>
      <c r="N109" s="29">
        <v>0</v>
      </c>
      <c r="O109" s="29">
        <v>0</v>
      </c>
      <c r="P109" s="142">
        <v>0</v>
      </c>
      <c r="Q109" s="154">
        <v>19</v>
      </c>
      <c r="R109" s="156">
        <v>0</v>
      </c>
      <c r="S109" s="156">
        <v>0</v>
      </c>
      <c r="T109" s="156">
        <v>0</v>
      </c>
      <c r="U109" s="156">
        <v>0</v>
      </c>
      <c r="V109" s="156">
        <v>1</v>
      </c>
    </row>
    <row r="110" spans="1:22" x14ac:dyDescent="0.25">
      <c r="A110" s="21" t="s">
        <v>40</v>
      </c>
      <c r="B110" s="21" t="s">
        <v>41</v>
      </c>
      <c r="C110" s="22" t="s">
        <v>24</v>
      </c>
      <c r="D110" s="23" t="s">
        <v>27</v>
      </c>
      <c r="E110" s="22">
        <v>1</v>
      </c>
      <c r="F110" s="22" t="s">
        <v>42</v>
      </c>
      <c r="G110" s="24">
        <v>41332</v>
      </c>
      <c r="H110" s="10" t="s">
        <v>29</v>
      </c>
      <c r="I110" s="10">
        <f t="shared" si="5"/>
        <v>41416</v>
      </c>
      <c r="J110" s="115">
        <f t="shared" si="6"/>
        <v>41444</v>
      </c>
      <c r="K110" s="141">
        <v>25</v>
      </c>
      <c r="L110" s="141">
        <v>0</v>
      </c>
      <c r="M110" s="29">
        <v>0</v>
      </c>
      <c r="N110" s="29">
        <v>0</v>
      </c>
      <c r="O110" s="29">
        <v>0</v>
      </c>
      <c r="P110" s="142">
        <v>0</v>
      </c>
      <c r="Q110" s="154">
        <v>25</v>
      </c>
      <c r="R110" s="156">
        <v>0</v>
      </c>
      <c r="S110" s="156">
        <v>0</v>
      </c>
      <c r="T110" s="156">
        <v>15</v>
      </c>
      <c r="U110" s="156">
        <v>2</v>
      </c>
      <c r="V110" s="156">
        <v>1</v>
      </c>
    </row>
    <row r="111" spans="1:22" x14ac:dyDescent="0.25">
      <c r="A111" s="21" t="s">
        <v>40</v>
      </c>
      <c r="B111" s="21" t="s">
        <v>41</v>
      </c>
      <c r="C111" s="22" t="s">
        <v>24</v>
      </c>
      <c r="D111" s="23" t="s">
        <v>27</v>
      </c>
      <c r="E111" s="22">
        <v>2</v>
      </c>
      <c r="F111" s="22" t="s">
        <v>42</v>
      </c>
      <c r="G111" s="24">
        <v>41332</v>
      </c>
      <c r="H111" s="10" t="s">
        <v>29</v>
      </c>
      <c r="I111" s="10">
        <f t="shared" si="5"/>
        <v>41416</v>
      </c>
      <c r="J111" s="115">
        <f t="shared" si="6"/>
        <v>41444</v>
      </c>
      <c r="K111" s="141">
        <v>25</v>
      </c>
      <c r="L111" s="141">
        <v>0</v>
      </c>
      <c r="M111" s="29">
        <v>0</v>
      </c>
      <c r="N111" s="29">
        <v>0</v>
      </c>
      <c r="O111" s="29">
        <v>0</v>
      </c>
      <c r="P111" s="142">
        <v>0</v>
      </c>
      <c r="Q111" s="154">
        <v>25</v>
      </c>
      <c r="R111" s="156">
        <v>0</v>
      </c>
      <c r="S111" s="156">
        <v>1</v>
      </c>
      <c r="T111" s="156">
        <v>20</v>
      </c>
      <c r="U111" s="156">
        <v>3</v>
      </c>
      <c r="V111" s="156">
        <v>0</v>
      </c>
    </row>
    <row r="112" spans="1:22" x14ac:dyDescent="0.25">
      <c r="A112" s="21" t="s">
        <v>40</v>
      </c>
      <c r="B112" s="21" t="s">
        <v>41</v>
      </c>
      <c r="C112" s="22" t="s">
        <v>24</v>
      </c>
      <c r="D112" s="23" t="s">
        <v>27</v>
      </c>
      <c r="E112" s="22">
        <v>3</v>
      </c>
      <c r="F112" s="22" t="s">
        <v>42</v>
      </c>
      <c r="G112" s="24">
        <v>41332</v>
      </c>
      <c r="H112" s="10" t="s">
        <v>29</v>
      </c>
      <c r="I112" s="10">
        <f t="shared" si="5"/>
        <v>41416</v>
      </c>
      <c r="J112" s="115">
        <f t="shared" si="6"/>
        <v>41444</v>
      </c>
      <c r="K112" s="141">
        <v>25</v>
      </c>
      <c r="L112" s="141">
        <v>0</v>
      </c>
      <c r="M112" s="29">
        <v>0</v>
      </c>
      <c r="N112" s="29">
        <v>0</v>
      </c>
      <c r="O112" s="29">
        <v>0</v>
      </c>
      <c r="P112" s="142">
        <v>0</v>
      </c>
      <c r="Q112" s="154">
        <v>25</v>
      </c>
      <c r="R112" s="156">
        <v>0</v>
      </c>
      <c r="S112" s="156">
        <v>1</v>
      </c>
      <c r="T112" s="156">
        <v>17</v>
      </c>
      <c r="U112" s="156">
        <v>3</v>
      </c>
      <c r="V112" s="156">
        <v>2</v>
      </c>
    </row>
    <row r="113" spans="1:22" x14ac:dyDescent="0.25">
      <c r="A113" s="21" t="s">
        <v>40</v>
      </c>
      <c r="B113" s="21" t="s">
        <v>41</v>
      </c>
      <c r="C113" s="22" t="s">
        <v>24</v>
      </c>
      <c r="D113" s="23" t="s">
        <v>27</v>
      </c>
      <c r="E113" s="22">
        <v>4</v>
      </c>
      <c r="F113" s="22" t="s">
        <v>42</v>
      </c>
      <c r="G113" s="24">
        <v>41332</v>
      </c>
      <c r="H113" s="10" t="s">
        <v>29</v>
      </c>
      <c r="I113" s="10">
        <f t="shared" si="5"/>
        <v>41416</v>
      </c>
      <c r="J113" s="115">
        <f t="shared" si="6"/>
        <v>41444</v>
      </c>
      <c r="K113" s="141">
        <v>25</v>
      </c>
      <c r="L113" s="141">
        <v>0</v>
      </c>
      <c r="M113" s="29">
        <v>0</v>
      </c>
      <c r="N113" s="29">
        <v>0</v>
      </c>
      <c r="O113" s="29">
        <v>0</v>
      </c>
      <c r="P113" s="142">
        <v>0</v>
      </c>
      <c r="Q113" s="154">
        <v>24</v>
      </c>
      <c r="R113" s="156">
        <v>0</v>
      </c>
      <c r="S113" s="156">
        <v>3</v>
      </c>
      <c r="T113" s="156">
        <v>14</v>
      </c>
      <c r="U113" s="156">
        <v>5</v>
      </c>
      <c r="V113" s="156">
        <v>0</v>
      </c>
    </row>
    <row r="114" spans="1:22" x14ac:dyDescent="0.25">
      <c r="A114" s="1" t="s">
        <v>40</v>
      </c>
      <c r="B114" s="1" t="s">
        <v>41</v>
      </c>
      <c r="C114" s="11" t="s">
        <v>24</v>
      </c>
      <c r="D114" s="12" t="s">
        <v>30</v>
      </c>
      <c r="E114" s="11">
        <v>1</v>
      </c>
      <c r="F114" s="2" t="s">
        <v>42</v>
      </c>
      <c r="G114" s="4">
        <v>41332</v>
      </c>
      <c r="H114" s="14" t="s">
        <v>29</v>
      </c>
      <c r="I114" s="13">
        <f t="shared" si="5"/>
        <v>41416</v>
      </c>
      <c r="J114" s="119">
        <f t="shared" si="6"/>
        <v>41444</v>
      </c>
      <c r="K114" s="141">
        <v>25</v>
      </c>
      <c r="L114" s="141">
        <v>0</v>
      </c>
      <c r="M114" s="29">
        <v>0</v>
      </c>
      <c r="N114" s="29">
        <v>0</v>
      </c>
      <c r="O114" s="29">
        <v>0</v>
      </c>
      <c r="P114" s="142">
        <v>0</v>
      </c>
      <c r="Q114" s="154">
        <v>25</v>
      </c>
      <c r="R114" s="156">
        <v>0</v>
      </c>
      <c r="S114" s="156">
        <v>0</v>
      </c>
      <c r="T114" s="156">
        <v>17</v>
      </c>
      <c r="U114" s="156">
        <v>3</v>
      </c>
      <c r="V114" s="156">
        <v>0</v>
      </c>
    </row>
    <row r="115" spans="1:22" x14ac:dyDescent="0.25">
      <c r="A115" s="1" t="s">
        <v>40</v>
      </c>
      <c r="B115" s="1" t="s">
        <v>41</v>
      </c>
      <c r="C115" s="11" t="s">
        <v>24</v>
      </c>
      <c r="D115" s="12" t="s">
        <v>30</v>
      </c>
      <c r="E115" s="11">
        <v>2</v>
      </c>
      <c r="F115" s="2" t="s">
        <v>42</v>
      </c>
      <c r="G115" s="4">
        <v>41332</v>
      </c>
      <c r="H115" s="14" t="s">
        <v>29</v>
      </c>
      <c r="I115" s="13">
        <f t="shared" si="5"/>
        <v>41416</v>
      </c>
      <c r="J115" s="119">
        <f t="shared" si="6"/>
        <v>41444</v>
      </c>
      <c r="K115" s="141">
        <v>25</v>
      </c>
      <c r="L115" s="141">
        <v>0</v>
      </c>
      <c r="M115" s="29">
        <v>0</v>
      </c>
      <c r="N115" s="29">
        <v>0</v>
      </c>
      <c r="O115" s="29">
        <v>0</v>
      </c>
      <c r="P115" s="142">
        <v>0</v>
      </c>
      <c r="Q115" s="154">
        <v>25</v>
      </c>
      <c r="R115" s="156">
        <v>0</v>
      </c>
      <c r="S115" s="156">
        <v>1</v>
      </c>
      <c r="T115" s="156">
        <v>12</v>
      </c>
      <c r="U115" s="156">
        <v>3</v>
      </c>
      <c r="V115" s="156">
        <v>3</v>
      </c>
    </row>
    <row r="116" spans="1:22" x14ac:dyDescent="0.25">
      <c r="A116" s="1" t="s">
        <v>40</v>
      </c>
      <c r="B116" s="1" t="s">
        <v>41</v>
      </c>
      <c r="C116" s="11" t="s">
        <v>24</v>
      </c>
      <c r="D116" s="12" t="s">
        <v>30</v>
      </c>
      <c r="E116" s="11">
        <v>3</v>
      </c>
      <c r="F116" s="2" t="s">
        <v>42</v>
      </c>
      <c r="G116" s="4">
        <v>41332</v>
      </c>
      <c r="H116" s="14" t="s">
        <v>29</v>
      </c>
      <c r="I116" s="13">
        <f t="shared" si="5"/>
        <v>41416</v>
      </c>
      <c r="J116" s="119">
        <f t="shared" si="6"/>
        <v>41444</v>
      </c>
      <c r="K116" s="141">
        <v>25</v>
      </c>
      <c r="L116" s="141">
        <v>0</v>
      </c>
      <c r="M116" s="29">
        <v>0</v>
      </c>
      <c r="N116" s="29">
        <v>0</v>
      </c>
      <c r="O116" s="29">
        <v>0</v>
      </c>
      <c r="P116" s="142">
        <v>0</v>
      </c>
      <c r="Q116" s="154">
        <v>25</v>
      </c>
      <c r="R116" s="156">
        <v>0</v>
      </c>
      <c r="S116" s="156">
        <v>0</v>
      </c>
      <c r="T116" s="156">
        <v>10</v>
      </c>
      <c r="U116" s="156">
        <v>5</v>
      </c>
      <c r="V116" s="156">
        <v>1</v>
      </c>
    </row>
    <row r="117" spans="1:22" x14ac:dyDescent="0.25">
      <c r="A117" s="1" t="s">
        <v>40</v>
      </c>
      <c r="B117" s="1" t="s">
        <v>41</v>
      </c>
      <c r="C117" s="11" t="s">
        <v>24</v>
      </c>
      <c r="D117" s="12" t="s">
        <v>30</v>
      </c>
      <c r="E117" s="11">
        <v>4</v>
      </c>
      <c r="F117" s="2" t="s">
        <v>42</v>
      </c>
      <c r="G117" s="4">
        <v>41332</v>
      </c>
      <c r="H117" s="14" t="s">
        <v>29</v>
      </c>
      <c r="I117" s="13">
        <f t="shared" si="5"/>
        <v>41416</v>
      </c>
      <c r="J117" s="119">
        <f t="shared" si="6"/>
        <v>41444</v>
      </c>
      <c r="K117" s="141">
        <v>25</v>
      </c>
      <c r="L117" s="141">
        <v>0</v>
      </c>
      <c r="M117" s="29">
        <v>0</v>
      </c>
      <c r="N117" s="29">
        <v>0</v>
      </c>
      <c r="O117" s="29">
        <v>0</v>
      </c>
      <c r="P117" s="142">
        <v>0</v>
      </c>
      <c r="Q117" s="154">
        <v>25</v>
      </c>
      <c r="R117" s="156">
        <v>0</v>
      </c>
      <c r="S117" s="156">
        <v>0</v>
      </c>
      <c r="T117" s="156">
        <v>15</v>
      </c>
      <c r="U117" s="156">
        <v>2</v>
      </c>
      <c r="V117" s="156">
        <v>1</v>
      </c>
    </row>
    <row r="118" spans="1:22" x14ac:dyDescent="0.25">
      <c r="A118" s="21" t="s">
        <v>40</v>
      </c>
      <c r="B118" s="21" t="s">
        <v>41</v>
      </c>
      <c r="C118" s="22" t="s">
        <v>24</v>
      </c>
      <c r="D118" s="23" t="s">
        <v>31</v>
      </c>
      <c r="E118" s="22">
        <v>1</v>
      </c>
      <c r="F118" s="22" t="s">
        <v>42</v>
      </c>
      <c r="G118" s="24">
        <v>41332</v>
      </c>
      <c r="H118" s="10" t="s">
        <v>29</v>
      </c>
      <c r="I118" s="10">
        <f t="shared" si="5"/>
        <v>41416</v>
      </c>
      <c r="J118" s="115">
        <f t="shared" si="6"/>
        <v>41444</v>
      </c>
      <c r="K118" s="141">
        <v>25</v>
      </c>
      <c r="L118" s="141">
        <v>0</v>
      </c>
      <c r="M118" s="29">
        <v>0</v>
      </c>
      <c r="N118" s="29">
        <v>0</v>
      </c>
      <c r="O118" s="29">
        <v>0</v>
      </c>
      <c r="P118" s="142">
        <v>0</v>
      </c>
      <c r="Q118" s="154">
        <v>25</v>
      </c>
      <c r="R118" s="156">
        <v>0</v>
      </c>
      <c r="S118" s="156">
        <v>0</v>
      </c>
      <c r="T118" s="156">
        <v>0</v>
      </c>
      <c r="U118" s="156">
        <v>0</v>
      </c>
      <c r="V118" s="156">
        <v>10</v>
      </c>
    </row>
    <row r="119" spans="1:22" x14ac:dyDescent="0.25">
      <c r="A119" s="21" t="s">
        <v>40</v>
      </c>
      <c r="B119" s="21" t="s">
        <v>41</v>
      </c>
      <c r="C119" s="22" t="s">
        <v>24</v>
      </c>
      <c r="D119" s="23" t="s">
        <v>31</v>
      </c>
      <c r="E119" s="22">
        <v>2</v>
      </c>
      <c r="F119" s="22" t="s">
        <v>42</v>
      </c>
      <c r="G119" s="24">
        <v>41332</v>
      </c>
      <c r="H119" s="10" t="s">
        <v>29</v>
      </c>
      <c r="I119" s="10">
        <f t="shared" si="5"/>
        <v>41416</v>
      </c>
      <c r="J119" s="115">
        <f t="shared" si="6"/>
        <v>41444</v>
      </c>
      <c r="K119" s="141">
        <v>25</v>
      </c>
      <c r="L119" s="141">
        <v>0</v>
      </c>
      <c r="M119" s="29">
        <v>0</v>
      </c>
      <c r="N119" s="29">
        <v>0</v>
      </c>
      <c r="O119" s="29">
        <v>0</v>
      </c>
      <c r="P119" s="142">
        <v>0</v>
      </c>
      <c r="Q119" s="154">
        <v>24</v>
      </c>
      <c r="R119" s="156">
        <v>0</v>
      </c>
      <c r="S119" s="156">
        <v>0</v>
      </c>
      <c r="T119" s="156">
        <v>0</v>
      </c>
      <c r="U119" s="156">
        <v>4</v>
      </c>
      <c r="V119" s="156">
        <v>6</v>
      </c>
    </row>
    <row r="120" spans="1:22" x14ac:dyDescent="0.25">
      <c r="A120" s="21" t="s">
        <v>40</v>
      </c>
      <c r="B120" s="21" t="s">
        <v>41</v>
      </c>
      <c r="C120" s="22" t="s">
        <v>24</v>
      </c>
      <c r="D120" s="23" t="s">
        <v>31</v>
      </c>
      <c r="E120" s="22">
        <v>3</v>
      </c>
      <c r="F120" s="22" t="s">
        <v>42</v>
      </c>
      <c r="G120" s="24">
        <v>41332</v>
      </c>
      <c r="H120" s="10" t="s">
        <v>29</v>
      </c>
      <c r="I120" s="10">
        <f t="shared" si="5"/>
        <v>41416</v>
      </c>
      <c r="J120" s="115">
        <f t="shared" si="6"/>
        <v>41444</v>
      </c>
      <c r="K120" s="141">
        <v>25</v>
      </c>
      <c r="L120" s="141">
        <v>0</v>
      </c>
      <c r="M120" s="29">
        <v>0</v>
      </c>
      <c r="N120" s="29">
        <v>0</v>
      </c>
      <c r="O120" s="29">
        <v>0</v>
      </c>
      <c r="P120" s="142">
        <v>0</v>
      </c>
      <c r="Q120" s="154">
        <v>25</v>
      </c>
      <c r="R120" s="156">
        <v>0</v>
      </c>
      <c r="S120" s="156">
        <v>0</v>
      </c>
      <c r="T120" s="156">
        <v>0</v>
      </c>
      <c r="U120" s="156">
        <v>2</v>
      </c>
      <c r="V120" s="156">
        <v>6</v>
      </c>
    </row>
    <row r="121" spans="1:22" ht="15.75" thickBot="1" x14ac:dyDescent="0.3">
      <c r="A121" s="31" t="s">
        <v>40</v>
      </c>
      <c r="B121" s="31" t="s">
        <v>41</v>
      </c>
      <c r="C121" s="32" t="s">
        <v>24</v>
      </c>
      <c r="D121" s="33" t="s">
        <v>31</v>
      </c>
      <c r="E121" s="32">
        <v>4</v>
      </c>
      <c r="F121" s="32" t="s">
        <v>42</v>
      </c>
      <c r="G121" s="34">
        <v>41332</v>
      </c>
      <c r="H121" s="15" t="s">
        <v>29</v>
      </c>
      <c r="I121" s="15">
        <f t="shared" si="5"/>
        <v>41416</v>
      </c>
      <c r="J121" s="116">
        <f t="shared" si="6"/>
        <v>41444</v>
      </c>
      <c r="K121" s="141">
        <v>25</v>
      </c>
      <c r="L121" s="141">
        <v>0</v>
      </c>
      <c r="M121" s="29">
        <v>0</v>
      </c>
      <c r="N121" s="29">
        <v>0</v>
      </c>
      <c r="O121" s="29">
        <v>0</v>
      </c>
      <c r="P121" s="142">
        <v>0</v>
      </c>
      <c r="Q121" s="154">
        <v>25</v>
      </c>
      <c r="R121" s="156">
        <v>0</v>
      </c>
      <c r="S121" s="156">
        <v>1</v>
      </c>
      <c r="T121" s="156">
        <v>0</v>
      </c>
      <c r="U121" s="156">
        <v>2</v>
      </c>
      <c r="V121" s="156">
        <v>10</v>
      </c>
    </row>
    <row r="122" spans="1:22" ht="15.75" thickTop="1" x14ac:dyDescent="0.25">
      <c r="T122" s="57"/>
      <c r="U122" s="57"/>
    </row>
    <row r="123" spans="1:22" x14ac:dyDescent="0.25">
      <c r="T123" s="57"/>
      <c r="U123" s="57"/>
    </row>
    <row r="124" spans="1:22" x14ac:dyDescent="0.25">
      <c r="T124" s="57"/>
      <c r="U124" s="57"/>
    </row>
    <row r="125" spans="1:22" x14ac:dyDescent="0.25">
      <c r="T125" s="57"/>
      <c r="U125" s="57"/>
    </row>
    <row r="126" spans="1:22" x14ac:dyDescent="0.25">
      <c r="T126" s="57"/>
      <c r="U126" s="57"/>
    </row>
    <row r="127" spans="1:22" x14ac:dyDescent="0.25">
      <c r="T127" s="57"/>
      <c r="U127" s="57"/>
    </row>
    <row r="128" spans="1:22" x14ac:dyDescent="0.25">
      <c r="T128" s="57"/>
      <c r="U128" s="57"/>
    </row>
    <row r="129" spans="19:22" x14ac:dyDescent="0.25">
      <c r="T129" s="57"/>
      <c r="U129" s="57"/>
    </row>
    <row r="130" spans="19:22" x14ac:dyDescent="0.25">
      <c r="T130" s="57"/>
      <c r="U130" s="57"/>
    </row>
    <row r="131" spans="19:22" x14ac:dyDescent="0.25">
      <c r="T131" s="57"/>
      <c r="U131" s="57"/>
    </row>
    <row r="132" spans="19:22" x14ac:dyDescent="0.25">
      <c r="T132" s="57"/>
      <c r="U132" s="57"/>
    </row>
    <row r="133" spans="19:22" x14ac:dyDescent="0.25">
      <c r="T133" s="57"/>
      <c r="U133" s="57"/>
    </row>
    <row r="134" spans="19:22" x14ac:dyDescent="0.25">
      <c r="T134" s="57"/>
      <c r="U134" s="57"/>
    </row>
    <row r="135" spans="19:22" x14ac:dyDescent="0.25">
      <c r="T135" s="57"/>
      <c r="U135" s="57"/>
    </row>
    <row r="136" spans="19:22" x14ac:dyDescent="0.25">
      <c r="T136" s="57"/>
      <c r="U136" s="57"/>
    </row>
    <row r="137" spans="19:22" x14ac:dyDescent="0.25">
      <c r="T137" s="57"/>
      <c r="U137" s="57"/>
    </row>
    <row r="138" spans="19:22" x14ac:dyDescent="0.25">
      <c r="T138" s="57"/>
      <c r="U138" s="57"/>
    </row>
    <row r="139" spans="19:22" x14ac:dyDescent="0.25">
      <c r="S139" s="57"/>
      <c r="T139" s="57"/>
      <c r="U139" s="57"/>
    </row>
    <row r="140" spans="19:22" x14ac:dyDescent="0.25">
      <c r="T140" s="57"/>
      <c r="U140" s="57"/>
      <c r="V140" s="57"/>
    </row>
    <row r="141" spans="19:22" x14ac:dyDescent="0.25">
      <c r="T141" s="57"/>
      <c r="U141" s="57"/>
      <c r="V141" s="57"/>
    </row>
    <row r="142" spans="19:22" x14ac:dyDescent="0.25">
      <c r="T142" s="57"/>
      <c r="U142" s="57"/>
      <c r="V142" s="57"/>
    </row>
    <row r="143" spans="19:22" x14ac:dyDescent="0.25">
      <c r="T143" s="57"/>
      <c r="U143" s="57"/>
      <c r="V143" s="57"/>
    </row>
    <row r="144" spans="19:22" x14ac:dyDescent="0.25">
      <c r="T144" s="57"/>
      <c r="U144" s="57"/>
      <c r="V144" s="57"/>
    </row>
    <row r="145" spans="20:22" x14ac:dyDescent="0.25">
      <c r="T145" s="57"/>
      <c r="U145" s="57"/>
      <c r="V145" s="57"/>
    </row>
    <row r="146" spans="20:22" x14ac:dyDescent="0.25">
      <c r="T146" s="57"/>
      <c r="U146" s="57"/>
      <c r="V146" s="57"/>
    </row>
    <row r="147" spans="20:22" x14ac:dyDescent="0.25">
      <c r="T147" s="57"/>
      <c r="U147" s="57"/>
      <c r="V147" s="57"/>
    </row>
    <row r="148" spans="20:22" x14ac:dyDescent="0.25">
      <c r="T148" s="57"/>
      <c r="U148" s="57"/>
      <c r="V148" s="57"/>
    </row>
    <row r="149" spans="20:22" x14ac:dyDescent="0.25">
      <c r="T149" s="57"/>
      <c r="U149" s="57"/>
      <c r="V149" s="57"/>
    </row>
    <row r="150" spans="20:22" x14ac:dyDescent="0.25">
      <c r="T150" s="57"/>
      <c r="U150" s="57"/>
      <c r="V150" s="57"/>
    </row>
    <row r="151" spans="20:22" x14ac:dyDescent="0.25">
      <c r="T151" s="57"/>
      <c r="U151" s="57"/>
      <c r="V151" s="57"/>
    </row>
    <row r="152" spans="20:22" x14ac:dyDescent="0.25">
      <c r="T152" s="57"/>
      <c r="U152" s="57"/>
      <c r="V152" s="57"/>
    </row>
    <row r="153" spans="20:22" x14ac:dyDescent="0.25">
      <c r="T153" s="57"/>
      <c r="U153" s="57"/>
      <c r="V153" s="57"/>
    </row>
    <row r="154" spans="20:22" x14ac:dyDescent="0.25">
      <c r="T154" s="57"/>
      <c r="U154" s="57"/>
      <c r="V154" s="57"/>
    </row>
    <row r="155" spans="20:22" x14ac:dyDescent="0.25">
      <c r="T155" s="57"/>
      <c r="U155" s="57"/>
      <c r="V155" s="57"/>
    </row>
    <row r="156" spans="20:22" x14ac:dyDescent="0.25">
      <c r="T156" s="57"/>
      <c r="U156" s="57"/>
      <c r="V156" s="57"/>
    </row>
    <row r="157" spans="20:22" x14ac:dyDescent="0.25">
      <c r="T157" s="57"/>
      <c r="U157" s="57"/>
      <c r="V157" s="57"/>
    </row>
    <row r="158" spans="20:22" x14ac:dyDescent="0.25">
      <c r="T158" s="57"/>
      <c r="U158" s="57"/>
      <c r="V158" s="57"/>
    </row>
    <row r="159" spans="20:22" x14ac:dyDescent="0.25">
      <c r="T159" s="57"/>
      <c r="U159" s="57"/>
      <c r="V159" s="57"/>
    </row>
    <row r="160" spans="20:22" x14ac:dyDescent="0.25">
      <c r="T160" s="57"/>
      <c r="U160" s="57"/>
      <c r="V160" s="57"/>
    </row>
    <row r="161" spans="19:22" x14ac:dyDescent="0.25">
      <c r="T161" s="57"/>
      <c r="U161" s="57"/>
      <c r="V161" s="57"/>
    </row>
    <row r="162" spans="19:22" x14ac:dyDescent="0.25">
      <c r="S162" s="57"/>
      <c r="T162" s="57"/>
      <c r="U162" s="57"/>
    </row>
    <row r="163" spans="19:22" x14ac:dyDescent="0.25">
      <c r="S163" s="57"/>
      <c r="T163" s="57"/>
      <c r="U163" s="57"/>
    </row>
    <row r="164" spans="19:22" x14ac:dyDescent="0.25">
      <c r="S164" s="57"/>
      <c r="T164" s="57"/>
      <c r="U164" s="57"/>
    </row>
    <row r="165" spans="19:22" x14ac:dyDescent="0.25">
      <c r="S165" s="57"/>
      <c r="T165" s="57"/>
      <c r="U165" s="57"/>
    </row>
    <row r="166" spans="19:22" x14ac:dyDescent="0.25">
      <c r="S166" s="57"/>
      <c r="T166" s="57"/>
      <c r="U166" s="57"/>
    </row>
    <row r="167" spans="19:22" x14ac:dyDescent="0.25">
      <c r="S167" s="57"/>
      <c r="T167" s="57"/>
      <c r="U167" s="57"/>
    </row>
    <row r="168" spans="19:22" x14ac:dyDescent="0.25">
      <c r="S168" s="57"/>
      <c r="T168" s="57"/>
      <c r="U168" s="57"/>
    </row>
    <row r="169" spans="19:22" x14ac:dyDescent="0.25">
      <c r="S169" s="57"/>
      <c r="T169" s="57"/>
      <c r="U169" s="57"/>
    </row>
    <row r="170" spans="19:22" x14ac:dyDescent="0.25">
      <c r="S170" s="57"/>
      <c r="T170" s="57"/>
      <c r="U170" s="57"/>
    </row>
    <row r="171" spans="19:22" x14ac:dyDescent="0.25">
      <c r="S171" s="57"/>
      <c r="T171" s="57"/>
      <c r="U171" s="57"/>
    </row>
    <row r="172" spans="19:22" x14ac:dyDescent="0.25">
      <c r="S172" s="57"/>
      <c r="T172" s="57"/>
      <c r="U172" s="57"/>
    </row>
    <row r="173" spans="19:22" x14ac:dyDescent="0.25">
      <c r="S173" s="57"/>
      <c r="T173" s="57"/>
      <c r="U173" s="57"/>
    </row>
    <row r="174" spans="19:22" x14ac:dyDescent="0.25">
      <c r="S174" s="57"/>
      <c r="T174" s="57"/>
      <c r="U174" s="57"/>
    </row>
    <row r="175" spans="19:22" x14ac:dyDescent="0.25">
      <c r="S175" s="57"/>
      <c r="T175" s="57"/>
      <c r="U175" s="57"/>
    </row>
    <row r="176" spans="19:22" x14ac:dyDescent="0.25">
      <c r="S176" s="57"/>
      <c r="T176" s="57"/>
      <c r="U176" s="57"/>
    </row>
    <row r="177" spans="19:21" x14ac:dyDescent="0.25">
      <c r="S177" s="57"/>
      <c r="T177" s="57"/>
      <c r="U177" s="57"/>
    </row>
    <row r="178" spans="19:21" x14ac:dyDescent="0.25">
      <c r="S178" s="57"/>
      <c r="T178" s="57"/>
      <c r="U178" s="57"/>
    </row>
    <row r="179" spans="19:21" x14ac:dyDescent="0.25">
      <c r="S179" s="57"/>
      <c r="T179" s="57"/>
      <c r="U179" s="57"/>
    </row>
    <row r="180" spans="19:21" x14ac:dyDescent="0.25">
      <c r="S180" s="57"/>
      <c r="T180" s="57"/>
      <c r="U180" s="57"/>
    </row>
    <row r="181" spans="19:21" x14ac:dyDescent="0.25">
      <c r="S181" s="57"/>
      <c r="T181" s="57"/>
      <c r="U181" s="57"/>
    </row>
    <row r="182" spans="19:21" x14ac:dyDescent="0.25">
      <c r="S182" s="57"/>
      <c r="T182" s="57"/>
      <c r="U182" s="57"/>
    </row>
    <row r="183" spans="19:21" x14ac:dyDescent="0.25">
      <c r="S183" s="57"/>
      <c r="T183" s="57"/>
      <c r="U183" s="57"/>
    </row>
    <row r="184" spans="19:21" x14ac:dyDescent="0.25">
      <c r="S184" s="57"/>
      <c r="T184" s="57"/>
      <c r="U184" s="57"/>
    </row>
    <row r="185" spans="19:21" x14ac:dyDescent="0.25">
      <c r="S185" s="57"/>
      <c r="T185" s="57"/>
      <c r="U185" s="57"/>
    </row>
    <row r="186" spans="19:21" x14ac:dyDescent="0.25">
      <c r="S186" s="57"/>
      <c r="T186" s="57"/>
      <c r="U186" s="57"/>
    </row>
    <row r="187" spans="19:21" x14ac:dyDescent="0.25">
      <c r="S187" s="57"/>
      <c r="T187" s="57"/>
      <c r="U187" s="57"/>
    </row>
    <row r="188" spans="19:21" x14ac:dyDescent="0.25">
      <c r="S188" s="57"/>
      <c r="T188" s="57"/>
      <c r="U188" s="57"/>
    </row>
    <row r="189" spans="19:21" x14ac:dyDescent="0.25">
      <c r="S189" s="57"/>
      <c r="T189" s="57"/>
      <c r="U189" s="57"/>
    </row>
    <row r="190" spans="19:21" x14ac:dyDescent="0.25">
      <c r="S190" s="57"/>
      <c r="T190" s="57"/>
      <c r="U190" s="57"/>
    </row>
    <row r="191" spans="19:21" x14ac:dyDescent="0.25">
      <c r="S191" s="57"/>
      <c r="T191" s="57"/>
      <c r="U191" s="57"/>
    </row>
    <row r="192" spans="19:21" x14ac:dyDescent="0.25">
      <c r="S192" s="57"/>
      <c r="T192" s="57"/>
      <c r="U192" s="57"/>
    </row>
    <row r="193" spans="19:21" x14ac:dyDescent="0.25">
      <c r="S193" s="57"/>
      <c r="T193" s="57"/>
      <c r="U193" s="57"/>
    </row>
    <row r="194" spans="19:21" x14ac:dyDescent="0.25">
      <c r="S194" s="57"/>
      <c r="T194" s="57"/>
      <c r="U194" s="57"/>
    </row>
    <row r="195" spans="19:21" x14ac:dyDescent="0.25">
      <c r="S195" s="57"/>
      <c r="T195" s="57"/>
      <c r="U195" s="57"/>
    </row>
    <row r="196" spans="19:21" x14ac:dyDescent="0.25">
      <c r="S196" s="57"/>
      <c r="T196" s="57"/>
      <c r="U196" s="57"/>
    </row>
    <row r="197" spans="19:21" x14ac:dyDescent="0.25">
      <c r="S197" s="57"/>
      <c r="T197" s="57"/>
      <c r="U197" s="57"/>
    </row>
    <row r="198" spans="19:21" x14ac:dyDescent="0.25">
      <c r="S198" s="57"/>
      <c r="T198" s="57"/>
      <c r="U198" s="57"/>
    </row>
    <row r="199" spans="19:21" x14ac:dyDescent="0.25">
      <c r="S199" s="57"/>
      <c r="T199" s="57"/>
      <c r="U199" s="57"/>
    </row>
    <row r="200" spans="19:21" x14ac:dyDescent="0.25">
      <c r="S200" s="57"/>
      <c r="T200" s="57"/>
      <c r="U200" s="5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VGarcia</dc:creator>
  <cp:lastModifiedBy>LocalAdmin</cp:lastModifiedBy>
  <cp:lastPrinted>2013-06-19T10:34:32Z</cp:lastPrinted>
  <dcterms:created xsi:type="dcterms:W3CDTF">2013-02-15T09:54:48Z</dcterms:created>
  <dcterms:modified xsi:type="dcterms:W3CDTF">2020-05-12T09:17:12Z</dcterms:modified>
</cp:coreProperties>
</file>