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ongWei Sun\OneDrive - FNC\Experiment\Experiment_Class\output\"/>
    </mc:Choice>
  </mc:AlternateContent>
  <bookViews>
    <workbookView xWindow="240" yWindow="15" windowWidth="16095" windowHeight="9660" activeTab="1"/>
  </bookViews>
  <sheets>
    <sheet name="09.26" sheetId="1" r:id="rId1"/>
    <sheet name="09.26分析" sheetId="2" r:id="rId2"/>
  </sheets>
  <calcPr calcId="162913"/>
</workbook>
</file>

<file path=xl/calcChain.xml><?xml version="1.0" encoding="utf-8"?>
<calcChain xmlns="http://schemas.openxmlformats.org/spreadsheetml/2006/main">
  <c r="G116" i="2" l="1"/>
  <c r="G113" i="2"/>
  <c r="G110" i="2"/>
  <c r="G107" i="2"/>
  <c r="G104" i="2"/>
  <c r="G101" i="2"/>
  <c r="G98" i="2"/>
  <c r="G95" i="2"/>
  <c r="F95" i="2"/>
  <c r="H95" i="2" l="1"/>
  <c r="F216" i="2" l="1"/>
  <c r="E216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33" i="2"/>
  <c r="E233" i="2"/>
  <c r="F232" i="2"/>
  <c r="E232" i="2"/>
  <c r="F231" i="2"/>
  <c r="E231" i="2"/>
  <c r="F221" i="2"/>
  <c r="E221" i="2"/>
  <c r="F220" i="2"/>
  <c r="E220" i="2"/>
  <c r="F219" i="2"/>
  <c r="E219" i="2"/>
  <c r="F224" i="2"/>
  <c r="E224" i="2"/>
  <c r="F223" i="2"/>
  <c r="E223" i="2"/>
  <c r="F222" i="2"/>
  <c r="E222" i="2"/>
  <c r="F218" i="2"/>
  <c r="E218" i="2"/>
  <c r="F217" i="2"/>
  <c r="E217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195" i="2"/>
  <c r="E196" i="2"/>
  <c r="E197" i="2"/>
  <c r="E201" i="2"/>
  <c r="E202" i="2"/>
  <c r="E203" i="2"/>
  <c r="E198" i="2"/>
  <c r="E199" i="2"/>
  <c r="E200" i="2"/>
  <c r="E210" i="2"/>
  <c r="E211" i="2"/>
  <c r="E212" i="2"/>
  <c r="E204" i="2"/>
  <c r="E205" i="2"/>
  <c r="E206" i="2"/>
  <c r="E207" i="2"/>
  <c r="E208" i="2"/>
  <c r="E209" i="2"/>
  <c r="E195" i="2"/>
  <c r="D97" i="2" l="1"/>
  <c r="D95" i="2"/>
  <c r="D105" i="2"/>
  <c r="D96" i="2"/>
  <c r="D98" i="2"/>
  <c r="D99" i="2"/>
  <c r="D100" i="2"/>
  <c r="D101" i="2"/>
  <c r="D102" i="2"/>
  <c r="D103" i="2"/>
  <c r="D104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F107" i="2"/>
  <c r="F116" i="2"/>
  <c r="F113" i="2"/>
  <c r="F110" i="2"/>
  <c r="F104" i="2"/>
  <c r="F101" i="2"/>
  <c r="F98" i="2"/>
  <c r="E110" i="2" l="1"/>
  <c r="E101" i="2"/>
  <c r="E113" i="2"/>
  <c r="E98" i="2"/>
  <c r="E116" i="2"/>
  <c r="E107" i="2"/>
  <c r="E95" i="2"/>
  <c r="E104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</calcChain>
</file>

<file path=xl/sharedStrings.xml><?xml version="1.0" encoding="utf-8"?>
<sst xmlns="http://schemas.openxmlformats.org/spreadsheetml/2006/main" count="329" uniqueCount="142">
  <si>
    <t>name</t>
  </si>
  <si>
    <t>des_pre_modu</t>
  </si>
  <si>
    <t>qua_pre_modu</t>
  </si>
  <si>
    <t>test_modu_0307</t>
  </si>
  <si>
    <t>test_yieldL_0307</t>
  </si>
  <si>
    <t>test_yieldS_0307</t>
  </si>
  <si>
    <t>ult_load_0307</t>
  </si>
  <si>
    <t>test_modu_maxS</t>
  </si>
  <si>
    <t>test_yieldL_maxS</t>
  </si>
  <si>
    <t>test_yieldS_maxS</t>
  </si>
  <si>
    <t>ult_load_maxS</t>
  </si>
  <si>
    <t>las_8_31_2</t>
  </si>
  <si>
    <t>las_8_31_3</t>
  </si>
  <si>
    <t>las_8_32_2</t>
  </si>
  <si>
    <t>las_8_32_3</t>
  </si>
  <si>
    <t>las_8_33_2</t>
  </si>
  <si>
    <t>las_8_33_3</t>
  </si>
  <si>
    <t>las_8_51_2</t>
  </si>
  <si>
    <t>las_8_51_3</t>
  </si>
  <si>
    <t>las_8_52_2</t>
  </si>
  <si>
    <t>las_8_52_3</t>
  </si>
  <si>
    <t>las_8_53_2</t>
  </si>
  <si>
    <t>las_8_53_3</t>
  </si>
  <si>
    <t>las_8_41_2</t>
  </si>
  <si>
    <t>las_8_41_3</t>
  </si>
  <si>
    <t>las_8_42_2</t>
  </si>
  <si>
    <t>las_8_42_3</t>
  </si>
  <si>
    <t>las_8_43_2</t>
  </si>
  <si>
    <t>las_8_43_3</t>
  </si>
  <si>
    <t>las_8_61_2</t>
  </si>
  <si>
    <t>las_8_61_3</t>
  </si>
  <si>
    <t>las_8_62_2</t>
  </si>
  <si>
    <t>las_8_62_3</t>
  </si>
  <si>
    <t>las_8_63_2</t>
  </si>
  <si>
    <t>las_8_63_3</t>
  </si>
  <si>
    <t>las_8_71_2</t>
  </si>
  <si>
    <t>las_8_71_3</t>
  </si>
  <si>
    <t>las_8_72_2</t>
  </si>
  <si>
    <t>las_8_72_3</t>
  </si>
  <si>
    <t>las_8_73_2</t>
  </si>
  <si>
    <t>las_8_73_3</t>
  </si>
  <si>
    <t>las_8_81_2</t>
  </si>
  <si>
    <t>las_8_81_3</t>
  </si>
  <si>
    <t>las_8_82_2</t>
  </si>
  <si>
    <t>las_8_82_3</t>
  </si>
  <si>
    <t>las_8_83_2</t>
  </si>
  <si>
    <t>las_8_83_3</t>
  </si>
  <si>
    <t>打印测算参数</t>
    <phoneticPr fontId="2" type="noConversion"/>
  </si>
  <si>
    <t>length</t>
    <phoneticPr fontId="2" type="noConversion"/>
  </si>
  <si>
    <t>width</t>
    <phoneticPr fontId="2" type="noConversion"/>
  </si>
  <si>
    <t>height</t>
    <phoneticPr fontId="2" type="noConversion"/>
  </si>
  <si>
    <t>Plate_thickness</t>
    <phoneticPr fontId="2" type="noConversion"/>
  </si>
  <si>
    <t>weight</t>
    <phoneticPr fontId="2" type="noConversion"/>
  </si>
  <si>
    <t>diameter</t>
    <phoneticPr fontId="2" type="noConversion"/>
  </si>
  <si>
    <t>aperture</t>
    <phoneticPr fontId="2" type="noConversion"/>
  </si>
  <si>
    <t>density</t>
    <phoneticPr fontId="2" type="noConversion"/>
  </si>
  <si>
    <t>volume_fraction</t>
    <phoneticPr fontId="2" type="noConversion"/>
  </si>
  <si>
    <t>description</t>
  </si>
  <si>
    <t>las_8_31</t>
    <phoneticPr fontId="2" type="noConversion"/>
  </si>
  <si>
    <t>las_8_32</t>
  </si>
  <si>
    <t>las_8_33</t>
  </si>
  <si>
    <t>las_8_41</t>
    <phoneticPr fontId="2" type="noConversion"/>
  </si>
  <si>
    <t>las_8_42</t>
  </si>
  <si>
    <t>las_8_43</t>
  </si>
  <si>
    <t>las_8_51</t>
    <phoneticPr fontId="2" type="noConversion"/>
  </si>
  <si>
    <t>las_8_52</t>
  </si>
  <si>
    <t>las_8_53</t>
  </si>
  <si>
    <t>las_8_61</t>
    <phoneticPr fontId="2" type="noConversion"/>
  </si>
  <si>
    <t>las_8_62</t>
  </si>
  <si>
    <t>las_8_63</t>
  </si>
  <si>
    <t>las_8_71</t>
    <phoneticPr fontId="2" type="noConversion"/>
  </si>
  <si>
    <t>las_8_72</t>
  </si>
  <si>
    <t>las_8_73</t>
  </si>
  <si>
    <t>las_8_81</t>
    <phoneticPr fontId="2" type="noConversion"/>
  </si>
  <si>
    <t>las_8_82</t>
  </si>
  <si>
    <t>las_8_83</t>
  </si>
  <si>
    <t>las_7_61</t>
    <phoneticPr fontId="2" type="noConversion"/>
  </si>
  <si>
    <t>las_7_62</t>
    <phoneticPr fontId="2" type="noConversion"/>
  </si>
  <si>
    <t>las_7_63</t>
    <phoneticPr fontId="2" type="noConversion"/>
  </si>
  <si>
    <t>las_7_21</t>
    <phoneticPr fontId="2" type="noConversion"/>
  </si>
  <si>
    <t>las_7_22</t>
  </si>
  <si>
    <t>las_7_23</t>
  </si>
  <si>
    <t>design_vol_frac</t>
    <phoneticPr fontId="2" type="noConversion"/>
  </si>
  <si>
    <t>length</t>
  </si>
  <si>
    <t>width</t>
  </si>
  <si>
    <t>height</t>
  </si>
  <si>
    <t>Plate_thickness</t>
  </si>
  <si>
    <t>las_8_31</t>
  </si>
  <si>
    <t>las_8_41</t>
  </si>
  <si>
    <t>las_8_51</t>
  </si>
  <si>
    <t>las_8_61</t>
  </si>
  <si>
    <t>las_8_71</t>
  </si>
  <si>
    <t>las_8_81</t>
  </si>
  <si>
    <t>las_7_61</t>
  </si>
  <si>
    <t>las_7_62</t>
  </si>
  <si>
    <t>las_7_63</t>
  </si>
  <si>
    <t>las_7_21</t>
  </si>
  <si>
    <t>qua_vol_fra</t>
    <phoneticPr fontId="2" type="noConversion"/>
  </si>
  <si>
    <t>des_vol_frac</t>
    <phoneticPr fontId="2" type="noConversion"/>
  </si>
  <si>
    <t>weight(g/cm3)</t>
    <phoneticPr fontId="2" type="noConversion"/>
  </si>
  <si>
    <t>deviation_%</t>
    <phoneticPr fontId="2" type="noConversion"/>
  </si>
  <si>
    <t>qua_vol_fra_ave</t>
    <phoneticPr fontId="2" type="noConversion"/>
  </si>
  <si>
    <t>deviation_ave</t>
    <phoneticPr fontId="2" type="noConversion"/>
  </si>
  <si>
    <t>las_8_3</t>
    <phoneticPr fontId="2" type="noConversion"/>
  </si>
  <si>
    <t>las_8_4</t>
    <phoneticPr fontId="2" type="noConversion"/>
  </si>
  <si>
    <t>las_8_5</t>
    <phoneticPr fontId="2" type="noConversion"/>
  </si>
  <si>
    <t>las_8_6</t>
    <phoneticPr fontId="2" type="noConversion"/>
  </si>
  <si>
    <t>las_8_7</t>
    <phoneticPr fontId="2" type="noConversion"/>
  </si>
  <si>
    <t>las_8_8</t>
    <phoneticPr fontId="2" type="noConversion"/>
  </si>
  <si>
    <t>las_7_6</t>
    <phoneticPr fontId="2" type="noConversion"/>
  </si>
  <si>
    <t>las_7_2</t>
    <phoneticPr fontId="2" type="noConversion"/>
  </si>
  <si>
    <t>des_vol_fra</t>
    <phoneticPr fontId="2" type="noConversion"/>
  </si>
  <si>
    <t>qua_vol_fra</t>
    <phoneticPr fontId="2" type="noConversion"/>
  </si>
  <si>
    <t>Error_%</t>
    <phoneticPr fontId="2" type="noConversion"/>
  </si>
  <si>
    <t>des_pre_yield</t>
  </si>
  <si>
    <t>qua_pre_yield</t>
  </si>
  <si>
    <t>测试结果</t>
    <phoneticPr fontId="2" type="noConversion"/>
  </si>
  <si>
    <t>各打印件第三次试验结果</t>
    <phoneticPr fontId="2" type="noConversion"/>
  </si>
  <si>
    <t>Error_test_des</t>
    <phoneticPr fontId="2" type="noConversion"/>
  </si>
  <si>
    <t>las_8_31</t>
    <phoneticPr fontId="2" type="noConversion"/>
  </si>
  <si>
    <t>las_8_32</t>
    <phoneticPr fontId="2" type="noConversion"/>
  </si>
  <si>
    <t>las_8_33</t>
    <phoneticPr fontId="2" type="noConversion"/>
  </si>
  <si>
    <t>las_8_41</t>
    <phoneticPr fontId="2" type="noConversion"/>
  </si>
  <si>
    <t>las_8_42</t>
    <phoneticPr fontId="2" type="noConversion"/>
  </si>
  <si>
    <t>las_8_43</t>
    <phoneticPr fontId="2" type="noConversion"/>
  </si>
  <si>
    <t>las_8_51</t>
    <phoneticPr fontId="2" type="noConversion"/>
  </si>
  <si>
    <t>las_8_52</t>
    <phoneticPr fontId="2" type="noConversion"/>
  </si>
  <si>
    <t>las_8_53</t>
    <phoneticPr fontId="2" type="noConversion"/>
  </si>
  <si>
    <t>las_8_71</t>
    <phoneticPr fontId="2" type="noConversion"/>
  </si>
  <si>
    <t>las_8_72</t>
    <phoneticPr fontId="2" type="noConversion"/>
  </si>
  <si>
    <t>las_8_73</t>
    <phoneticPr fontId="2" type="noConversion"/>
  </si>
  <si>
    <t>las_8_81</t>
    <phoneticPr fontId="2" type="noConversion"/>
  </si>
  <si>
    <t>las_8_82</t>
    <phoneticPr fontId="2" type="noConversion"/>
  </si>
  <si>
    <t>las_8_83</t>
    <phoneticPr fontId="2" type="noConversion"/>
  </si>
  <si>
    <t>las_8_61</t>
    <phoneticPr fontId="2" type="noConversion"/>
  </si>
  <si>
    <t>las_8_62</t>
    <phoneticPr fontId="2" type="noConversion"/>
  </si>
  <si>
    <t>las_8_63</t>
    <phoneticPr fontId="2" type="noConversion"/>
  </si>
  <si>
    <t>Error_test_qua</t>
    <phoneticPr fontId="2" type="noConversion"/>
  </si>
  <si>
    <t>名义模量偏差分析</t>
    <phoneticPr fontId="2" type="noConversion"/>
  </si>
  <si>
    <t>屈服数据</t>
    <phoneticPr fontId="2" type="noConversion"/>
  </si>
  <si>
    <t>标准差</t>
    <phoneticPr fontId="2" type="noConversion"/>
  </si>
  <si>
    <t>标准差平均值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</si>
</sst>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00"/>
    <numFmt numFmtId="178" formatCode="0.0"/>
    <numFmt numFmtId="185" formatCode="0.0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vertical="center"/>
    </xf>
    <xf numFmtId="0" fontId="0" fillId="5" borderId="0" xfId="0" applyFill="1"/>
    <xf numFmtId="0" fontId="0" fillId="3" borderId="0" xfId="0" applyFill="1" applyAlignment="1">
      <alignment vertical="center"/>
    </xf>
    <xf numFmtId="176" fontId="0" fillId="0" borderId="0" xfId="0" applyNumberFormat="1"/>
    <xf numFmtId="178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5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8439778361037"/>
          <c:y val="9.9569852346655718E-2"/>
          <c:w val="0.75461733949922927"/>
          <c:h val="0.80183677277307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'09.26分析'!$B$120</c:f>
              <c:strCache>
                <c:ptCount val="1"/>
                <c:pt idx="0">
                  <c:v>des_vol_fra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'09.26分析'!$A$121:$A$128</c:f>
              <c:strCache>
                <c:ptCount val="8"/>
                <c:pt idx="0">
                  <c:v>las_8_3</c:v>
                </c:pt>
                <c:pt idx="1">
                  <c:v>las_8_4</c:v>
                </c:pt>
                <c:pt idx="2">
                  <c:v>las_8_5</c:v>
                </c:pt>
                <c:pt idx="3">
                  <c:v>las_8_6</c:v>
                </c:pt>
                <c:pt idx="4">
                  <c:v>las_8_7</c:v>
                </c:pt>
                <c:pt idx="5">
                  <c:v>las_8_8</c:v>
                </c:pt>
                <c:pt idx="6">
                  <c:v>las_7_6</c:v>
                </c:pt>
                <c:pt idx="7">
                  <c:v>las_7_2</c:v>
                </c:pt>
              </c:strCache>
            </c:strRef>
          </c:cat>
          <c:val>
            <c:numRef>
              <c:f>'09.26分析'!$B$121:$B$128</c:f>
              <c:numCache>
                <c:formatCode>0.000</c:formatCode>
                <c:ptCount val="8"/>
                <c:pt idx="0">
                  <c:v>0.2412</c:v>
                </c:pt>
                <c:pt idx="1">
                  <c:v>0.2412</c:v>
                </c:pt>
                <c:pt idx="2">
                  <c:v>0.28599999999999998</c:v>
                </c:pt>
                <c:pt idx="3">
                  <c:v>0.33300000000000002</c:v>
                </c:pt>
                <c:pt idx="4">
                  <c:v>0.38</c:v>
                </c:pt>
                <c:pt idx="5">
                  <c:v>0.24110000000000001</c:v>
                </c:pt>
                <c:pt idx="6">
                  <c:v>0.25240000000000001</c:v>
                </c:pt>
                <c:pt idx="7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F-4837-B88E-BB8877D9F943}"/>
            </c:ext>
          </c:extLst>
        </c:ser>
        <c:ser>
          <c:idx val="1"/>
          <c:order val="1"/>
          <c:tx>
            <c:strRef>
              <c:f>'09.26分析'!$C$120</c:f>
              <c:strCache>
                <c:ptCount val="1"/>
                <c:pt idx="0">
                  <c:v>qua_vol_fra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'09.26分析'!$A$121:$A$128</c:f>
              <c:strCache>
                <c:ptCount val="8"/>
                <c:pt idx="0">
                  <c:v>las_8_3</c:v>
                </c:pt>
                <c:pt idx="1">
                  <c:v>las_8_4</c:v>
                </c:pt>
                <c:pt idx="2">
                  <c:v>las_8_5</c:v>
                </c:pt>
                <c:pt idx="3">
                  <c:v>las_8_6</c:v>
                </c:pt>
                <c:pt idx="4">
                  <c:v>las_8_7</c:v>
                </c:pt>
                <c:pt idx="5">
                  <c:v>las_8_8</c:v>
                </c:pt>
                <c:pt idx="6">
                  <c:v>las_7_6</c:v>
                </c:pt>
                <c:pt idx="7">
                  <c:v>las_7_2</c:v>
                </c:pt>
              </c:strCache>
            </c:strRef>
          </c:cat>
          <c:val>
            <c:numRef>
              <c:f>'09.26分析'!$C$121:$C$128</c:f>
              <c:numCache>
                <c:formatCode>0.000</c:formatCode>
                <c:ptCount val="8"/>
                <c:pt idx="0">
                  <c:v>0.34091854077830935</c:v>
                </c:pt>
                <c:pt idx="1">
                  <c:v>0.38120197062061162</c:v>
                </c:pt>
                <c:pt idx="2">
                  <c:v>0.41291993670555077</c:v>
                </c:pt>
                <c:pt idx="3">
                  <c:v>0.35829569624689911</c:v>
                </c:pt>
                <c:pt idx="4">
                  <c:v>0.44960498199876531</c:v>
                </c:pt>
                <c:pt idx="5">
                  <c:v>0.38113971869914848</c:v>
                </c:pt>
                <c:pt idx="6">
                  <c:v>0.34595176858793159</c:v>
                </c:pt>
                <c:pt idx="7">
                  <c:v>0.34034512668996486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F-4837-B88E-BB8877D9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117845424"/>
        <c:axId val="2117848752"/>
      </c:barChart>
      <c:lineChart>
        <c:grouping val="standard"/>
        <c:varyColors val="0"/>
        <c:ser>
          <c:idx val="2"/>
          <c:order val="2"/>
          <c:tx>
            <c:strRef>
              <c:f>'09.26分析'!$D$120</c:f>
              <c:strCache>
                <c:ptCount val="1"/>
                <c:pt idx="0">
                  <c:v>Error_%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'09.26分析'!$A$121:$A$128</c:f>
              <c:strCache>
                <c:ptCount val="8"/>
                <c:pt idx="0">
                  <c:v>las_8_3</c:v>
                </c:pt>
                <c:pt idx="1">
                  <c:v>las_8_4</c:v>
                </c:pt>
                <c:pt idx="2">
                  <c:v>las_8_5</c:v>
                </c:pt>
                <c:pt idx="3">
                  <c:v>las_8_6</c:v>
                </c:pt>
                <c:pt idx="4">
                  <c:v>las_8_7</c:v>
                </c:pt>
                <c:pt idx="5">
                  <c:v>las_8_8</c:v>
                </c:pt>
                <c:pt idx="6">
                  <c:v>las_7_6</c:v>
                </c:pt>
                <c:pt idx="7">
                  <c:v>las_7_2</c:v>
                </c:pt>
              </c:strCache>
            </c:strRef>
          </c:cat>
          <c:val>
            <c:numRef>
              <c:f>'09.26分析'!$D$121:$D$128</c:f>
              <c:numCache>
                <c:formatCode>0.0</c:formatCode>
                <c:ptCount val="8"/>
                <c:pt idx="0">
                  <c:v>41.342678597972395</c:v>
                </c:pt>
                <c:pt idx="1">
                  <c:v>58.109485947993214</c:v>
                </c:pt>
                <c:pt idx="2">
                  <c:v>44.37760024669609</c:v>
                </c:pt>
                <c:pt idx="3">
                  <c:v>7.5963051792489695</c:v>
                </c:pt>
                <c:pt idx="4">
                  <c:v>18.317100525990863</c:v>
                </c:pt>
                <c:pt idx="5">
                  <c:v>58.083665988862897</c:v>
                </c:pt>
                <c:pt idx="6">
                  <c:v>37.064884543554477</c:v>
                </c:pt>
                <c:pt idx="7">
                  <c:v>38.916378240801997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F-4837-B88E-BB8877D9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50832"/>
        <c:axId val="2117841264"/>
      </c:lineChart>
      <c:catAx>
        <c:axId val="21178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48752"/>
        <c:crosses val="autoZero"/>
        <c:auto val="1"/>
        <c:lblAlgn val="ctr"/>
        <c:lblOffset val="100"/>
        <c:noMultiLvlLbl val="0"/>
      </c:catAx>
      <c:valAx>
        <c:axId val="211784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</a:t>
                </a:r>
                <a:r>
                  <a:rPr lang="en-US" altLang="zh-CN" baseline="0"/>
                  <a:t> fraction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45424"/>
        <c:crosses val="autoZero"/>
        <c:crossBetween val="between"/>
      </c:valAx>
      <c:valAx>
        <c:axId val="2117841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Error_%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50832"/>
        <c:crosses val="max"/>
        <c:crossBetween val="between"/>
      </c:valAx>
      <c:catAx>
        <c:axId val="211785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784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32467415931989"/>
          <c:y val="0.10308019554427741"/>
          <c:w val="0.47755030621172351"/>
          <c:h val="5.331790872112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5021199273167"/>
          <c:y val="8.6090854027861902E-2"/>
          <c:w val="0.75617363214213607"/>
          <c:h val="0.74894084393296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'09.26分析'!$B$194</c:f>
              <c:strCache>
                <c:ptCount val="1"/>
                <c:pt idx="0">
                  <c:v>des_pre_modu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'09.26分析'!$A$195:$A$209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'09.26分析'!$B$195:$B$209</c:f>
              <c:numCache>
                <c:formatCode>0</c:formatCode>
                <c:ptCount val="15"/>
                <c:pt idx="0">
                  <c:v>2048.384974392241</c:v>
                </c:pt>
                <c:pt idx="1">
                  <c:v>2048.384974392241</c:v>
                </c:pt>
                <c:pt idx="2">
                  <c:v>2048.384974392241</c:v>
                </c:pt>
                <c:pt idx="3">
                  <c:v>2046.433414118954</c:v>
                </c:pt>
                <c:pt idx="4">
                  <c:v>2046.433414118954</c:v>
                </c:pt>
                <c:pt idx="5">
                  <c:v>2046.433414118954</c:v>
                </c:pt>
                <c:pt idx="6">
                  <c:v>3297.3600292978981</c:v>
                </c:pt>
                <c:pt idx="7">
                  <c:v>3297.3600292978981</c:v>
                </c:pt>
                <c:pt idx="8">
                  <c:v>3297.3600292978981</c:v>
                </c:pt>
                <c:pt idx="9">
                  <c:v>7455.3194438817709</c:v>
                </c:pt>
                <c:pt idx="10">
                  <c:v>7455.3194438817709</c:v>
                </c:pt>
                <c:pt idx="11">
                  <c:v>7455.3194438817709</c:v>
                </c:pt>
                <c:pt idx="12">
                  <c:v>2046.433414118954</c:v>
                </c:pt>
                <c:pt idx="13">
                  <c:v>2046.433414118954</c:v>
                </c:pt>
                <c:pt idx="14">
                  <c:v>2046.433414118954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FC1-A334-9FA271971F4F}"/>
            </c:ext>
          </c:extLst>
        </c:ser>
        <c:ser>
          <c:idx val="1"/>
          <c:order val="1"/>
          <c:tx>
            <c:strRef>
              <c:f>'09.26分析'!$C$194</c:f>
              <c:strCache>
                <c:ptCount val="1"/>
                <c:pt idx="0">
                  <c:v>qua_pre_modu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'09.26分析'!$A$195:$A$209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'09.26分析'!$C$195:$C$209</c:f>
              <c:numCache>
                <c:formatCode>0</c:formatCode>
                <c:ptCount val="15"/>
                <c:pt idx="0">
                  <c:v>5541.4104843815048</c:v>
                </c:pt>
                <c:pt idx="1">
                  <c:v>5472.420719647168</c:v>
                </c:pt>
                <c:pt idx="2">
                  <c:v>5589.441366514744</c:v>
                </c:pt>
                <c:pt idx="3">
                  <c:v>6429.6687757339541</c:v>
                </c:pt>
                <c:pt idx="4">
                  <c:v>8280.4981200085422</c:v>
                </c:pt>
                <c:pt idx="5">
                  <c:v>8277.541743430651</c:v>
                </c:pt>
                <c:pt idx="6">
                  <c:v>9795.4999049510207</c:v>
                </c:pt>
                <c:pt idx="7">
                  <c:v>8948.6406673416277</c:v>
                </c:pt>
                <c:pt idx="8">
                  <c:v>10107.37733825402</c:v>
                </c:pt>
                <c:pt idx="9">
                  <c:v>14302.908070400519</c:v>
                </c:pt>
                <c:pt idx="10">
                  <c:v>14328.99046598001</c:v>
                </c:pt>
                <c:pt idx="11">
                  <c:v>13483.171935372309</c:v>
                </c:pt>
                <c:pt idx="12">
                  <c:v>8201.1360109011148</c:v>
                </c:pt>
                <c:pt idx="13">
                  <c:v>6509.6828348230238</c:v>
                </c:pt>
                <c:pt idx="14">
                  <c:v>8277.541743430651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2-4FC1-A334-9FA271971F4F}"/>
            </c:ext>
          </c:extLst>
        </c:ser>
        <c:ser>
          <c:idx val="2"/>
          <c:order val="2"/>
          <c:tx>
            <c:strRef>
              <c:f>'09.26分析'!$D$194</c:f>
              <c:strCache>
                <c:ptCount val="1"/>
                <c:pt idx="0">
                  <c:v>test_modu_0307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'09.26分析'!$A$195:$A$209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'09.26分析'!$D$195:$D$209</c:f>
              <c:numCache>
                <c:formatCode>0</c:formatCode>
                <c:ptCount val="15"/>
                <c:pt idx="0">
                  <c:v>2658.346575431518</c:v>
                </c:pt>
                <c:pt idx="1">
                  <c:v>2856.897633071937</c:v>
                </c:pt>
                <c:pt idx="2">
                  <c:v>2899.694285755324</c:v>
                </c:pt>
                <c:pt idx="3">
                  <c:v>3016.513165118819</c:v>
                </c:pt>
                <c:pt idx="4">
                  <c:v>3150.4181594428269</c:v>
                </c:pt>
                <c:pt idx="5">
                  <c:v>3241.3945567193382</c:v>
                </c:pt>
                <c:pt idx="6">
                  <c:v>6314.4531992091624</c:v>
                </c:pt>
                <c:pt idx="7">
                  <c:v>6490.0009284970347</c:v>
                </c:pt>
                <c:pt idx="8">
                  <c:v>6367.4309035246197</c:v>
                </c:pt>
                <c:pt idx="9">
                  <c:v>8798.7137841067506</c:v>
                </c:pt>
                <c:pt idx="10">
                  <c:v>8764.0142416230319</c:v>
                </c:pt>
                <c:pt idx="11">
                  <c:v>8927.8585297629052</c:v>
                </c:pt>
                <c:pt idx="12">
                  <c:v>2886.5786777212788</c:v>
                </c:pt>
                <c:pt idx="13">
                  <c:v>2787.481481915207</c:v>
                </c:pt>
                <c:pt idx="14">
                  <c:v>3005.8612305598108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2-4FC1-A334-9FA2719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158560"/>
        <c:axId val="1743156064"/>
      </c:barChart>
      <c:lineChart>
        <c:grouping val="standard"/>
        <c:varyColors val="0"/>
        <c:ser>
          <c:idx val="3"/>
          <c:order val="3"/>
          <c:tx>
            <c:strRef>
              <c:f>'09.26分析'!$E$194</c:f>
              <c:strCache>
                <c:ptCount val="1"/>
                <c:pt idx="0">
                  <c:v>Error_test_des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'09.26分析'!$A$195:$A$209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'09.26分析'!$E$195:$E$209</c:f>
              <c:numCache>
                <c:formatCode>0.0</c:formatCode>
                <c:ptCount val="15"/>
                <c:pt idx="0">
                  <c:v>29.777683817479357</c:v>
                </c:pt>
                <c:pt idx="1">
                  <c:v>39.470737619503524</c:v>
                </c:pt>
                <c:pt idx="2">
                  <c:v>41.56002519085397</c:v>
                </c:pt>
                <c:pt idx="3">
                  <c:v>47.403435865882351</c:v>
                </c:pt>
                <c:pt idx="4">
                  <c:v>53.946770889644057</c:v>
                </c:pt>
                <c:pt idx="5">
                  <c:v>58.392378386513386</c:v>
                </c:pt>
                <c:pt idx="6">
                  <c:v>91.500265154657356</c:v>
                </c:pt>
                <c:pt idx="7">
                  <c:v>96.824152377407842</c:v>
                </c:pt>
                <c:pt idx="8">
                  <c:v>93.106935455890365</c:v>
                </c:pt>
                <c:pt idx="9">
                  <c:v>18.019272686262159</c:v>
                </c:pt>
                <c:pt idx="10">
                  <c:v>17.553839343735234</c:v>
                </c:pt>
                <c:pt idx="11">
                  <c:v>19.751522345425155</c:v>
                </c:pt>
                <c:pt idx="12">
                  <c:v>41.054121663862219</c:v>
                </c:pt>
                <c:pt idx="13">
                  <c:v>36.211687254691086</c:v>
                </c:pt>
                <c:pt idx="14">
                  <c:v>46.882923716035826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2-4FC1-A334-9FA271971F4F}"/>
            </c:ext>
          </c:extLst>
        </c:ser>
        <c:ser>
          <c:idx val="4"/>
          <c:order val="4"/>
          <c:tx>
            <c:strRef>
              <c:f>'09.26分析'!$F$194</c:f>
              <c:strCache>
                <c:ptCount val="1"/>
                <c:pt idx="0">
                  <c:v>Error_test_qua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'09.26分析'!$F$195:$F$209</c:f>
              <c:numCache>
                <c:formatCode>0.0</c:formatCode>
                <c:ptCount val="15"/>
                <c:pt idx="0">
                  <c:v>-52.027618547225799</c:v>
                </c:pt>
                <c:pt idx="1">
                  <c:v>-47.794627287791315</c:v>
                </c:pt>
                <c:pt idx="2">
                  <c:v>-48.121930339464178</c:v>
                </c:pt>
                <c:pt idx="3">
                  <c:v>-53.084470284015829</c:v>
                </c:pt>
                <c:pt idx="4">
                  <c:v>-61.953760344074851</c:v>
                </c:pt>
                <c:pt idx="5">
                  <c:v>-60.841096823319276</c:v>
                </c:pt>
                <c:pt idx="6">
                  <c:v>-35.537203200649351</c:v>
                </c:pt>
                <c:pt idx="7">
                  <c:v>-27.475007995543766</c:v>
                </c:pt>
                <c:pt idx="8">
                  <c:v>-37.002145161580074</c:v>
                </c:pt>
                <c:pt idx="9">
                  <c:v>-38.483043162981303</c:v>
                </c:pt>
                <c:pt idx="10">
                  <c:v>-38.837182825750247</c:v>
                </c:pt>
                <c:pt idx="11">
                  <c:v>-33.785176273387179</c:v>
                </c:pt>
                <c:pt idx="12">
                  <c:v>-64.802697164339421</c:v>
                </c:pt>
                <c:pt idx="13">
                  <c:v>-57.179457853095407</c:v>
                </c:pt>
                <c:pt idx="14">
                  <c:v>-63.686546999954807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2-4FC1-A334-9FA27197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11024"/>
        <c:axId val="1753216432"/>
      </c:lineChart>
      <c:catAx>
        <c:axId val="17431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156064"/>
        <c:crosses val="autoZero"/>
        <c:auto val="1"/>
        <c:lblAlgn val="ctr"/>
        <c:lblOffset val="100"/>
        <c:noMultiLvlLbl val="0"/>
      </c:catAx>
      <c:valAx>
        <c:axId val="174315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158560"/>
        <c:crosses val="autoZero"/>
        <c:crossBetween val="between"/>
      </c:valAx>
      <c:valAx>
        <c:axId val="1753216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Error_%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211024"/>
        <c:crosses val="max"/>
        <c:crossBetween val="between"/>
      </c:valAx>
      <c:catAx>
        <c:axId val="175321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321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36963456491017"/>
          <c:y val="5.4619710997663759E-2"/>
          <c:w val="0.78138275792449019"/>
          <c:h val="9.0947946227533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6053092480563"/>
          <c:y val="9.6543461479079801E-2"/>
          <c:w val="0.74826502089138525"/>
          <c:h val="0.7367964180947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'09.26分析'!$B$215</c:f>
              <c:strCache>
                <c:ptCount val="1"/>
                <c:pt idx="0">
                  <c:v>des_pre_yield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'09.26分析'!$A$216:$A$230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'09.26分析'!$B$216:$B$230</c:f>
              <c:numCache>
                <c:formatCode>0.0</c:formatCode>
                <c:ptCount val="15"/>
                <c:pt idx="0">
                  <c:v>28.544093294495319</c:v>
                </c:pt>
                <c:pt idx="1">
                  <c:v>28.544093294495319</c:v>
                </c:pt>
                <c:pt idx="2">
                  <c:v>28.544093294495319</c:v>
                </c:pt>
                <c:pt idx="3">
                  <c:v>28.523196938431418</c:v>
                </c:pt>
                <c:pt idx="4">
                  <c:v>28.523196938431418</c:v>
                </c:pt>
                <c:pt idx="5">
                  <c:v>28.523196938431418</c:v>
                </c:pt>
                <c:pt idx="6">
                  <c:v>40.034562192068563</c:v>
                </c:pt>
                <c:pt idx="7">
                  <c:v>40.034562192068563</c:v>
                </c:pt>
                <c:pt idx="8">
                  <c:v>40.034562192068563</c:v>
                </c:pt>
                <c:pt idx="9">
                  <c:v>73.159730962234875</c:v>
                </c:pt>
                <c:pt idx="10">
                  <c:v>73.159730962234875</c:v>
                </c:pt>
                <c:pt idx="11">
                  <c:v>73.159730962234875</c:v>
                </c:pt>
                <c:pt idx="12">
                  <c:v>28.523196938431418</c:v>
                </c:pt>
                <c:pt idx="13">
                  <c:v>28.523196938431418</c:v>
                </c:pt>
                <c:pt idx="14">
                  <c:v>28.523196938431418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B-48F4-82F0-01873BF534FB}"/>
            </c:ext>
          </c:extLst>
        </c:ser>
        <c:ser>
          <c:idx val="1"/>
          <c:order val="1"/>
          <c:tx>
            <c:strRef>
              <c:f>'09.26分析'!$C$215</c:f>
              <c:strCache>
                <c:ptCount val="1"/>
                <c:pt idx="0">
                  <c:v>qua_pre_yield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'09.26分析'!$A$216:$A$230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'09.26分析'!$C$216:$C$230</c:f>
              <c:numCache>
                <c:formatCode>0.0</c:formatCode>
                <c:ptCount val="15"/>
                <c:pt idx="0">
                  <c:v>58.699504639740162</c:v>
                </c:pt>
                <c:pt idx="1">
                  <c:v>58.161079037916558</c:v>
                </c:pt>
                <c:pt idx="2">
                  <c:v>59.024500147869702</c:v>
                </c:pt>
                <c:pt idx="3">
                  <c:v>65.587522432314756</c:v>
                </c:pt>
                <c:pt idx="4">
                  <c:v>79.378548254462544</c:v>
                </c:pt>
                <c:pt idx="5">
                  <c:v>79.326889859335509</c:v>
                </c:pt>
                <c:pt idx="6">
                  <c:v>90.439134647918038</c:v>
                </c:pt>
                <c:pt idx="7">
                  <c:v>84.301244466461114</c:v>
                </c:pt>
                <c:pt idx="8">
                  <c:v>92.658461673471081</c:v>
                </c:pt>
                <c:pt idx="9">
                  <c:v>121.64745890186801</c:v>
                </c:pt>
                <c:pt idx="10">
                  <c:v>121.85893560794101</c:v>
                </c:pt>
                <c:pt idx="11">
                  <c:v>115.9965825662765</c:v>
                </c:pt>
                <c:pt idx="12">
                  <c:v>78.824075993888272</c:v>
                </c:pt>
                <c:pt idx="13">
                  <c:v>66.14254071475105</c:v>
                </c:pt>
                <c:pt idx="14">
                  <c:v>79.326889859335509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B-48F4-82F0-01873BF534FB}"/>
            </c:ext>
          </c:extLst>
        </c:ser>
        <c:ser>
          <c:idx val="2"/>
          <c:order val="2"/>
          <c:tx>
            <c:strRef>
              <c:f>'09.26分析'!$D$215</c:f>
              <c:strCache>
                <c:ptCount val="1"/>
                <c:pt idx="0">
                  <c:v>test_yieldS_0307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'09.26分析'!$A$216:$A$230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'09.26分析'!$D$216:$D$230</c:f>
              <c:numCache>
                <c:formatCode>0.0</c:formatCode>
                <c:ptCount val="15"/>
                <c:pt idx="0">
                  <c:v>58.17233112395995</c:v>
                </c:pt>
                <c:pt idx="1">
                  <c:v>61.243319532572542</c:v>
                </c:pt>
                <c:pt idx="2">
                  <c:v>62.748501659609907</c:v>
                </c:pt>
                <c:pt idx="3">
                  <c:v>62.745143988681271</c:v>
                </c:pt>
                <c:pt idx="4">
                  <c:v>58.683153931478401</c:v>
                </c:pt>
                <c:pt idx="5">
                  <c:v>62.30385999685025</c:v>
                </c:pt>
                <c:pt idx="6">
                  <c:v>112.5913328294281</c:v>
                </c:pt>
                <c:pt idx="7">
                  <c:v>111.0339907841209</c:v>
                </c:pt>
                <c:pt idx="8">
                  <c:v>114.6579575783116</c:v>
                </c:pt>
                <c:pt idx="9">
                  <c:v>141.1443372510424</c:v>
                </c:pt>
                <c:pt idx="10">
                  <c:v>147.00081571378789</c:v>
                </c:pt>
                <c:pt idx="11">
                  <c:v>142.30830434881449</c:v>
                </c:pt>
                <c:pt idx="12">
                  <c:v>62.315516485490797</c:v>
                </c:pt>
                <c:pt idx="13">
                  <c:v>60.636004311893657</c:v>
                </c:pt>
                <c:pt idx="14">
                  <c:v>56.887803116729472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B-48F4-82F0-01873BF5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67904"/>
        <c:axId val="1760184960"/>
      </c:barChart>
      <c:lineChart>
        <c:grouping val="standard"/>
        <c:varyColors val="0"/>
        <c:ser>
          <c:idx val="3"/>
          <c:order val="3"/>
          <c:tx>
            <c:strRef>
              <c:f>'09.26分析'!$E$215</c:f>
              <c:strCache>
                <c:ptCount val="1"/>
                <c:pt idx="0">
                  <c:v>Error_test_des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'09.26分析'!$A$216:$A$230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'09.26分析'!$E$216:$E$230</c:f>
              <c:numCache>
                <c:formatCode>0.0</c:formatCode>
                <c:ptCount val="15"/>
                <c:pt idx="0">
                  <c:v>103.79813968439623</c:v>
                </c:pt>
                <c:pt idx="1">
                  <c:v>114.55689238650019</c:v>
                </c:pt>
                <c:pt idx="2">
                  <c:v>119.83007486775155</c:v>
                </c:pt>
                <c:pt idx="3">
                  <c:v>119.97935267957318</c:v>
                </c:pt>
                <c:pt idx="4">
                  <c:v>105.7383471360121</c:v>
                </c:pt>
                <c:pt idx="5">
                  <c:v>118.43224702804487</c:v>
                </c:pt>
                <c:pt idx="6">
                  <c:v>181.2353293368451</c:v>
                </c:pt>
                <c:pt idx="7">
                  <c:v>177.34533539152423</c:v>
                </c:pt>
                <c:pt idx="8">
                  <c:v>186.39743087043681</c:v>
                </c:pt>
                <c:pt idx="9">
                  <c:v>92.926266122959433</c:v>
                </c:pt>
                <c:pt idx="10">
                  <c:v>100.93132353052235</c:v>
                </c:pt>
                <c:pt idx="11">
                  <c:v>94.517260352247845</c:v>
                </c:pt>
                <c:pt idx="12">
                  <c:v>118.47311372565142</c:v>
                </c:pt>
                <c:pt idx="13">
                  <c:v>112.58488115052162</c:v>
                </c:pt>
                <c:pt idx="14">
                  <c:v>99.443993741389889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8B-48F4-82F0-01873BF534FB}"/>
            </c:ext>
          </c:extLst>
        </c:ser>
        <c:ser>
          <c:idx val="4"/>
          <c:order val="4"/>
          <c:tx>
            <c:strRef>
              <c:f>'09.26分析'!$F$215</c:f>
              <c:strCache>
                <c:ptCount val="1"/>
                <c:pt idx="0">
                  <c:v>Error_test_qua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'09.26分析'!$A$216:$A$230</c:f>
              <c:strCache>
                <c:ptCount val="15"/>
                <c:pt idx="0">
                  <c:v>las_8_31</c:v>
                </c:pt>
                <c:pt idx="1">
                  <c:v>las_8_32</c:v>
                </c:pt>
                <c:pt idx="2">
                  <c:v>las_8_33</c:v>
                </c:pt>
                <c:pt idx="3">
                  <c:v>las_8_41</c:v>
                </c:pt>
                <c:pt idx="4">
                  <c:v>las_8_42</c:v>
                </c:pt>
                <c:pt idx="5">
                  <c:v>las_8_43</c:v>
                </c:pt>
                <c:pt idx="6">
                  <c:v>las_8_51</c:v>
                </c:pt>
                <c:pt idx="7">
                  <c:v>las_8_52</c:v>
                </c:pt>
                <c:pt idx="8">
                  <c:v>las_8_53</c:v>
                </c:pt>
                <c:pt idx="9">
                  <c:v>las_8_71</c:v>
                </c:pt>
                <c:pt idx="10">
                  <c:v>las_8_72</c:v>
                </c:pt>
                <c:pt idx="11">
                  <c:v>las_8_73</c:v>
                </c:pt>
                <c:pt idx="12">
                  <c:v>las_8_81</c:v>
                </c:pt>
                <c:pt idx="13">
                  <c:v>las_8_82</c:v>
                </c:pt>
                <c:pt idx="14">
                  <c:v>las_8_83</c:v>
                </c:pt>
              </c:strCache>
            </c:strRef>
          </c:cat>
          <c:val>
            <c:numRef>
              <c:f>'09.26分析'!$F$216:$F$230</c:f>
              <c:numCache>
                <c:formatCode>0.0</c:formatCode>
                <c:ptCount val="15"/>
                <c:pt idx="0">
                  <c:v>-0.89808852564542907</c:v>
                </c:pt>
                <c:pt idx="1">
                  <c:v>5.2994898747435553</c:v>
                </c:pt>
                <c:pt idx="2">
                  <c:v>6.309247011682845</c:v>
                </c:pt>
                <c:pt idx="3">
                  <c:v>-4.3337182717441012</c:v>
                </c:pt>
                <c:pt idx="4">
                  <c:v>-26.071772258471203</c:v>
                </c:pt>
                <c:pt idx="5">
                  <c:v>-21.459343600475115</c:v>
                </c:pt>
                <c:pt idx="6">
                  <c:v>24.494040403802135</c:v>
                </c:pt>
                <c:pt idx="7">
                  <c:v>31.710974715557487</c:v>
                </c:pt>
                <c:pt idx="8">
                  <c:v>23.74256544682002</c:v>
                </c:pt>
                <c:pt idx="9">
                  <c:v>16.027361792162353</c:v>
                </c:pt>
                <c:pt idx="10">
                  <c:v>20.631954464739717</c:v>
                </c:pt>
                <c:pt idx="11">
                  <c:v>22.683187039156401</c:v>
                </c:pt>
                <c:pt idx="12">
                  <c:v>-20.943549670886707</c:v>
                </c:pt>
                <c:pt idx="13">
                  <c:v>-8.3252568518725347</c:v>
                </c:pt>
                <c:pt idx="14">
                  <c:v>-28.286860587116934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8B-48F4-82F0-01873BF5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170816"/>
        <c:axId val="1760168320"/>
      </c:lineChart>
      <c:catAx>
        <c:axId val="176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184960"/>
        <c:crosses val="autoZero"/>
        <c:auto val="1"/>
        <c:lblAlgn val="ctr"/>
        <c:lblOffset val="100"/>
        <c:noMultiLvlLbl val="0"/>
      </c:catAx>
      <c:valAx>
        <c:axId val="176018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yield strength 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167904"/>
        <c:crosses val="autoZero"/>
        <c:crossBetween val="between"/>
      </c:valAx>
      <c:valAx>
        <c:axId val="1760168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r>
                  <a:rPr lang="en-US" altLang="zh-CN" baseline="0"/>
                  <a:t>  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170816"/>
        <c:crosses val="max"/>
        <c:crossBetween val="between"/>
        <c:majorUnit val="20"/>
        <c:minorUnit val="5"/>
      </c:valAx>
      <c:catAx>
        <c:axId val="1760170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016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88940284847972"/>
          <c:y val="4.8268766404199477E-2"/>
          <c:w val="0.60421405848418297"/>
          <c:h val="0.10117721167207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81</xdr:row>
      <xdr:rowOff>95250</xdr:rowOff>
    </xdr:from>
    <xdr:to>
      <xdr:col>18</xdr:col>
      <xdr:colOff>9525</xdr:colOff>
      <xdr:row>105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185</xdr:row>
      <xdr:rowOff>152399</xdr:rowOff>
    </xdr:from>
    <xdr:to>
      <xdr:col>12</xdr:col>
      <xdr:colOff>76200</xdr:colOff>
      <xdr:row>211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211</xdr:row>
      <xdr:rowOff>95250</xdr:rowOff>
    </xdr:from>
    <xdr:to>
      <xdr:col>11</xdr:col>
      <xdr:colOff>338137</xdr:colOff>
      <xdr:row>235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9" workbookViewId="0">
      <selection activeCell="N20" sqref="N20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11</v>
      </c>
      <c r="B2">
        <v>2048.384974392241</v>
      </c>
      <c r="C2">
        <v>5541.4104843815048</v>
      </c>
      <c r="D2">
        <v>2767.420794417766</v>
      </c>
      <c r="E2">
        <v>5156</v>
      </c>
      <c r="F2">
        <v>50.494366881336283</v>
      </c>
      <c r="G2">
        <v>6102</v>
      </c>
      <c r="H2">
        <v>3669.2001090535969</v>
      </c>
      <c r="I2">
        <v>5968</v>
      </c>
      <c r="J2">
        <v>58.446544132625071</v>
      </c>
      <c r="K2">
        <v>6102</v>
      </c>
    </row>
    <row r="3" spans="1:11" x14ac:dyDescent="0.15">
      <c r="A3" t="s">
        <v>12</v>
      </c>
      <c r="B3">
        <v>2048.384974392241</v>
      </c>
      <c r="C3">
        <v>5541.4104843815048</v>
      </c>
      <c r="D3">
        <v>2658.346575431518</v>
      </c>
      <c r="E3">
        <v>5940</v>
      </c>
      <c r="F3">
        <v>58.17233112395995</v>
      </c>
      <c r="G3">
        <v>6042</v>
      </c>
      <c r="H3">
        <v>3166.3713197452321</v>
      </c>
      <c r="I3">
        <v>5882</v>
      </c>
      <c r="J3">
        <v>57.604318463153596</v>
      </c>
      <c r="K3">
        <v>6042</v>
      </c>
    </row>
    <row r="4" spans="1:11" x14ac:dyDescent="0.15">
      <c r="A4" t="s">
        <v>13</v>
      </c>
      <c r="B4">
        <v>2048.384974392241</v>
      </c>
      <c r="C4">
        <v>5472.420719647168</v>
      </c>
      <c r="D4">
        <v>2892.9298433867898</v>
      </c>
      <c r="E4">
        <v>5614</v>
      </c>
      <c r="F4">
        <v>54.870730267453283</v>
      </c>
      <c r="G4">
        <v>6184</v>
      </c>
      <c r="H4">
        <v>3474.954438945997</v>
      </c>
      <c r="I4">
        <v>5864</v>
      </c>
      <c r="J4">
        <v>57.314207746410062</v>
      </c>
      <c r="K4">
        <v>6184</v>
      </c>
    </row>
    <row r="5" spans="1:11" x14ac:dyDescent="0.15">
      <c r="A5" t="s">
        <v>14</v>
      </c>
      <c r="B5">
        <v>2048.384974392241</v>
      </c>
      <c r="C5">
        <v>5472.420719647168</v>
      </c>
      <c r="D5">
        <v>2856.897633071937</v>
      </c>
      <c r="E5">
        <v>6266</v>
      </c>
      <c r="F5">
        <v>61.243319532572542</v>
      </c>
      <c r="G5">
        <v>6288</v>
      </c>
      <c r="H5">
        <v>3030.4284424827292</v>
      </c>
      <c r="I5">
        <v>6232</v>
      </c>
      <c r="J5">
        <v>60.911006595434422</v>
      </c>
      <c r="K5">
        <v>6288</v>
      </c>
    </row>
    <row r="6" spans="1:11" x14ac:dyDescent="0.15">
      <c r="A6" t="s">
        <v>15</v>
      </c>
      <c r="B6">
        <v>2048.384974392241</v>
      </c>
      <c r="C6">
        <v>5589.441366514744</v>
      </c>
      <c r="D6">
        <v>2898.237795530431</v>
      </c>
      <c r="E6">
        <v>5642</v>
      </c>
      <c r="F6">
        <v>55.144399745096429</v>
      </c>
      <c r="G6">
        <v>6360</v>
      </c>
      <c r="H6">
        <v>3283.0911174030139</v>
      </c>
      <c r="I6">
        <v>6080</v>
      </c>
      <c r="J6">
        <v>59.425372288228701</v>
      </c>
      <c r="K6">
        <v>6360</v>
      </c>
    </row>
    <row r="7" spans="1:11" x14ac:dyDescent="0.15">
      <c r="A7" t="s">
        <v>16</v>
      </c>
      <c r="B7">
        <v>2048.384974392241</v>
      </c>
      <c r="C7">
        <v>5589.441366514744</v>
      </c>
      <c r="D7">
        <v>2899.694285755324</v>
      </c>
      <c r="E7">
        <v>6420</v>
      </c>
      <c r="F7">
        <v>62.748501659609907</v>
      </c>
      <c r="G7">
        <v>6576</v>
      </c>
      <c r="H7">
        <v>3161.8004014174298</v>
      </c>
      <c r="I7">
        <v>6526</v>
      </c>
      <c r="J7">
        <v>63.784536110687583</v>
      </c>
      <c r="K7">
        <v>6576</v>
      </c>
    </row>
    <row r="8" spans="1:11" x14ac:dyDescent="0.15">
      <c r="A8" t="s">
        <v>17</v>
      </c>
      <c r="B8">
        <v>3297.3600292978981</v>
      </c>
      <c r="C8">
        <v>9795.4999049510207</v>
      </c>
      <c r="D8">
        <v>5533.6056759473131</v>
      </c>
      <c r="E8">
        <v>10532</v>
      </c>
      <c r="F8">
        <v>103.65488788107839</v>
      </c>
      <c r="G8">
        <v>10860</v>
      </c>
      <c r="H8">
        <v>6097.1588629037906</v>
      </c>
      <c r="I8">
        <v>10328</v>
      </c>
      <c r="J8">
        <v>101.64714033761651</v>
      </c>
      <c r="K8">
        <v>10860</v>
      </c>
    </row>
    <row r="9" spans="1:11" x14ac:dyDescent="0.15">
      <c r="A9" t="s">
        <v>18</v>
      </c>
      <c r="B9">
        <v>3297.3600292978981</v>
      </c>
      <c r="C9">
        <v>9795.4999049510207</v>
      </c>
      <c r="D9">
        <v>6314.4531992091624</v>
      </c>
      <c r="E9">
        <v>11440</v>
      </c>
      <c r="F9">
        <v>112.5913328294281</v>
      </c>
      <c r="G9">
        <v>11986</v>
      </c>
      <c r="H9">
        <v>6792.8086875564613</v>
      </c>
      <c r="I9">
        <v>11766</v>
      </c>
      <c r="J9">
        <v>115.79979213907789</v>
      </c>
      <c r="K9">
        <v>11986</v>
      </c>
    </row>
    <row r="10" spans="1:11" x14ac:dyDescent="0.15">
      <c r="A10" t="s">
        <v>19</v>
      </c>
      <c r="B10">
        <v>3297.3600292978981</v>
      </c>
      <c r="C10">
        <v>8948.6406673416277</v>
      </c>
      <c r="D10">
        <v>5625.071563642311</v>
      </c>
      <c r="E10">
        <v>0</v>
      </c>
      <c r="F10">
        <v>0</v>
      </c>
      <c r="G10">
        <v>10566</v>
      </c>
      <c r="H10">
        <v>6185.261364921058</v>
      </c>
      <c r="I10">
        <v>9914</v>
      </c>
      <c r="J10">
        <v>95.571365222588554</v>
      </c>
      <c r="K10">
        <v>10566</v>
      </c>
    </row>
    <row r="11" spans="1:11" x14ac:dyDescent="0.15">
      <c r="A11" t="s">
        <v>20</v>
      </c>
      <c r="B11">
        <v>3297.3600292978981</v>
      </c>
      <c r="C11">
        <v>8948.6406673416277</v>
      </c>
      <c r="D11">
        <v>6490.0009284970347</v>
      </c>
      <c r="E11">
        <v>11518</v>
      </c>
      <c r="F11">
        <v>111.0339907841209</v>
      </c>
      <c r="G11">
        <v>12442</v>
      </c>
      <c r="H11">
        <v>6886.884379129534</v>
      </c>
      <c r="I11">
        <v>12112</v>
      </c>
      <c r="J11">
        <v>116.7601750631423</v>
      </c>
      <c r="K11">
        <v>12442</v>
      </c>
    </row>
    <row r="12" spans="1:11" x14ac:dyDescent="0.15">
      <c r="A12" t="s">
        <v>21</v>
      </c>
      <c r="B12">
        <v>3297.3600292978981</v>
      </c>
      <c r="C12">
        <v>10107.37733825402</v>
      </c>
      <c r="D12">
        <v>6103.3386624445666</v>
      </c>
      <c r="E12">
        <v>10550</v>
      </c>
      <c r="F12">
        <v>102.9131744470977</v>
      </c>
      <c r="G12">
        <v>11188</v>
      </c>
      <c r="H12">
        <v>6813.3964967458842</v>
      </c>
      <c r="I12">
        <v>10774</v>
      </c>
      <c r="J12">
        <v>105.0982503784864</v>
      </c>
      <c r="K12">
        <v>11188</v>
      </c>
    </row>
    <row r="13" spans="1:11" x14ac:dyDescent="0.15">
      <c r="A13" t="s">
        <v>22</v>
      </c>
      <c r="B13">
        <v>3297.3600292978981</v>
      </c>
      <c r="C13">
        <v>10107.37733825402</v>
      </c>
      <c r="D13">
        <v>6367.4309035246197</v>
      </c>
      <c r="E13">
        <v>11754</v>
      </c>
      <c r="F13">
        <v>114.6579575783116</v>
      </c>
      <c r="G13">
        <v>12134</v>
      </c>
      <c r="H13">
        <v>6845.4441781487676</v>
      </c>
      <c r="I13">
        <v>12004</v>
      </c>
      <c r="J13">
        <v>117.0966583945935</v>
      </c>
      <c r="K13">
        <v>12134</v>
      </c>
    </row>
    <row r="14" spans="1:11" x14ac:dyDescent="0.15">
      <c r="A14" t="s">
        <v>23</v>
      </c>
      <c r="B14">
        <v>2046.433414118954</v>
      </c>
      <c r="C14">
        <v>6429.6687757339541</v>
      </c>
      <c r="D14">
        <v>2933.0319006219929</v>
      </c>
      <c r="E14">
        <v>5720</v>
      </c>
      <c r="F14">
        <v>55.851575414761413</v>
      </c>
      <c r="G14">
        <v>6282</v>
      </c>
      <c r="H14">
        <v>3409.8982934019059</v>
      </c>
      <c r="I14">
        <v>5930</v>
      </c>
      <c r="J14">
        <v>57.902070316352301</v>
      </c>
      <c r="K14">
        <v>6282</v>
      </c>
    </row>
    <row r="15" spans="1:11" x14ac:dyDescent="0.15">
      <c r="A15" t="s">
        <v>24</v>
      </c>
      <c r="B15">
        <v>2046.433414118954</v>
      </c>
      <c r="C15">
        <v>6429.6687757339541</v>
      </c>
      <c r="D15">
        <v>3016.513165118819</v>
      </c>
      <c r="E15">
        <v>6426</v>
      </c>
      <c r="F15">
        <v>62.745143988681271</v>
      </c>
      <c r="G15">
        <v>6472</v>
      </c>
      <c r="H15">
        <v>3256.7799930043739</v>
      </c>
      <c r="I15">
        <v>6436</v>
      </c>
      <c r="J15">
        <v>62.842786603042747</v>
      </c>
      <c r="K15">
        <v>6472</v>
      </c>
    </row>
    <row r="16" spans="1:11" x14ac:dyDescent="0.15">
      <c r="A16" t="s">
        <v>25</v>
      </c>
      <c r="B16">
        <v>2046.433414118954</v>
      </c>
      <c r="C16">
        <v>8280.4981200085422</v>
      </c>
      <c r="D16">
        <v>2975.43612567839</v>
      </c>
      <c r="E16">
        <v>0</v>
      </c>
      <c r="F16">
        <v>0</v>
      </c>
      <c r="G16">
        <v>5566</v>
      </c>
      <c r="H16">
        <v>3503.822574597189</v>
      </c>
      <c r="I16">
        <v>5188</v>
      </c>
      <c r="J16">
        <v>50.656938867971697</v>
      </c>
      <c r="K16">
        <v>5566</v>
      </c>
    </row>
    <row r="17" spans="1:11" x14ac:dyDescent="0.15">
      <c r="A17" t="s">
        <v>26</v>
      </c>
      <c r="B17">
        <v>2046.433414118954</v>
      </c>
      <c r="C17">
        <v>8280.4981200085422</v>
      </c>
      <c r="D17">
        <v>3150.4181594428269</v>
      </c>
      <c r="E17">
        <v>6010</v>
      </c>
      <c r="F17">
        <v>58.683153931478401</v>
      </c>
      <c r="G17">
        <v>6316</v>
      </c>
      <c r="H17">
        <v>3348.7113013100989</v>
      </c>
      <c r="I17">
        <v>6296</v>
      </c>
      <c r="J17">
        <v>61.475729975472213</v>
      </c>
      <c r="K17">
        <v>6316</v>
      </c>
    </row>
    <row r="18" spans="1:11" x14ac:dyDescent="0.15">
      <c r="A18" t="s">
        <v>27</v>
      </c>
      <c r="B18">
        <v>2046.433414118954</v>
      </c>
      <c r="C18">
        <v>8277.541743430651</v>
      </c>
      <c r="D18">
        <v>3255.604030492178</v>
      </c>
      <c r="E18">
        <v>5840</v>
      </c>
      <c r="F18">
        <v>56.081156347349783</v>
      </c>
      <c r="G18">
        <v>6034</v>
      </c>
      <c r="H18">
        <v>3642.2300668059988</v>
      </c>
      <c r="I18">
        <v>5548</v>
      </c>
      <c r="J18">
        <v>53.277098529982297</v>
      </c>
      <c r="K18">
        <v>6034</v>
      </c>
    </row>
    <row r="19" spans="1:11" x14ac:dyDescent="0.15">
      <c r="A19" t="s">
        <v>28</v>
      </c>
      <c r="B19">
        <v>2046.433414118954</v>
      </c>
      <c r="C19">
        <v>8277.541743430651</v>
      </c>
      <c r="D19">
        <v>3241.3945567193382</v>
      </c>
      <c r="E19">
        <v>6488</v>
      </c>
      <c r="F19">
        <v>62.30385999685025</v>
      </c>
      <c r="G19">
        <v>6824</v>
      </c>
      <c r="H19">
        <v>3498.302288409076</v>
      </c>
      <c r="I19">
        <v>6768</v>
      </c>
      <c r="J19">
        <v>64.9926825614492</v>
      </c>
      <c r="K19">
        <v>6824</v>
      </c>
    </row>
    <row r="20" spans="1:11" x14ac:dyDescent="0.15">
      <c r="A20" t="s">
        <v>29</v>
      </c>
      <c r="B20">
        <v>5120.2066880363591</v>
      </c>
      <c r="C20">
        <v>6361.2911023868282</v>
      </c>
      <c r="D20">
        <v>4226.9747543724379</v>
      </c>
      <c r="E20">
        <v>0</v>
      </c>
      <c r="F20">
        <v>0</v>
      </c>
      <c r="G20">
        <v>7690</v>
      </c>
      <c r="H20">
        <v>4801.2074578668426</v>
      </c>
      <c r="I20">
        <v>7166</v>
      </c>
      <c r="J20">
        <v>69.694950860488518</v>
      </c>
      <c r="K20">
        <v>7690</v>
      </c>
    </row>
    <row r="21" spans="1:11" x14ac:dyDescent="0.15">
      <c r="A21" t="s">
        <v>30</v>
      </c>
      <c r="B21">
        <v>5120.2066880363591</v>
      </c>
      <c r="C21">
        <v>6361.2911023868282</v>
      </c>
      <c r="D21">
        <v>4551.7814302834886</v>
      </c>
      <c r="E21">
        <v>8520</v>
      </c>
      <c r="F21">
        <v>82.86365913080688</v>
      </c>
      <c r="G21">
        <v>9180</v>
      </c>
      <c r="H21">
        <v>4833.5265999889461</v>
      </c>
      <c r="I21">
        <v>8732</v>
      </c>
      <c r="J21">
        <v>84.925524827488928</v>
      </c>
      <c r="K21">
        <v>9180</v>
      </c>
    </row>
    <row r="22" spans="1:11" x14ac:dyDescent="0.15">
      <c r="A22" t="s">
        <v>31</v>
      </c>
      <c r="B22">
        <v>5120.2066880363591</v>
      </c>
      <c r="C22">
        <v>6365.2908977522757</v>
      </c>
      <c r="D22">
        <v>4771.5476795215855</v>
      </c>
      <c r="E22">
        <v>7506</v>
      </c>
      <c r="F22">
        <v>72.930147959005225</v>
      </c>
      <c r="G22">
        <v>8098</v>
      </c>
      <c r="H22">
        <v>5027.1902344336249</v>
      </c>
      <c r="I22">
        <v>7644</v>
      </c>
      <c r="J22">
        <v>74.270990007811875</v>
      </c>
      <c r="K22">
        <v>8098</v>
      </c>
    </row>
    <row r="23" spans="1:11" x14ac:dyDescent="0.15">
      <c r="A23" t="s">
        <v>32</v>
      </c>
      <c r="B23">
        <v>5120.2066880363591</v>
      </c>
      <c r="C23">
        <v>6365.2908977522757</v>
      </c>
      <c r="D23">
        <v>4488.6531590940749</v>
      </c>
      <c r="E23">
        <v>8668</v>
      </c>
      <c r="F23">
        <v>84.220426659826444</v>
      </c>
      <c r="G23">
        <v>9024</v>
      </c>
      <c r="H23">
        <v>4777.7001694800356</v>
      </c>
      <c r="I23">
        <v>8884</v>
      </c>
      <c r="J23">
        <v>86.319135953610754</v>
      </c>
      <c r="K23">
        <v>9024</v>
      </c>
    </row>
    <row r="24" spans="1:11" x14ac:dyDescent="0.15">
      <c r="A24" t="s">
        <v>33</v>
      </c>
      <c r="B24">
        <v>5120.2066880363591</v>
      </c>
      <c r="C24">
        <v>6445.1255408363086</v>
      </c>
      <c r="D24">
        <v>4127.6111639296623</v>
      </c>
      <c r="E24">
        <v>7866</v>
      </c>
      <c r="F24">
        <v>76.654115115653582</v>
      </c>
      <c r="G24">
        <v>8636</v>
      </c>
      <c r="H24">
        <v>4968.1917430576714</v>
      </c>
      <c r="I24">
        <v>8256</v>
      </c>
      <c r="J24">
        <v>80.454662394461721</v>
      </c>
      <c r="K24">
        <v>8636</v>
      </c>
    </row>
    <row r="25" spans="1:11" x14ac:dyDescent="0.15">
      <c r="A25" t="s">
        <v>34</v>
      </c>
      <c r="B25">
        <v>5120.2066880363591</v>
      </c>
      <c r="C25">
        <v>6445.1255408363086</v>
      </c>
      <c r="D25">
        <v>4244.704012381163</v>
      </c>
      <c r="E25">
        <v>8818</v>
      </c>
      <c r="F25">
        <v>85.931348473154486</v>
      </c>
      <c r="G25">
        <v>8964</v>
      </c>
      <c r="H25">
        <v>4558.1888559574927</v>
      </c>
      <c r="I25">
        <v>8918</v>
      </c>
      <c r="J25">
        <v>86.905847775412994</v>
      </c>
      <c r="K25">
        <v>8964</v>
      </c>
    </row>
    <row r="26" spans="1:11" x14ac:dyDescent="0.15">
      <c r="A26" t="s">
        <v>35</v>
      </c>
      <c r="B26">
        <v>7455.3194438817709</v>
      </c>
      <c r="C26">
        <v>14302.908070400519</v>
      </c>
      <c r="D26">
        <v>7990.707397638691</v>
      </c>
      <c r="E26">
        <v>13558</v>
      </c>
      <c r="F26">
        <v>129.29965705740759</v>
      </c>
      <c r="G26">
        <v>13816</v>
      </c>
      <c r="H26">
        <v>8788.9102664735947</v>
      </c>
      <c r="I26">
        <v>13130</v>
      </c>
      <c r="J26">
        <v>125.2179154125802</v>
      </c>
      <c r="K26">
        <v>13816</v>
      </c>
    </row>
    <row r="27" spans="1:11" x14ac:dyDescent="0.15">
      <c r="A27" t="s">
        <v>36</v>
      </c>
      <c r="B27">
        <v>7455.3194438817709</v>
      </c>
      <c r="C27">
        <v>14302.908070400519</v>
      </c>
      <c r="D27">
        <v>8798.7137841067506</v>
      </c>
      <c r="E27">
        <v>14800</v>
      </c>
      <c r="F27">
        <v>141.1443372510424</v>
      </c>
      <c r="G27">
        <v>15516</v>
      </c>
      <c r="H27">
        <v>9230.2108943146013</v>
      </c>
      <c r="I27">
        <v>15346</v>
      </c>
      <c r="J27">
        <v>146.35141888206061</v>
      </c>
      <c r="K27">
        <v>15516</v>
      </c>
    </row>
    <row r="28" spans="1:11" x14ac:dyDescent="0.15">
      <c r="A28" t="s">
        <v>37</v>
      </c>
      <c r="B28">
        <v>7455.3194438817709</v>
      </c>
      <c r="C28">
        <v>14328.99046598001</v>
      </c>
      <c r="D28">
        <v>8007.1008958835309</v>
      </c>
      <c r="E28">
        <v>13842</v>
      </c>
      <c r="F28">
        <v>132.52476821090599</v>
      </c>
      <c r="G28">
        <v>14832</v>
      </c>
      <c r="H28">
        <v>8691.6687365737725</v>
      </c>
      <c r="I28">
        <v>14316</v>
      </c>
      <c r="J28">
        <v>137.06289421379361</v>
      </c>
      <c r="K28">
        <v>14832</v>
      </c>
    </row>
    <row r="29" spans="1:11" x14ac:dyDescent="0.15">
      <c r="A29" t="s">
        <v>38</v>
      </c>
      <c r="B29">
        <v>7455.3194438817709</v>
      </c>
      <c r="C29">
        <v>14328.99046598001</v>
      </c>
      <c r="D29">
        <v>8764.0142416230319</v>
      </c>
      <c r="E29">
        <v>15354</v>
      </c>
      <c r="F29">
        <v>147.00081571378789</v>
      </c>
      <c r="G29">
        <v>15666</v>
      </c>
      <c r="H29">
        <v>9300.3971011603408</v>
      </c>
      <c r="I29">
        <v>15220</v>
      </c>
      <c r="J29">
        <v>145.7178855779504</v>
      </c>
      <c r="K29">
        <v>15666</v>
      </c>
    </row>
    <row r="30" spans="1:11" x14ac:dyDescent="0.15">
      <c r="A30" t="s">
        <v>39</v>
      </c>
      <c r="B30">
        <v>7455.3194438817709</v>
      </c>
      <c r="C30">
        <v>13483.171935372309</v>
      </c>
      <c r="D30">
        <v>7718.8085760989288</v>
      </c>
      <c r="E30">
        <v>13836</v>
      </c>
      <c r="F30">
        <v>131.05549114551371</v>
      </c>
      <c r="G30">
        <v>14282</v>
      </c>
      <c r="H30">
        <v>8070.8001647375822</v>
      </c>
      <c r="I30">
        <v>13656</v>
      </c>
      <c r="J30">
        <v>129.3505194480438</v>
      </c>
      <c r="K30">
        <v>14282</v>
      </c>
    </row>
    <row r="31" spans="1:11" x14ac:dyDescent="0.15">
      <c r="A31" t="s">
        <v>40</v>
      </c>
      <c r="B31">
        <v>7455.3194438817709</v>
      </c>
      <c r="C31">
        <v>13483.171935372309</v>
      </c>
      <c r="D31">
        <v>8927.8585297629052</v>
      </c>
      <c r="E31">
        <v>15024</v>
      </c>
      <c r="F31">
        <v>142.30830434881449</v>
      </c>
      <c r="G31">
        <v>15698</v>
      </c>
      <c r="H31">
        <v>9407.3279649519445</v>
      </c>
      <c r="I31">
        <v>15624</v>
      </c>
      <c r="J31">
        <v>147.9915433403805</v>
      </c>
      <c r="K31">
        <v>15698</v>
      </c>
    </row>
    <row r="32" spans="1:11" x14ac:dyDescent="0.15">
      <c r="A32" t="s">
        <v>41</v>
      </c>
      <c r="B32">
        <v>2046.433414118954</v>
      </c>
      <c r="C32">
        <v>8201.1360109011148</v>
      </c>
      <c r="D32">
        <v>2893.463880165194</v>
      </c>
      <c r="E32">
        <v>5824</v>
      </c>
      <c r="F32">
        <v>56.867058604120707</v>
      </c>
      <c r="G32">
        <v>6368</v>
      </c>
      <c r="H32">
        <v>3402.5088242645729</v>
      </c>
      <c r="I32">
        <v>6176</v>
      </c>
      <c r="J32">
        <v>60.304078629644494</v>
      </c>
      <c r="K32">
        <v>6368</v>
      </c>
    </row>
    <row r="33" spans="1:11" x14ac:dyDescent="0.15">
      <c r="A33" t="s">
        <v>42</v>
      </c>
      <c r="B33">
        <v>2046.433414118954</v>
      </c>
      <c r="C33">
        <v>8201.1360109011148</v>
      </c>
      <c r="D33">
        <v>2886.5786777212788</v>
      </c>
      <c r="E33">
        <v>6382</v>
      </c>
      <c r="F33">
        <v>62.315516485490797</v>
      </c>
      <c r="G33">
        <v>6466</v>
      </c>
      <c r="H33">
        <v>3080.7020257022309</v>
      </c>
      <c r="I33">
        <v>6402</v>
      </c>
      <c r="J33">
        <v>62.510801714213741</v>
      </c>
      <c r="K33">
        <v>6466</v>
      </c>
    </row>
    <row r="34" spans="1:11" x14ac:dyDescent="0.15">
      <c r="A34" t="s">
        <v>43</v>
      </c>
      <c r="B34">
        <v>2046.433414118954</v>
      </c>
      <c r="C34">
        <v>6509.6828348230238</v>
      </c>
      <c r="D34">
        <v>2656.406219685065</v>
      </c>
      <c r="E34">
        <v>5898</v>
      </c>
      <c r="F34">
        <v>57.589557718445853</v>
      </c>
      <c r="G34">
        <v>6420</v>
      </c>
      <c r="H34">
        <v>2848.3799438261449</v>
      </c>
      <c r="I34">
        <v>6328</v>
      </c>
      <c r="J34">
        <v>61.788186036338651</v>
      </c>
      <c r="K34">
        <v>6420</v>
      </c>
    </row>
    <row r="35" spans="1:11" x14ac:dyDescent="0.15">
      <c r="A35" t="s">
        <v>44</v>
      </c>
      <c r="B35">
        <v>2046.433414118954</v>
      </c>
      <c r="C35">
        <v>6509.6828348230238</v>
      </c>
      <c r="D35">
        <v>2787.481481915207</v>
      </c>
      <c r="E35">
        <v>6210</v>
      </c>
      <c r="F35">
        <v>60.636004311893657</v>
      </c>
      <c r="G35">
        <v>6304</v>
      </c>
      <c r="H35">
        <v>2996.1331381581572</v>
      </c>
      <c r="I35">
        <v>6172</v>
      </c>
      <c r="J35">
        <v>60.264962739614752</v>
      </c>
      <c r="K35">
        <v>6304</v>
      </c>
    </row>
    <row r="36" spans="1:11" x14ac:dyDescent="0.15">
      <c r="A36" t="s">
        <v>45</v>
      </c>
      <c r="B36">
        <v>2046.433414118954</v>
      </c>
      <c r="C36">
        <v>8277.541743430651</v>
      </c>
      <c r="D36">
        <v>3042.552566226937</v>
      </c>
      <c r="E36">
        <v>5358</v>
      </c>
      <c r="F36">
        <v>51.452540361147292</v>
      </c>
      <c r="G36">
        <v>5432</v>
      </c>
      <c r="H36">
        <v>3371.4151448698299</v>
      </c>
      <c r="I36">
        <v>5096</v>
      </c>
      <c r="J36">
        <v>48.93657067570112</v>
      </c>
      <c r="K36">
        <v>5432</v>
      </c>
    </row>
    <row r="37" spans="1:11" x14ac:dyDescent="0.15">
      <c r="A37" t="s">
        <v>46</v>
      </c>
      <c r="B37">
        <v>2046.433414118954</v>
      </c>
      <c r="C37">
        <v>8277.541743430651</v>
      </c>
      <c r="D37">
        <v>3005.8612305598108</v>
      </c>
      <c r="E37">
        <v>5924</v>
      </c>
      <c r="F37">
        <v>56.887803116729472</v>
      </c>
      <c r="G37">
        <v>6208</v>
      </c>
      <c r="H37">
        <v>3123.24991034393</v>
      </c>
      <c r="I37">
        <v>6132</v>
      </c>
      <c r="J37">
        <v>58.885214164717283</v>
      </c>
      <c r="K37">
        <v>6208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abSelected="1" topLeftCell="A109" workbookViewId="0">
      <selection activeCell="G95" sqref="G95:G118"/>
    </sheetView>
  </sheetViews>
  <sheetFormatPr defaultRowHeight="13.5" x14ac:dyDescent="0.15"/>
  <cols>
    <col min="1" max="1" width="14.375" customWidth="1"/>
    <col min="2" max="2" width="17.75" customWidth="1"/>
    <col min="3" max="3" width="21" customWidth="1"/>
    <col min="4" max="4" width="19.5" customWidth="1"/>
    <col min="5" max="5" width="20.125" customWidth="1"/>
    <col min="6" max="6" width="16.5" customWidth="1"/>
    <col min="7" max="7" width="17.75" customWidth="1"/>
    <col min="8" max="8" width="14.25" customWidth="1"/>
    <col min="9" max="9" width="15.5" customWidth="1"/>
    <col min="10" max="10" width="14.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 t="s">
        <v>11</v>
      </c>
      <c r="B2" s="2">
        <v>2048.384974392241</v>
      </c>
      <c r="C2" s="2">
        <v>5541.4104843815048</v>
      </c>
      <c r="D2" s="2">
        <v>2767.420794417766</v>
      </c>
      <c r="E2" s="2">
        <v>5156</v>
      </c>
      <c r="F2" s="2">
        <v>50.494366881336283</v>
      </c>
      <c r="G2" s="2">
        <v>6102</v>
      </c>
      <c r="H2" s="2">
        <v>3669.2001090535969</v>
      </c>
      <c r="I2" s="2">
        <v>5968</v>
      </c>
      <c r="J2" s="2">
        <v>58.446544132625071</v>
      </c>
      <c r="K2" s="2">
        <v>6102</v>
      </c>
    </row>
    <row r="3" spans="1:11" x14ac:dyDescent="0.15">
      <c r="A3" s="2" t="s">
        <v>12</v>
      </c>
      <c r="B3" s="2">
        <v>2048.384974392241</v>
      </c>
      <c r="C3" s="2">
        <v>5541.4104843815048</v>
      </c>
      <c r="D3" s="2">
        <v>2658.346575431518</v>
      </c>
      <c r="E3" s="2">
        <v>5940</v>
      </c>
      <c r="F3" s="2">
        <v>58.17233112395995</v>
      </c>
      <c r="G3" s="2">
        <v>6042</v>
      </c>
      <c r="H3" s="2">
        <v>3166.3713197452321</v>
      </c>
      <c r="I3" s="2">
        <v>5882</v>
      </c>
      <c r="J3" s="2">
        <v>57.604318463153596</v>
      </c>
      <c r="K3" s="2">
        <v>6042</v>
      </c>
    </row>
    <row r="4" spans="1:11" x14ac:dyDescent="0.15">
      <c r="A4" s="3" t="s">
        <v>13</v>
      </c>
      <c r="B4" s="3">
        <v>2048.384974392241</v>
      </c>
      <c r="C4" s="3">
        <v>5472.420719647168</v>
      </c>
      <c r="D4" s="3">
        <v>2892.9298433867898</v>
      </c>
      <c r="E4" s="3">
        <v>5614</v>
      </c>
      <c r="F4" s="3">
        <v>54.870730267453283</v>
      </c>
      <c r="G4" s="3">
        <v>6184</v>
      </c>
      <c r="H4" s="3">
        <v>3474.954438945997</v>
      </c>
      <c r="I4" s="3">
        <v>5864</v>
      </c>
      <c r="J4" s="3">
        <v>57.314207746410062</v>
      </c>
      <c r="K4" s="3">
        <v>6184</v>
      </c>
    </row>
    <row r="5" spans="1:11" x14ac:dyDescent="0.15">
      <c r="A5" s="3" t="s">
        <v>14</v>
      </c>
      <c r="B5" s="3">
        <v>2048.384974392241</v>
      </c>
      <c r="C5" s="3">
        <v>5472.420719647168</v>
      </c>
      <c r="D5" s="3">
        <v>2856.897633071937</v>
      </c>
      <c r="E5" s="3">
        <v>6266</v>
      </c>
      <c r="F5" s="3">
        <v>61.243319532572542</v>
      </c>
      <c r="G5" s="3">
        <v>6288</v>
      </c>
      <c r="H5" s="3">
        <v>3030.4284424827292</v>
      </c>
      <c r="I5" s="3">
        <v>6232</v>
      </c>
      <c r="J5" s="3">
        <v>60.911006595434422</v>
      </c>
      <c r="K5" s="3">
        <v>6288</v>
      </c>
    </row>
    <row r="6" spans="1:11" x14ac:dyDescent="0.15">
      <c r="A6" s="2" t="s">
        <v>15</v>
      </c>
      <c r="B6" s="2">
        <v>2048.384974392241</v>
      </c>
      <c r="C6" s="2">
        <v>5589.441366514744</v>
      </c>
      <c r="D6" s="2">
        <v>2898.237795530431</v>
      </c>
      <c r="E6" s="2">
        <v>5642</v>
      </c>
      <c r="F6" s="2">
        <v>55.144399745096429</v>
      </c>
      <c r="G6" s="2">
        <v>6360</v>
      </c>
      <c r="H6" s="2">
        <v>3283.0911174030139</v>
      </c>
      <c r="I6" s="2">
        <v>6080</v>
      </c>
      <c r="J6" s="2">
        <v>59.425372288228701</v>
      </c>
      <c r="K6" s="2">
        <v>6360</v>
      </c>
    </row>
    <row r="7" spans="1:11" x14ac:dyDescent="0.15">
      <c r="A7" s="2" t="s">
        <v>16</v>
      </c>
      <c r="B7" s="2">
        <v>2048.384974392241</v>
      </c>
      <c r="C7" s="2">
        <v>5589.441366514744</v>
      </c>
      <c r="D7" s="2">
        <v>2899.694285755324</v>
      </c>
      <c r="E7" s="2">
        <v>6420</v>
      </c>
      <c r="F7" s="2">
        <v>62.748501659609907</v>
      </c>
      <c r="G7" s="2">
        <v>6576</v>
      </c>
      <c r="H7" s="2">
        <v>3161.8004014174298</v>
      </c>
      <c r="I7" s="2">
        <v>6526</v>
      </c>
      <c r="J7" s="2">
        <v>63.784536110687583</v>
      </c>
      <c r="K7" s="2">
        <v>6576</v>
      </c>
    </row>
    <row r="8" spans="1:11" x14ac:dyDescent="0.15">
      <c r="A8" s="3" t="s">
        <v>17</v>
      </c>
      <c r="B8" s="3">
        <v>3297.3600292978981</v>
      </c>
      <c r="C8" s="3">
        <v>9795.4999049510207</v>
      </c>
      <c r="D8" s="3">
        <v>5533.6056759473131</v>
      </c>
      <c r="E8" s="3">
        <v>10532</v>
      </c>
      <c r="F8" s="3">
        <v>103.65488788107839</v>
      </c>
      <c r="G8" s="3">
        <v>10860</v>
      </c>
      <c r="H8" s="3">
        <v>6097.1588629037906</v>
      </c>
      <c r="I8" s="3">
        <v>10328</v>
      </c>
      <c r="J8" s="3">
        <v>101.64714033761651</v>
      </c>
      <c r="K8" s="3">
        <v>10860</v>
      </c>
    </row>
    <row r="9" spans="1:11" x14ac:dyDescent="0.15">
      <c r="A9" s="3" t="s">
        <v>18</v>
      </c>
      <c r="B9" s="3">
        <v>3297.3600292978981</v>
      </c>
      <c r="C9" s="3">
        <v>9795.4999049510207</v>
      </c>
      <c r="D9" s="3">
        <v>6314.4531992091624</v>
      </c>
      <c r="E9" s="3">
        <v>11440</v>
      </c>
      <c r="F9" s="3">
        <v>112.5913328294281</v>
      </c>
      <c r="G9" s="3">
        <v>11986</v>
      </c>
      <c r="H9" s="3">
        <v>6792.8086875564613</v>
      </c>
      <c r="I9" s="3">
        <v>11766</v>
      </c>
      <c r="J9" s="3">
        <v>115.79979213907789</v>
      </c>
      <c r="K9" s="3">
        <v>11986</v>
      </c>
    </row>
    <row r="10" spans="1:11" x14ac:dyDescent="0.15">
      <c r="A10" s="2" t="s">
        <v>19</v>
      </c>
      <c r="B10" s="2">
        <v>3297.3600292978981</v>
      </c>
      <c r="C10" s="2">
        <v>8948.6406673416277</v>
      </c>
      <c r="D10" s="2">
        <v>5625.071563642311</v>
      </c>
      <c r="E10" s="2">
        <v>0</v>
      </c>
      <c r="F10" s="2">
        <v>0</v>
      </c>
      <c r="G10" s="2">
        <v>10566</v>
      </c>
      <c r="H10" s="2">
        <v>6185.261364921058</v>
      </c>
      <c r="I10" s="2">
        <v>9914</v>
      </c>
      <c r="J10" s="2">
        <v>95.571365222588554</v>
      </c>
      <c r="K10" s="2">
        <v>10566</v>
      </c>
    </row>
    <row r="11" spans="1:11" x14ac:dyDescent="0.15">
      <c r="A11" s="2" t="s">
        <v>20</v>
      </c>
      <c r="B11" s="2">
        <v>3297.3600292978981</v>
      </c>
      <c r="C11" s="2">
        <v>8948.6406673416277</v>
      </c>
      <c r="D11" s="2">
        <v>6490.0009284970347</v>
      </c>
      <c r="E11" s="2">
        <v>11518</v>
      </c>
      <c r="F11" s="2">
        <v>111.0339907841209</v>
      </c>
      <c r="G11" s="2">
        <v>12442</v>
      </c>
      <c r="H11" s="2">
        <v>6886.884379129534</v>
      </c>
      <c r="I11" s="2">
        <v>12112</v>
      </c>
      <c r="J11" s="2">
        <v>116.7601750631423</v>
      </c>
      <c r="K11" s="2">
        <v>12442</v>
      </c>
    </row>
    <row r="12" spans="1:11" x14ac:dyDescent="0.15">
      <c r="A12" s="3" t="s">
        <v>21</v>
      </c>
      <c r="B12" s="3">
        <v>3297.3600292978981</v>
      </c>
      <c r="C12" s="3">
        <v>10107.37733825402</v>
      </c>
      <c r="D12" s="3">
        <v>6103.3386624445666</v>
      </c>
      <c r="E12" s="3">
        <v>10550</v>
      </c>
      <c r="F12" s="3">
        <v>102.9131744470977</v>
      </c>
      <c r="G12" s="3">
        <v>11188</v>
      </c>
      <c r="H12" s="3">
        <v>6813.3964967458842</v>
      </c>
      <c r="I12" s="3">
        <v>10774</v>
      </c>
      <c r="J12" s="3">
        <v>105.0982503784864</v>
      </c>
      <c r="K12" s="3">
        <v>11188</v>
      </c>
    </row>
    <row r="13" spans="1:11" x14ac:dyDescent="0.15">
      <c r="A13" s="3" t="s">
        <v>22</v>
      </c>
      <c r="B13" s="3">
        <v>3297.3600292978981</v>
      </c>
      <c r="C13" s="3">
        <v>10107.37733825402</v>
      </c>
      <c r="D13" s="3">
        <v>6367.4309035246197</v>
      </c>
      <c r="E13" s="3">
        <v>11754</v>
      </c>
      <c r="F13" s="3">
        <v>114.6579575783116</v>
      </c>
      <c r="G13" s="3">
        <v>12134</v>
      </c>
      <c r="H13" s="3">
        <v>6845.4441781487676</v>
      </c>
      <c r="I13" s="3">
        <v>12004</v>
      </c>
      <c r="J13" s="3">
        <v>117.0966583945935</v>
      </c>
      <c r="K13" s="3">
        <v>12134</v>
      </c>
    </row>
    <row r="14" spans="1:11" x14ac:dyDescent="0.15">
      <c r="A14" s="2" t="s">
        <v>23</v>
      </c>
      <c r="B14" s="2">
        <v>2046.433414118954</v>
      </c>
      <c r="C14" s="2">
        <v>6429.6687757339541</v>
      </c>
      <c r="D14" s="2">
        <v>2933.0319006219929</v>
      </c>
      <c r="E14" s="2">
        <v>5720</v>
      </c>
      <c r="F14" s="2">
        <v>55.851575414761413</v>
      </c>
      <c r="G14" s="2">
        <v>6282</v>
      </c>
      <c r="H14" s="2">
        <v>3409.8982934019059</v>
      </c>
      <c r="I14" s="2">
        <v>5930</v>
      </c>
      <c r="J14" s="2">
        <v>57.902070316352301</v>
      </c>
      <c r="K14" s="2">
        <v>6282</v>
      </c>
    </row>
    <row r="15" spans="1:11" x14ac:dyDescent="0.15">
      <c r="A15" s="2" t="s">
        <v>24</v>
      </c>
      <c r="B15" s="2">
        <v>2046.433414118954</v>
      </c>
      <c r="C15" s="2">
        <v>6429.6687757339541</v>
      </c>
      <c r="D15" s="2">
        <v>3016.513165118819</v>
      </c>
      <c r="E15" s="2">
        <v>6426</v>
      </c>
      <c r="F15" s="2">
        <v>62.745143988681271</v>
      </c>
      <c r="G15" s="2">
        <v>6472</v>
      </c>
      <c r="H15" s="2">
        <v>3256.7799930043739</v>
      </c>
      <c r="I15" s="2">
        <v>6436</v>
      </c>
      <c r="J15" s="2">
        <v>62.842786603042747</v>
      </c>
      <c r="K15" s="2">
        <v>6472</v>
      </c>
    </row>
    <row r="16" spans="1:11" x14ac:dyDescent="0.15">
      <c r="A16" s="3" t="s">
        <v>25</v>
      </c>
      <c r="B16" s="3">
        <v>2046.433414118954</v>
      </c>
      <c r="C16" s="3">
        <v>8280.4981200085422</v>
      </c>
      <c r="D16" s="3">
        <v>2975.43612567839</v>
      </c>
      <c r="E16" s="3">
        <v>0</v>
      </c>
      <c r="F16" s="3">
        <v>0</v>
      </c>
      <c r="G16" s="3">
        <v>5566</v>
      </c>
      <c r="H16" s="3">
        <v>3503.822574597189</v>
      </c>
      <c r="I16" s="3">
        <v>5188</v>
      </c>
      <c r="J16" s="3">
        <v>50.656938867971697</v>
      </c>
      <c r="K16" s="3">
        <v>5566</v>
      </c>
    </row>
    <row r="17" spans="1:11" x14ac:dyDescent="0.15">
      <c r="A17" s="3" t="s">
        <v>26</v>
      </c>
      <c r="B17" s="3">
        <v>2046.433414118954</v>
      </c>
      <c r="C17" s="3">
        <v>8280.4981200085422</v>
      </c>
      <c r="D17" s="3">
        <v>3150.4181594428269</v>
      </c>
      <c r="E17" s="3">
        <v>6010</v>
      </c>
      <c r="F17" s="3">
        <v>58.683153931478401</v>
      </c>
      <c r="G17" s="3">
        <v>6316</v>
      </c>
      <c r="H17" s="3">
        <v>3348.7113013100989</v>
      </c>
      <c r="I17" s="3">
        <v>6296</v>
      </c>
      <c r="J17" s="3">
        <v>61.475729975472213</v>
      </c>
      <c r="K17" s="3">
        <v>6316</v>
      </c>
    </row>
    <row r="18" spans="1:11" x14ac:dyDescent="0.15">
      <c r="A18" s="2" t="s">
        <v>27</v>
      </c>
      <c r="B18" s="2">
        <v>2046.433414118954</v>
      </c>
      <c r="C18" s="2">
        <v>8277.541743430651</v>
      </c>
      <c r="D18" s="2">
        <v>3255.604030492178</v>
      </c>
      <c r="E18" s="2">
        <v>5840</v>
      </c>
      <c r="F18" s="2">
        <v>56.081156347349783</v>
      </c>
      <c r="G18" s="2">
        <v>6034</v>
      </c>
      <c r="H18" s="2">
        <v>3642.2300668059988</v>
      </c>
      <c r="I18" s="2">
        <v>5548</v>
      </c>
      <c r="J18" s="2">
        <v>53.277098529982297</v>
      </c>
      <c r="K18" s="2">
        <v>6034</v>
      </c>
    </row>
    <row r="19" spans="1:11" x14ac:dyDescent="0.15">
      <c r="A19" s="2" t="s">
        <v>28</v>
      </c>
      <c r="B19" s="2">
        <v>2046.433414118954</v>
      </c>
      <c r="C19" s="2">
        <v>8277.541743430651</v>
      </c>
      <c r="D19" s="2">
        <v>3241.3945567193382</v>
      </c>
      <c r="E19" s="2">
        <v>6488</v>
      </c>
      <c r="F19" s="2">
        <v>62.30385999685025</v>
      </c>
      <c r="G19" s="2">
        <v>6824</v>
      </c>
      <c r="H19" s="2">
        <v>3498.302288409076</v>
      </c>
      <c r="I19" s="2">
        <v>6768</v>
      </c>
      <c r="J19" s="2">
        <v>64.9926825614492</v>
      </c>
      <c r="K19" s="2">
        <v>6824</v>
      </c>
    </row>
    <row r="20" spans="1:11" x14ac:dyDescent="0.15">
      <c r="A20" s="3" t="s">
        <v>29</v>
      </c>
      <c r="B20" s="3">
        <v>5120.2066880363591</v>
      </c>
      <c r="C20" s="3">
        <v>6361.2911023868282</v>
      </c>
      <c r="D20" s="3">
        <v>4226.9747543724379</v>
      </c>
      <c r="E20" s="3">
        <v>0</v>
      </c>
      <c r="F20" s="3">
        <v>0</v>
      </c>
      <c r="G20" s="3">
        <v>7690</v>
      </c>
      <c r="H20" s="3">
        <v>4801.2074578668426</v>
      </c>
      <c r="I20" s="3">
        <v>7166</v>
      </c>
      <c r="J20" s="3">
        <v>69.694950860488518</v>
      </c>
      <c r="K20" s="3">
        <v>7690</v>
      </c>
    </row>
    <row r="21" spans="1:11" x14ac:dyDescent="0.15">
      <c r="A21" s="3" t="s">
        <v>30</v>
      </c>
      <c r="B21" s="3">
        <v>5120.2066880363591</v>
      </c>
      <c r="C21" s="3">
        <v>6361.2911023868282</v>
      </c>
      <c r="D21" s="3">
        <v>4551.7814302834886</v>
      </c>
      <c r="E21" s="3">
        <v>8520</v>
      </c>
      <c r="F21" s="3">
        <v>82.86365913080688</v>
      </c>
      <c r="G21" s="3">
        <v>9180</v>
      </c>
      <c r="H21" s="3">
        <v>4833.5265999889461</v>
      </c>
      <c r="I21" s="3">
        <v>8732</v>
      </c>
      <c r="J21" s="3">
        <v>84.925524827488928</v>
      </c>
      <c r="K21" s="3">
        <v>9180</v>
      </c>
    </row>
    <row r="22" spans="1:11" x14ac:dyDescent="0.15">
      <c r="A22" s="2" t="s">
        <v>31</v>
      </c>
      <c r="B22" s="2">
        <v>5120.2066880363591</v>
      </c>
      <c r="C22" s="2">
        <v>6365.2908977522757</v>
      </c>
      <c r="D22" s="2">
        <v>4771.5476795215855</v>
      </c>
      <c r="E22" s="2">
        <v>7506</v>
      </c>
      <c r="F22" s="2">
        <v>72.930147959005225</v>
      </c>
      <c r="G22" s="2">
        <v>8098</v>
      </c>
      <c r="H22" s="2">
        <v>5027.1902344336249</v>
      </c>
      <c r="I22" s="2">
        <v>7644</v>
      </c>
      <c r="J22" s="2">
        <v>74.270990007811875</v>
      </c>
      <c r="K22" s="2">
        <v>8098</v>
      </c>
    </row>
    <row r="23" spans="1:11" x14ac:dyDescent="0.15">
      <c r="A23" s="2" t="s">
        <v>32</v>
      </c>
      <c r="B23" s="2">
        <v>5120.2066880363591</v>
      </c>
      <c r="C23" s="2">
        <v>6365.2908977522757</v>
      </c>
      <c r="D23" s="2">
        <v>4488.6531590940749</v>
      </c>
      <c r="E23" s="2">
        <v>8668</v>
      </c>
      <c r="F23" s="2">
        <v>84.220426659826444</v>
      </c>
      <c r="G23" s="2">
        <v>9024</v>
      </c>
      <c r="H23" s="2">
        <v>4777.7001694800356</v>
      </c>
      <c r="I23" s="2">
        <v>8884</v>
      </c>
      <c r="J23" s="2">
        <v>86.319135953610754</v>
      </c>
      <c r="K23" s="2">
        <v>9024</v>
      </c>
    </row>
    <row r="24" spans="1:11" x14ac:dyDescent="0.15">
      <c r="A24" s="3" t="s">
        <v>33</v>
      </c>
      <c r="B24" s="3">
        <v>5120.2066880363591</v>
      </c>
      <c r="C24" s="3">
        <v>6445.1255408363086</v>
      </c>
      <c r="D24" s="3">
        <v>4127.6111639296623</v>
      </c>
      <c r="E24" s="3">
        <v>7866</v>
      </c>
      <c r="F24" s="3">
        <v>76.654115115653582</v>
      </c>
      <c r="G24" s="3">
        <v>8636</v>
      </c>
      <c r="H24" s="3">
        <v>4968.1917430576714</v>
      </c>
      <c r="I24" s="3">
        <v>8256</v>
      </c>
      <c r="J24" s="3">
        <v>80.454662394461721</v>
      </c>
      <c r="K24" s="3">
        <v>8636</v>
      </c>
    </row>
    <row r="25" spans="1:11" x14ac:dyDescent="0.15">
      <c r="A25" s="3" t="s">
        <v>34</v>
      </c>
      <c r="B25" s="3">
        <v>5120.2066880363591</v>
      </c>
      <c r="C25" s="3">
        <v>6445.1255408363086</v>
      </c>
      <c r="D25" s="3">
        <v>4244.704012381163</v>
      </c>
      <c r="E25" s="3">
        <v>8818</v>
      </c>
      <c r="F25" s="3">
        <v>85.931348473154486</v>
      </c>
      <c r="G25" s="3">
        <v>8964</v>
      </c>
      <c r="H25" s="3">
        <v>4558.1888559574927</v>
      </c>
      <c r="I25" s="3">
        <v>8918</v>
      </c>
      <c r="J25" s="3">
        <v>86.905847775412994</v>
      </c>
      <c r="K25" s="3">
        <v>8964</v>
      </c>
    </row>
    <row r="26" spans="1:11" x14ac:dyDescent="0.15">
      <c r="A26" s="2" t="s">
        <v>35</v>
      </c>
      <c r="B26" s="2">
        <v>7455.3194438817709</v>
      </c>
      <c r="C26" s="2">
        <v>14302.908070400519</v>
      </c>
      <c r="D26" s="2">
        <v>7990.707397638691</v>
      </c>
      <c r="E26" s="2">
        <v>13558</v>
      </c>
      <c r="F26" s="2">
        <v>129.29965705740759</v>
      </c>
      <c r="G26" s="2">
        <v>13816</v>
      </c>
      <c r="H26" s="2">
        <v>8788.9102664735947</v>
      </c>
      <c r="I26" s="2">
        <v>13130</v>
      </c>
      <c r="J26" s="2">
        <v>125.2179154125802</v>
      </c>
      <c r="K26" s="2">
        <v>13816</v>
      </c>
    </row>
    <row r="27" spans="1:11" x14ac:dyDescent="0.15">
      <c r="A27" s="2" t="s">
        <v>36</v>
      </c>
      <c r="B27" s="2">
        <v>7455.3194438817709</v>
      </c>
      <c r="C27" s="2">
        <v>14302.908070400519</v>
      </c>
      <c r="D27" s="2">
        <v>8798.7137841067506</v>
      </c>
      <c r="E27" s="2">
        <v>14800</v>
      </c>
      <c r="F27" s="2">
        <v>141.1443372510424</v>
      </c>
      <c r="G27" s="2">
        <v>15516</v>
      </c>
      <c r="H27" s="2">
        <v>9230.2108943146013</v>
      </c>
      <c r="I27" s="2">
        <v>15346</v>
      </c>
      <c r="J27" s="2">
        <v>146.35141888206061</v>
      </c>
      <c r="K27" s="2">
        <v>15516</v>
      </c>
    </row>
    <row r="28" spans="1:11" x14ac:dyDescent="0.15">
      <c r="A28" s="3" t="s">
        <v>37</v>
      </c>
      <c r="B28" s="3">
        <v>7455.3194438817709</v>
      </c>
      <c r="C28" s="3">
        <v>14328.99046598001</v>
      </c>
      <c r="D28" s="3">
        <v>8007.1008958835309</v>
      </c>
      <c r="E28" s="3">
        <v>13842</v>
      </c>
      <c r="F28" s="3">
        <v>132.52476821090599</v>
      </c>
      <c r="G28" s="3">
        <v>14832</v>
      </c>
      <c r="H28" s="3">
        <v>8691.6687365737725</v>
      </c>
      <c r="I28" s="3">
        <v>14316</v>
      </c>
      <c r="J28" s="3">
        <v>137.06289421379361</v>
      </c>
      <c r="K28" s="3">
        <v>14832</v>
      </c>
    </row>
    <row r="29" spans="1:11" x14ac:dyDescent="0.15">
      <c r="A29" s="3" t="s">
        <v>38</v>
      </c>
      <c r="B29" s="3">
        <v>7455.3194438817709</v>
      </c>
      <c r="C29" s="3">
        <v>14328.99046598001</v>
      </c>
      <c r="D29" s="3">
        <v>8764.0142416230319</v>
      </c>
      <c r="E29" s="3">
        <v>15354</v>
      </c>
      <c r="F29" s="3">
        <v>147.00081571378789</v>
      </c>
      <c r="G29" s="3">
        <v>15666</v>
      </c>
      <c r="H29" s="3">
        <v>9300.3971011603408</v>
      </c>
      <c r="I29" s="3">
        <v>15220</v>
      </c>
      <c r="J29" s="3">
        <v>145.7178855779504</v>
      </c>
      <c r="K29" s="3">
        <v>15666</v>
      </c>
    </row>
    <row r="30" spans="1:11" x14ac:dyDescent="0.15">
      <c r="A30" s="2" t="s">
        <v>39</v>
      </c>
      <c r="B30" s="2">
        <v>7455.3194438817709</v>
      </c>
      <c r="C30" s="2">
        <v>13483.171935372309</v>
      </c>
      <c r="D30" s="2">
        <v>7718.8085760989288</v>
      </c>
      <c r="E30" s="2">
        <v>13836</v>
      </c>
      <c r="F30" s="2">
        <v>131.05549114551371</v>
      </c>
      <c r="G30" s="2">
        <v>14282</v>
      </c>
      <c r="H30" s="2">
        <v>8070.8001647375822</v>
      </c>
      <c r="I30" s="2">
        <v>13656</v>
      </c>
      <c r="J30" s="2">
        <v>129.3505194480438</v>
      </c>
      <c r="K30" s="2">
        <v>14282</v>
      </c>
    </row>
    <row r="31" spans="1:11" x14ac:dyDescent="0.15">
      <c r="A31" s="2" t="s">
        <v>40</v>
      </c>
      <c r="B31" s="2">
        <v>7455.3194438817709</v>
      </c>
      <c r="C31" s="2">
        <v>13483.171935372309</v>
      </c>
      <c r="D31" s="2">
        <v>8927.8585297629052</v>
      </c>
      <c r="E31" s="2">
        <v>15024</v>
      </c>
      <c r="F31" s="2">
        <v>142.30830434881449</v>
      </c>
      <c r="G31" s="2">
        <v>15698</v>
      </c>
      <c r="H31" s="2">
        <v>9407.3279649519445</v>
      </c>
      <c r="I31" s="2">
        <v>15624</v>
      </c>
      <c r="J31" s="2">
        <v>147.9915433403805</v>
      </c>
      <c r="K31" s="2">
        <v>15698</v>
      </c>
    </row>
    <row r="32" spans="1:11" x14ac:dyDescent="0.15">
      <c r="A32" s="3" t="s">
        <v>41</v>
      </c>
      <c r="B32" s="3">
        <v>2046.433414118954</v>
      </c>
      <c r="C32" s="3">
        <v>8201.1360109011148</v>
      </c>
      <c r="D32" s="3">
        <v>2893.463880165194</v>
      </c>
      <c r="E32" s="3">
        <v>5824</v>
      </c>
      <c r="F32" s="3">
        <v>56.867058604120707</v>
      </c>
      <c r="G32" s="3">
        <v>6368</v>
      </c>
      <c r="H32" s="3">
        <v>3402.5088242645729</v>
      </c>
      <c r="I32" s="3">
        <v>6176</v>
      </c>
      <c r="J32" s="3">
        <v>60.304078629644494</v>
      </c>
      <c r="K32" s="3">
        <v>6368</v>
      </c>
    </row>
    <row r="33" spans="1:12" x14ac:dyDescent="0.15">
      <c r="A33" s="3" t="s">
        <v>42</v>
      </c>
      <c r="B33" s="3">
        <v>2046.433414118954</v>
      </c>
      <c r="C33" s="3">
        <v>8201.1360109011148</v>
      </c>
      <c r="D33" s="3">
        <v>2886.5786777212788</v>
      </c>
      <c r="E33" s="3">
        <v>6382</v>
      </c>
      <c r="F33" s="3">
        <v>62.315516485490797</v>
      </c>
      <c r="G33" s="3">
        <v>6466</v>
      </c>
      <c r="H33" s="3">
        <v>3080.7020257022309</v>
      </c>
      <c r="I33" s="3">
        <v>6402</v>
      </c>
      <c r="J33" s="3">
        <v>62.510801714213741</v>
      </c>
      <c r="K33" s="3">
        <v>6466</v>
      </c>
    </row>
    <row r="34" spans="1:12" x14ac:dyDescent="0.15">
      <c r="A34" s="2" t="s">
        <v>43</v>
      </c>
      <c r="B34" s="2">
        <v>2046.433414118954</v>
      </c>
      <c r="C34" s="2">
        <v>6509.6828348230238</v>
      </c>
      <c r="D34" s="2">
        <v>2656.406219685065</v>
      </c>
      <c r="E34" s="2">
        <v>5898</v>
      </c>
      <c r="F34" s="2">
        <v>57.589557718445853</v>
      </c>
      <c r="G34" s="2">
        <v>6420</v>
      </c>
      <c r="H34" s="2">
        <v>2848.3799438261449</v>
      </c>
      <c r="I34" s="2">
        <v>6328</v>
      </c>
      <c r="J34" s="2">
        <v>61.788186036338651</v>
      </c>
      <c r="K34" s="2">
        <v>6420</v>
      </c>
    </row>
    <row r="35" spans="1:12" x14ac:dyDescent="0.15">
      <c r="A35" s="2" t="s">
        <v>44</v>
      </c>
      <c r="B35" s="2">
        <v>2046.433414118954</v>
      </c>
      <c r="C35" s="2">
        <v>6509.6828348230238</v>
      </c>
      <c r="D35" s="2">
        <v>2787.481481915207</v>
      </c>
      <c r="E35" s="2">
        <v>6210</v>
      </c>
      <c r="F35" s="2">
        <v>60.636004311893657</v>
      </c>
      <c r="G35" s="2">
        <v>6304</v>
      </c>
      <c r="H35" s="2">
        <v>2996.1331381581572</v>
      </c>
      <c r="I35" s="2">
        <v>6172</v>
      </c>
      <c r="J35" s="2">
        <v>60.264962739614752</v>
      </c>
      <c r="K35" s="2">
        <v>6304</v>
      </c>
    </row>
    <row r="36" spans="1:12" x14ac:dyDescent="0.15">
      <c r="A36" s="3" t="s">
        <v>45</v>
      </c>
      <c r="B36" s="3">
        <v>2046.433414118954</v>
      </c>
      <c r="C36" s="3">
        <v>8277.541743430651</v>
      </c>
      <c r="D36" s="3">
        <v>3042.552566226937</v>
      </c>
      <c r="E36" s="3">
        <v>5358</v>
      </c>
      <c r="F36" s="3">
        <v>51.452540361147292</v>
      </c>
      <c r="G36" s="3">
        <v>5432</v>
      </c>
      <c r="H36" s="3">
        <v>3371.4151448698299</v>
      </c>
      <c r="I36" s="3">
        <v>5096</v>
      </c>
      <c r="J36" s="3">
        <v>48.93657067570112</v>
      </c>
      <c r="K36" s="3">
        <v>5432</v>
      </c>
    </row>
    <row r="37" spans="1:12" x14ac:dyDescent="0.15">
      <c r="A37" s="3" t="s">
        <v>46</v>
      </c>
      <c r="B37" s="3">
        <v>2046.433414118954</v>
      </c>
      <c r="C37" s="3">
        <v>8277.541743430651</v>
      </c>
      <c r="D37" s="3">
        <v>3005.8612305598108</v>
      </c>
      <c r="E37" s="3">
        <v>5924</v>
      </c>
      <c r="F37" s="3">
        <v>56.887803116729472</v>
      </c>
      <c r="G37" s="3">
        <v>6208</v>
      </c>
      <c r="H37" s="3">
        <v>3123.24991034393</v>
      </c>
      <c r="I37" s="3">
        <v>6132</v>
      </c>
      <c r="J37" s="3">
        <v>58.885214164717283</v>
      </c>
      <c r="K37" s="3">
        <v>6208</v>
      </c>
    </row>
    <row r="39" spans="1:12" x14ac:dyDescent="0.15">
      <c r="A39" s="15" t="s">
        <v>47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2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2" x14ac:dyDescent="0.15">
      <c r="A41" s="4"/>
      <c r="B41" s="4" t="s">
        <v>48</v>
      </c>
      <c r="C41" s="4" t="s">
        <v>49</v>
      </c>
      <c r="D41" s="4" t="s">
        <v>50</v>
      </c>
      <c r="E41" s="4" t="s">
        <v>51</v>
      </c>
      <c r="F41" s="4" t="s">
        <v>52</v>
      </c>
      <c r="G41" s="4" t="s">
        <v>82</v>
      </c>
      <c r="H41" s="4" t="s">
        <v>56</v>
      </c>
      <c r="I41" s="4" t="s">
        <v>55</v>
      </c>
      <c r="J41" s="4" t="s">
        <v>57</v>
      </c>
      <c r="K41" s="4" t="s">
        <v>53</v>
      </c>
      <c r="L41" s="4" t="s">
        <v>54</v>
      </c>
    </row>
    <row r="42" spans="1:12" x14ac:dyDescent="0.15">
      <c r="A42" s="5" t="s">
        <v>58</v>
      </c>
      <c r="B42" s="5">
        <v>10.08</v>
      </c>
      <c r="C42" s="5">
        <v>10.130000000000001</v>
      </c>
      <c r="D42" s="5">
        <v>22.48</v>
      </c>
      <c r="E42" s="5">
        <v>1.05</v>
      </c>
      <c r="F42" s="5">
        <v>4.2</v>
      </c>
      <c r="G42">
        <v>0.2412</v>
      </c>
      <c r="H42" s="5">
        <f t="shared" ref="H42:H60" si="0">(F42-2*B42*C42*1.1*0.001*I42)/I42/(B42*C42*(D42-2*E42))*1000</f>
        <v>0.34055120815363266</v>
      </c>
      <c r="I42" s="5">
        <v>4.5</v>
      </c>
      <c r="J42" s="5"/>
      <c r="K42" s="5"/>
      <c r="L42" s="5"/>
    </row>
    <row r="43" spans="1:12" x14ac:dyDescent="0.15">
      <c r="A43" s="5" t="s">
        <v>59</v>
      </c>
      <c r="B43" s="5">
        <v>10.119999999999999</v>
      </c>
      <c r="C43" s="5">
        <v>10.11</v>
      </c>
      <c r="D43" s="5">
        <v>22.54</v>
      </c>
      <c r="E43" s="5">
        <v>1.05</v>
      </c>
      <c r="F43" s="5">
        <v>4.2</v>
      </c>
      <c r="G43">
        <v>0.2412</v>
      </c>
      <c r="H43" s="5">
        <f t="shared" si="0"/>
        <v>0.33866516249699696</v>
      </c>
      <c r="I43" s="5">
        <v>4.5</v>
      </c>
      <c r="J43" s="5"/>
      <c r="K43" s="5"/>
      <c r="L43" s="5"/>
    </row>
    <row r="44" spans="1:12" x14ac:dyDescent="0.15">
      <c r="A44" s="5" t="s">
        <v>60</v>
      </c>
      <c r="B44" s="5">
        <v>10.11</v>
      </c>
      <c r="C44" s="5">
        <v>10.119999999999999</v>
      </c>
      <c r="D44" s="5">
        <v>22.25</v>
      </c>
      <c r="E44" s="5">
        <v>1.05</v>
      </c>
      <c r="F44" s="5">
        <v>4.2</v>
      </c>
      <c r="G44">
        <v>0.2412</v>
      </c>
      <c r="H44" s="5">
        <f t="shared" si="0"/>
        <v>0.34353925168429866</v>
      </c>
      <c r="I44" s="5">
        <v>4.5</v>
      </c>
      <c r="J44" s="5"/>
      <c r="K44" s="5"/>
      <c r="L44" s="5"/>
    </row>
    <row r="45" spans="1:12" x14ac:dyDescent="0.15">
      <c r="A45" s="5" t="s">
        <v>61</v>
      </c>
      <c r="B45" s="5">
        <v>10.11</v>
      </c>
      <c r="C45" s="5">
        <v>10.130000000000001</v>
      </c>
      <c r="D45" s="5">
        <v>22.61</v>
      </c>
      <c r="E45" s="5">
        <v>1.05</v>
      </c>
      <c r="F45" s="5">
        <v>4.4000000000000004</v>
      </c>
      <c r="G45">
        <v>0.24110000000000001</v>
      </c>
      <c r="H45" s="5">
        <f t="shared" si="0"/>
        <v>0.35822905161760932</v>
      </c>
      <c r="I45" s="5">
        <v>4.5</v>
      </c>
      <c r="J45" s="5"/>
      <c r="K45" s="5"/>
      <c r="L45" s="5"/>
    </row>
    <row r="46" spans="1:12" x14ac:dyDescent="0.15">
      <c r="A46" s="5" t="s">
        <v>62</v>
      </c>
      <c r="B46" s="5">
        <v>10.119999999999999</v>
      </c>
      <c r="C46" s="5">
        <v>10.119999999999999</v>
      </c>
      <c r="D46" s="5">
        <v>22.49</v>
      </c>
      <c r="E46" s="5">
        <v>1.05</v>
      </c>
      <c r="F46" s="5">
        <v>4.7</v>
      </c>
      <c r="G46">
        <v>0.24110000000000001</v>
      </c>
      <c r="H46" s="5">
        <f t="shared" si="0"/>
        <v>0.39226182703676621</v>
      </c>
      <c r="I46" s="5">
        <v>4.5</v>
      </c>
      <c r="J46" s="5"/>
      <c r="K46" s="5"/>
      <c r="L46" s="5"/>
    </row>
    <row r="47" spans="1:12" x14ac:dyDescent="0.15">
      <c r="A47" s="5" t="s">
        <v>63</v>
      </c>
      <c r="B47" s="5">
        <v>10.119999999999999</v>
      </c>
      <c r="C47" s="5">
        <v>10.29</v>
      </c>
      <c r="D47" s="5">
        <v>22.56</v>
      </c>
      <c r="E47" s="5">
        <v>1.05</v>
      </c>
      <c r="F47" s="5">
        <v>4.8</v>
      </c>
      <c r="G47">
        <v>0.24110000000000001</v>
      </c>
      <c r="H47" s="5">
        <f t="shared" si="0"/>
        <v>0.39311503320745939</v>
      </c>
      <c r="I47" s="5">
        <v>4.5</v>
      </c>
      <c r="J47" s="5"/>
      <c r="K47" s="5"/>
      <c r="L47" s="5"/>
    </row>
    <row r="48" spans="1:12" x14ac:dyDescent="0.15">
      <c r="A48" s="5" t="s">
        <v>64</v>
      </c>
      <c r="B48" s="5">
        <v>10.08</v>
      </c>
      <c r="C48" s="5">
        <v>10.08</v>
      </c>
      <c r="D48" s="5">
        <v>22.61</v>
      </c>
      <c r="E48" s="5">
        <v>1.05</v>
      </c>
      <c r="F48" s="5">
        <v>4.9000000000000004</v>
      </c>
      <c r="G48">
        <v>0.28599999999999998</v>
      </c>
      <c r="H48" s="5">
        <f t="shared" si="0"/>
        <v>0.41524794021317846</v>
      </c>
      <c r="I48" s="5">
        <v>4.5</v>
      </c>
      <c r="J48" s="5"/>
      <c r="K48" s="5">
        <v>513.08233333333339</v>
      </c>
      <c r="L48" s="5"/>
    </row>
    <row r="49" spans="1:12" x14ac:dyDescent="0.15">
      <c r="A49" s="5" t="s">
        <v>65</v>
      </c>
      <c r="B49" s="5">
        <v>10.17</v>
      </c>
      <c r="C49" s="5">
        <v>10.199999999999999</v>
      </c>
      <c r="D49" s="5">
        <v>22.66</v>
      </c>
      <c r="E49" s="5">
        <v>1.05</v>
      </c>
      <c r="F49" s="5">
        <v>4.9000000000000004</v>
      </c>
      <c r="G49">
        <v>0.28599999999999998</v>
      </c>
      <c r="H49" s="5">
        <f t="shared" si="0"/>
        <v>0.40354734415790328</v>
      </c>
      <c r="I49" s="5">
        <v>4.5</v>
      </c>
      <c r="J49" s="5"/>
      <c r="K49" s="5"/>
      <c r="L49" s="5"/>
    </row>
    <row r="50" spans="1:12" x14ac:dyDescent="0.15">
      <c r="A50" s="5" t="s">
        <v>66</v>
      </c>
      <c r="B50" s="5">
        <v>10.08</v>
      </c>
      <c r="C50" s="5">
        <v>10.17</v>
      </c>
      <c r="D50" s="5">
        <v>22.67</v>
      </c>
      <c r="E50" s="5">
        <v>1.05</v>
      </c>
      <c r="F50" s="5">
        <v>5</v>
      </c>
      <c r="G50">
        <v>0.28599999999999998</v>
      </c>
      <c r="H50" s="5">
        <f t="shared" si="0"/>
        <v>0.41996452574557058</v>
      </c>
      <c r="I50" s="5">
        <v>4.5</v>
      </c>
      <c r="J50" s="5"/>
      <c r="K50" s="5"/>
      <c r="L50" s="5"/>
    </row>
    <row r="51" spans="1:12" x14ac:dyDescent="0.15">
      <c r="A51" s="5" t="s">
        <v>67</v>
      </c>
      <c r="B51" s="5">
        <v>10.15</v>
      </c>
      <c r="C51" s="5">
        <v>10.130000000000001</v>
      </c>
      <c r="D51" s="5">
        <v>22.54</v>
      </c>
      <c r="E51" s="5">
        <v>1.05</v>
      </c>
      <c r="F51" s="5">
        <v>4.4000000000000004</v>
      </c>
      <c r="G51" s="6">
        <v>0.33300000000000002</v>
      </c>
      <c r="H51" s="5">
        <f t="shared" si="0"/>
        <v>0.35761512271951135</v>
      </c>
      <c r="I51" s="5">
        <v>4.5</v>
      </c>
      <c r="J51" s="5"/>
      <c r="K51" s="5">
        <v>567.12783333333334</v>
      </c>
      <c r="L51" s="5"/>
    </row>
    <row r="52" spans="1:12" x14ac:dyDescent="0.15">
      <c r="A52" s="5" t="s">
        <v>68</v>
      </c>
      <c r="B52" s="5">
        <v>10.119999999999999</v>
      </c>
      <c r="C52" s="5">
        <v>10.17</v>
      </c>
      <c r="D52" s="5">
        <v>22.49</v>
      </c>
      <c r="E52" s="5">
        <v>1.05</v>
      </c>
      <c r="F52" s="5">
        <v>4.4000000000000004</v>
      </c>
      <c r="G52" s="6">
        <v>0.33300000000000002</v>
      </c>
      <c r="H52" s="5">
        <f t="shared" si="0"/>
        <v>0.35803482768377859</v>
      </c>
      <c r="I52" s="5">
        <v>4.5</v>
      </c>
      <c r="J52" s="5"/>
      <c r="K52" s="5"/>
      <c r="L52" s="5"/>
    </row>
    <row r="53" spans="1:12" x14ac:dyDescent="0.15">
      <c r="A53" s="5" t="s">
        <v>69</v>
      </c>
      <c r="B53" s="5">
        <v>10.14</v>
      </c>
      <c r="C53" s="5">
        <v>10.119999999999999</v>
      </c>
      <c r="D53" s="5">
        <v>22.5</v>
      </c>
      <c r="E53" s="5">
        <v>1.05</v>
      </c>
      <c r="F53" s="5">
        <v>4.4000000000000004</v>
      </c>
      <c r="G53" s="6">
        <v>0.33300000000000002</v>
      </c>
      <c r="H53" s="5">
        <f t="shared" si="0"/>
        <v>0.35923713833740734</v>
      </c>
      <c r="I53" s="5">
        <v>4.5</v>
      </c>
      <c r="J53" s="5"/>
      <c r="K53" s="5"/>
      <c r="L53" s="5"/>
    </row>
    <row r="54" spans="1:12" x14ac:dyDescent="0.15">
      <c r="A54" s="5" t="s">
        <v>70</v>
      </c>
      <c r="B54" s="5">
        <v>10.220000000000001</v>
      </c>
      <c r="C54" s="5">
        <v>10.26</v>
      </c>
      <c r="D54" s="5">
        <v>22.59</v>
      </c>
      <c r="E54" s="5">
        <v>1.05</v>
      </c>
      <c r="F54" s="5">
        <v>5.4</v>
      </c>
      <c r="G54">
        <v>0.38</v>
      </c>
      <c r="H54" s="5">
        <f t="shared" si="0"/>
        <v>0.45115351160503769</v>
      </c>
      <c r="I54" s="5">
        <v>4.5</v>
      </c>
      <c r="J54" s="5"/>
      <c r="K54" s="5">
        <v>624.79183333333333</v>
      </c>
      <c r="L54" s="5"/>
    </row>
    <row r="55" spans="1:12" x14ac:dyDescent="0.15">
      <c r="A55" s="5" t="s">
        <v>71</v>
      </c>
      <c r="B55" s="5">
        <v>10.220000000000001</v>
      </c>
      <c r="C55" s="5">
        <v>10.220000000000001</v>
      </c>
      <c r="D55" s="5">
        <v>22.6</v>
      </c>
      <c r="E55" s="5">
        <v>1.05</v>
      </c>
      <c r="F55" s="5">
        <v>5.4</v>
      </c>
      <c r="G55">
        <v>0.38</v>
      </c>
      <c r="H55" s="5">
        <f t="shared" si="0"/>
        <v>0.45311837022384072</v>
      </c>
      <c r="I55" s="5">
        <v>4.5</v>
      </c>
      <c r="J55" s="5"/>
      <c r="K55" s="5"/>
      <c r="L55" s="5"/>
    </row>
    <row r="56" spans="1:12" x14ac:dyDescent="0.15">
      <c r="A56" s="5" t="s">
        <v>72</v>
      </c>
      <c r="B56" s="5">
        <v>10.23</v>
      </c>
      <c r="C56" s="5">
        <v>10.32</v>
      </c>
      <c r="D56" s="5">
        <v>22.72</v>
      </c>
      <c r="E56" s="5">
        <v>1.05</v>
      </c>
      <c r="F56" s="5">
        <v>5.4</v>
      </c>
      <c r="G56">
        <v>0.38</v>
      </c>
      <c r="H56" s="5">
        <f t="shared" si="0"/>
        <v>0.4445430641674174</v>
      </c>
      <c r="I56" s="5">
        <v>4.5</v>
      </c>
      <c r="J56" s="5"/>
      <c r="K56" s="5"/>
      <c r="L56" s="5"/>
    </row>
    <row r="57" spans="1:12" x14ac:dyDescent="0.15">
      <c r="A57" s="5" t="s">
        <v>73</v>
      </c>
      <c r="B57" s="5">
        <v>10.11</v>
      </c>
      <c r="C57" s="5">
        <v>10.130000000000001</v>
      </c>
      <c r="D57" s="5">
        <v>22.61</v>
      </c>
      <c r="E57" s="5">
        <v>1.05</v>
      </c>
      <c r="F57" s="5">
        <v>4.7</v>
      </c>
      <c r="G57">
        <v>0.24110000000000001</v>
      </c>
      <c r="H57" s="5">
        <f t="shared" si="0"/>
        <v>0.38996726528946724</v>
      </c>
      <c r="I57" s="5">
        <v>4.5</v>
      </c>
      <c r="J57" s="5"/>
      <c r="K57" s="5"/>
      <c r="L57" s="5"/>
    </row>
    <row r="58" spans="1:12" x14ac:dyDescent="0.15">
      <c r="A58" s="5" t="s">
        <v>74</v>
      </c>
      <c r="B58" s="5">
        <v>10.119999999999999</v>
      </c>
      <c r="C58" s="5">
        <v>10.119999999999999</v>
      </c>
      <c r="D58" s="5">
        <v>22.49</v>
      </c>
      <c r="E58" s="5">
        <v>1.05</v>
      </c>
      <c r="F58" s="5">
        <v>4.4000000000000004</v>
      </c>
      <c r="G58">
        <v>0.24110000000000001</v>
      </c>
      <c r="H58" s="5">
        <f t="shared" si="0"/>
        <v>0.36033685760051876</v>
      </c>
      <c r="I58" s="5">
        <v>4.5</v>
      </c>
      <c r="J58" s="5"/>
      <c r="K58" s="5"/>
      <c r="L58" s="5"/>
    </row>
    <row r="59" spans="1:12" x14ac:dyDescent="0.15">
      <c r="A59" s="5" t="s">
        <v>75</v>
      </c>
      <c r="B59" s="5">
        <v>10.119999999999999</v>
      </c>
      <c r="C59" s="5">
        <v>10.29</v>
      </c>
      <c r="D59" s="5">
        <v>22.56</v>
      </c>
      <c r="E59" s="5">
        <v>1.05</v>
      </c>
      <c r="F59" s="5">
        <v>4.8</v>
      </c>
      <c r="G59">
        <v>0.24110000000000001</v>
      </c>
      <c r="H59" s="5">
        <f t="shared" si="0"/>
        <v>0.39311503320745939</v>
      </c>
      <c r="I59" s="5">
        <v>4.5</v>
      </c>
      <c r="J59" s="5"/>
      <c r="K59" s="5"/>
      <c r="L59" s="5"/>
    </row>
    <row r="60" spans="1:12" x14ac:dyDescent="0.15">
      <c r="A60" s="6" t="s">
        <v>76</v>
      </c>
      <c r="B60" s="6">
        <v>10.130000000000001</v>
      </c>
      <c r="C60" s="6">
        <v>10.14</v>
      </c>
      <c r="D60" s="6">
        <v>22.56</v>
      </c>
      <c r="E60" s="6">
        <v>1.05</v>
      </c>
      <c r="F60" s="6">
        <v>4.2</v>
      </c>
      <c r="G60">
        <v>0.25240000000000001</v>
      </c>
      <c r="H60" s="3">
        <f t="shared" si="0"/>
        <v>0.33657615914578143</v>
      </c>
      <c r="I60" s="6">
        <v>4.5</v>
      </c>
      <c r="J60" s="3"/>
      <c r="K60" s="3">
        <v>0.442</v>
      </c>
      <c r="L60" s="3"/>
    </row>
    <row r="61" spans="1:12" x14ac:dyDescent="0.15">
      <c r="A61" s="6" t="s">
        <v>77</v>
      </c>
      <c r="B61" s="6">
        <v>10.1</v>
      </c>
      <c r="C61" s="6">
        <v>10.17</v>
      </c>
      <c r="D61" s="6">
        <v>22.48</v>
      </c>
      <c r="E61" s="6">
        <v>1.05</v>
      </c>
      <c r="F61" s="6">
        <v>4.3</v>
      </c>
      <c r="G61">
        <v>0.25240000000000001</v>
      </c>
      <c r="H61" s="3">
        <f>(F61-2*B61*C61*E61*0.001*I61)/I61/(B61*C61*(D61-2*E61))*1000</f>
        <v>0.35342485376709093</v>
      </c>
      <c r="I61" s="6">
        <v>4.5</v>
      </c>
      <c r="J61" s="3"/>
      <c r="K61" s="3"/>
      <c r="L61" s="3"/>
    </row>
    <row r="62" spans="1:12" x14ac:dyDescent="0.15">
      <c r="A62" s="6" t="s">
        <v>78</v>
      </c>
      <c r="B62" s="6">
        <v>10.19</v>
      </c>
      <c r="C62" s="6">
        <v>10.11</v>
      </c>
      <c r="D62" s="6">
        <v>22.44</v>
      </c>
      <c r="E62" s="6">
        <v>1.05</v>
      </c>
      <c r="F62" s="6">
        <v>4.3</v>
      </c>
      <c r="G62">
        <v>0.25240000000000001</v>
      </c>
      <c r="H62" s="3">
        <f>(F62-2*B62*C62*1.1*0.001*I62)/I62/(B62*C62*(D62-2*E62))*1000</f>
        <v>0.34785429285092218</v>
      </c>
      <c r="I62" s="6">
        <v>4.5</v>
      </c>
      <c r="J62" s="3"/>
      <c r="K62" s="3"/>
      <c r="L62" s="3"/>
    </row>
    <row r="63" spans="1:12" x14ac:dyDescent="0.15">
      <c r="A63" s="6" t="s">
        <v>79</v>
      </c>
      <c r="B63" s="6">
        <v>10.1</v>
      </c>
      <c r="C63" s="6">
        <v>10.09</v>
      </c>
      <c r="D63" s="6">
        <v>22.48</v>
      </c>
      <c r="E63" s="6">
        <v>1.05</v>
      </c>
      <c r="F63" s="6">
        <v>4.2</v>
      </c>
      <c r="G63">
        <v>0.245</v>
      </c>
      <c r="H63" s="3">
        <f>(F63-2*B63*C63*1.1*0.001*I63)/I63/(B63*C63*(D63-2*E63))*1000</f>
        <v>0.34143756692268323</v>
      </c>
      <c r="I63" s="6">
        <v>4.5</v>
      </c>
      <c r="J63" s="3"/>
      <c r="K63" s="3">
        <v>0.46100000000000002</v>
      </c>
      <c r="L63" s="3"/>
    </row>
    <row r="64" spans="1:12" x14ac:dyDescent="0.15">
      <c r="A64" s="6" t="s">
        <v>80</v>
      </c>
      <c r="B64" s="6">
        <v>10.09</v>
      </c>
      <c r="C64" s="6">
        <v>10.11</v>
      </c>
      <c r="D64" s="6">
        <v>22.55</v>
      </c>
      <c r="E64" s="6">
        <v>1.05</v>
      </c>
      <c r="F64" s="6">
        <v>4.2</v>
      </c>
      <c r="G64">
        <v>0.245</v>
      </c>
      <c r="H64" s="3">
        <f>(F64-2*B64*C64*1.1*0.001*I64)/I64/(B64*C64*(D64-2*E64))*1000</f>
        <v>0.33982585641189589</v>
      </c>
      <c r="I64" s="6">
        <v>4.5</v>
      </c>
      <c r="J64" s="3"/>
      <c r="K64" s="3"/>
      <c r="L64" s="3"/>
    </row>
    <row r="65" spans="1:12" x14ac:dyDescent="0.15">
      <c r="A65" s="6" t="s">
        <v>81</v>
      </c>
      <c r="B65" s="6">
        <v>10.119999999999999</v>
      </c>
      <c r="C65" s="6">
        <v>10.1</v>
      </c>
      <c r="D65" s="6">
        <v>22.5</v>
      </c>
      <c r="E65" s="6">
        <v>1.05</v>
      </c>
      <c r="F65" s="6">
        <v>4.2</v>
      </c>
      <c r="G65">
        <v>0.245</v>
      </c>
      <c r="H65" s="3">
        <f>(F65-2*B65*C65*1.1*0.001*I65)/I65/(B65*C65*(D65-2*E65))*1000</f>
        <v>0.33977195673531552</v>
      </c>
      <c r="I65" s="6">
        <v>4.5</v>
      </c>
      <c r="J65" s="3"/>
      <c r="K65" s="3"/>
      <c r="L65" s="3"/>
    </row>
    <row r="68" spans="1:12" x14ac:dyDescent="0.15">
      <c r="A68" s="2"/>
      <c r="B68" s="2" t="s">
        <v>83</v>
      </c>
      <c r="C68" s="2" t="s">
        <v>84</v>
      </c>
      <c r="D68" s="2" t="s">
        <v>85</v>
      </c>
      <c r="E68" s="2" t="s">
        <v>86</v>
      </c>
      <c r="F68" s="2" t="s">
        <v>99</v>
      </c>
      <c r="G68" s="2" t="s">
        <v>98</v>
      </c>
      <c r="H68" s="2" t="s">
        <v>97</v>
      </c>
    </row>
    <row r="69" spans="1:12" x14ac:dyDescent="0.15">
      <c r="A69" s="2" t="s">
        <v>87</v>
      </c>
      <c r="B69">
        <v>10.08</v>
      </c>
      <c r="C69">
        <v>10.130000000000001</v>
      </c>
      <c r="D69">
        <v>22.48</v>
      </c>
      <c r="E69">
        <v>1.05</v>
      </c>
      <c r="F69">
        <v>4.2</v>
      </c>
      <c r="G69" s="7">
        <v>0.2412</v>
      </c>
      <c r="H69" s="7">
        <v>0.34055120815363266</v>
      </c>
    </row>
    <row r="70" spans="1:12" x14ac:dyDescent="0.15">
      <c r="A70" s="2" t="s">
        <v>59</v>
      </c>
      <c r="B70">
        <v>10.119999999999999</v>
      </c>
      <c r="C70">
        <v>10.11</v>
      </c>
      <c r="D70">
        <v>22.54</v>
      </c>
      <c r="E70">
        <v>1.05</v>
      </c>
      <c r="F70">
        <v>4.2</v>
      </c>
      <c r="G70" s="7">
        <v>0.2412</v>
      </c>
      <c r="H70" s="7">
        <v>0.33866516249699696</v>
      </c>
    </row>
    <row r="71" spans="1:12" x14ac:dyDescent="0.15">
      <c r="A71" s="2" t="s">
        <v>60</v>
      </c>
      <c r="B71">
        <v>10.11</v>
      </c>
      <c r="C71">
        <v>10.119999999999999</v>
      </c>
      <c r="D71">
        <v>22.25</v>
      </c>
      <c r="E71">
        <v>1.05</v>
      </c>
      <c r="F71">
        <v>4.2</v>
      </c>
      <c r="G71" s="7">
        <v>0.2412</v>
      </c>
      <c r="H71" s="7">
        <v>0.34353925168429866</v>
      </c>
    </row>
    <row r="72" spans="1:12" x14ac:dyDescent="0.15">
      <c r="A72" s="2" t="s">
        <v>88</v>
      </c>
      <c r="B72">
        <v>10.11</v>
      </c>
      <c r="C72">
        <v>10.130000000000001</v>
      </c>
      <c r="D72">
        <v>22.61</v>
      </c>
      <c r="E72">
        <v>1.05</v>
      </c>
      <c r="F72">
        <v>4.4000000000000004</v>
      </c>
      <c r="G72" s="7">
        <v>0.24110000000000001</v>
      </c>
      <c r="H72" s="7">
        <v>0.35822905161760932</v>
      </c>
    </row>
    <row r="73" spans="1:12" x14ac:dyDescent="0.15">
      <c r="A73" s="2" t="s">
        <v>62</v>
      </c>
      <c r="B73">
        <v>10.119999999999999</v>
      </c>
      <c r="C73">
        <v>10.119999999999999</v>
      </c>
      <c r="D73">
        <v>22.49</v>
      </c>
      <c r="E73">
        <v>1.05</v>
      </c>
      <c r="F73">
        <v>4.7</v>
      </c>
      <c r="G73" s="7">
        <v>0.24110000000000001</v>
      </c>
      <c r="H73" s="7">
        <v>0.39226182703676621</v>
      </c>
    </row>
    <row r="74" spans="1:12" x14ac:dyDescent="0.15">
      <c r="A74" s="2" t="s">
        <v>63</v>
      </c>
      <c r="B74">
        <v>10.119999999999999</v>
      </c>
      <c r="C74">
        <v>10.29</v>
      </c>
      <c r="D74">
        <v>22.56</v>
      </c>
      <c r="E74">
        <v>1.05</v>
      </c>
      <c r="F74">
        <v>4.8</v>
      </c>
      <c r="G74" s="7">
        <v>0.24110000000000001</v>
      </c>
      <c r="H74" s="7">
        <v>0.39311503320745939</v>
      </c>
    </row>
    <row r="75" spans="1:12" x14ac:dyDescent="0.15">
      <c r="A75" s="2" t="s">
        <v>89</v>
      </c>
      <c r="B75">
        <v>10.08</v>
      </c>
      <c r="C75">
        <v>10.08</v>
      </c>
      <c r="D75">
        <v>22.61</v>
      </c>
      <c r="E75">
        <v>1.05</v>
      </c>
      <c r="F75">
        <v>4.9000000000000004</v>
      </c>
      <c r="G75" s="7">
        <v>0.28599999999999998</v>
      </c>
      <c r="H75" s="7">
        <v>0.41524794021317846</v>
      </c>
    </row>
    <row r="76" spans="1:12" x14ac:dyDescent="0.15">
      <c r="A76" s="2" t="s">
        <v>65</v>
      </c>
      <c r="B76">
        <v>10.17</v>
      </c>
      <c r="C76">
        <v>10.199999999999999</v>
      </c>
      <c r="D76">
        <v>22.66</v>
      </c>
      <c r="E76">
        <v>1.05</v>
      </c>
      <c r="F76">
        <v>4.9000000000000004</v>
      </c>
      <c r="G76" s="7">
        <v>0.28599999999999998</v>
      </c>
      <c r="H76" s="7">
        <v>0.40354734415790328</v>
      </c>
    </row>
    <row r="77" spans="1:12" x14ac:dyDescent="0.15">
      <c r="A77" s="2" t="s">
        <v>66</v>
      </c>
      <c r="B77">
        <v>10.08</v>
      </c>
      <c r="C77">
        <v>10.17</v>
      </c>
      <c r="D77">
        <v>22.67</v>
      </c>
      <c r="E77">
        <v>1.05</v>
      </c>
      <c r="F77">
        <v>5</v>
      </c>
      <c r="G77" s="7">
        <v>0.28599999999999998</v>
      </c>
      <c r="H77" s="7">
        <v>0.41996452574557058</v>
      </c>
    </row>
    <row r="78" spans="1:12" x14ac:dyDescent="0.15">
      <c r="A78" s="2" t="s">
        <v>90</v>
      </c>
      <c r="B78">
        <v>10.15</v>
      </c>
      <c r="C78">
        <v>10.130000000000001</v>
      </c>
      <c r="D78">
        <v>22.54</v>
      </c>
      <c r="E78">
        <v>1.05</v>
      </c>
      <c r="F78">
        <v>4.4000000000000004</v>
      </c>
      <c r="G78" s="7">
        <v>0.33300000000000002</v>
      </c>
      <c r="H78" s="7">
        <v>0.35761512271951135</v>
      </c>
    </row>
    <row r="79" spans="1:12" x14ac:dyDescent="0.15">
      <c r="A79" s="2" t="s">
        <v>68</v>
      </c>
      <c r="B79">
        <v>10.119999999999999</v>
      </c>
      <c r="C79">
        <v>10.17</v>
      </c>
      <c r="D79">
        <v>22.49</v>
      </c>
      <c r="E79">
        <v>1.05</v>
      </c>
      <c r="F79">
        <v>4.4000000000000004</v>
      </c>
      <c r="G79" s="7">
        <v>0.33300000000000002</v>
      </c>
      <c r="H79" s="7">
        <v>0.35803482768377859</v>
      </c>
    </row>
    <row r="80" spans="1:12" x14ac:dyDescent="0.15">
      <c r="A80" s="2" t="s">
        <v>69</v>
      </c>
      <c r="B80">
        <v>10.14</v>
      </c>
      <c r="C80">
        <v>10.119999999999999</v>
      </c>
      <c r="D80">
        <v>22.5</v>
      </c>
      <c r="E80">
        <v>1.05</v>
      </c>
      <c r="F80">
        <v>4.4000000000000004</v>
      </c>
      <c r="G80" s="7">
        <v>0.33300000000000002</v>
      </c>
      <c r="H80" s="7">
        <v>0.35923713833740734</v>
      </c>
    </row>
    <row r="81" spans="1:10" x14ac:dyDescent="0.15">
      <c r="A81" s="2" t="s">
        <v>91</v>
      </c>
      <c r="B81">
        <v>10.220000000000001</v>
      </c>
      <c r="C81">
        <v>10.26</v>
      </c>
      <c r="D81">
        <v>22.59</v>
      </c>
      <c r="E81">
        <v>1.05</v>
      </c>
      <c r="F81">
        <v>5.4</v>
      </c>
      <c r="G81" s="7">
        <v>0.38</v>
      </c>
      <c r="H81" s="7">
        <v>0.45115351160503769</v>
      </c>
    </row>
    <row r="82" spans="1:10" x14ac:dyDescent="0.15">
      <c r="A82" s="2" t="s">
        <v>71</v>
      </c>
      <c r="B82">
        <v>10.220000000000001</v>
      </c>
      <c r="C82">
        <v>10.220000000000001</v>
      </c>
      <c r="D82">
        <v>22.6</v>
      </c>
      <c r="E82">
        <v>1.05</v>
      </c>
      <c r="F82">
        <v>5.4</v>
      </c>
      <c r="G82" s="7">
        <v>0.38</v>
      </c>
      <c r="H82" s="7">
        <v>0.45311837022384072</v>
      </c>
    </row>
    <row r="83" spans="1:10" x14ac:dyDescent="0.15">
      <c r="A83" s="2" t="s">
        <v>72</v>
      </c>
      <c r="B83">
        <v>10.23</v>
      </c>
      <c r="C83">
        <v>10.32</v>
      </c>
      <c r="D83">
        <v>22.72</v>
      </c>
      <c r="E83">
        <v>1.05</v>
      </c>
      <c r="F83">
        <v>5.4</v>
      </c>
      <c r="G83" s="7">
        <v>0.38</v>
      </c>
      <c r="H83" s="7">
        <v>0.4445430641674174</v>
      </c>
    </row>
    <row r="84" spans="1:10" x14ac:dyDescent="0.15">
      <c r="A84" s="2" t="s">
        <v>92</v>
      </c>
      <c r="B84">
        <v>10.11</v>
      </c>
      <c r="C84">
        <v>10.130000000000001</v>
      </c>
      <c r="D84">
        <v>22.61</v>
      </c>
      <c r="E84">
        <v>1.05</v>
      </c>
      <c r="F84">
        <v>4.7</v>
      </c>
      <c r="G84" s="7">
        <v>0.24110000000000001</v>
      </c>
      <c r="H84" s="7">
        <v>0.38996726528946724</v>
      </c>
    </row>
    <row r="85" spans="1:10" x14ac:dyDescent="0.15">
      <c r="A85" s="2" t="s">
        <v>74</v>
      </c>
      <c r="B85">
        <v>10.119999999999999</v>
      </c>
      <c r="C85">
        <v>10.119999999999999</v>
      </c>
      <c r="D85">
        <v>22.49</v>
      </c>
      <c r="E85">
        <v>1.05</v>
      </c>
      <c r="F85">
        <v>4.4000000000000004</v>
      </c>
      <c r="G85" s="7">
        <v>0.24110000000000001</v>
      </c>
      <c r="H85" s="7">
        <v>0.36033685760051876</v>
      </c>
    </row>
    <row r="86" spans="1:10" x14ac:dyDescent="0.15">
      <c r="A86" s="2" t="s">
        <v>75</v>
      </c>
      <c r="B86">
        <v>10.119999999999999</v>
      </c>
      <c r="C86">
        <v>10.29</v>
      </c>
      <c r="D86">
        <v>22.56</v>
      </c>
      <c r="E86">
        <v>1.05</v>
      </c>
      <c r="F86">
        <v>4.8</v>
      </c>
      <c r="G86" s="7">
        <v>0.24110000000000001</v>
      </c>
      <c r="H86" s="7">
        <v>0.39311503320745939</v>
      </c>
    </row>
    <row r="87" spans="1:10" x14ac:dyDescent="0.15">
      <c r="A87" s="2" t="s">
        <v>93</v>
      </c>
      <c r="B87">
        <v>10.130000000000001</v>
      </c>
      <c r="C87">
        <v>10.14</v>
      </c>
      <c r="D87">
        <v>22.56</v>
      </c>
      <c r="E87">
        <v>1.05</v>
      </c>
      <c r="F87">
        <v>4.2</v>
      </c>
      <c r="G87" s="7">
        <v>0.25240000000000001</v>
      </c>
      <c r="H87" s="7">
        <v>0.33657615914578143</v>
      </c>
    </row>
    <row r="88" spans="1:10" x14ac:dyDescent="0.15">
      <c r="A88" s="2" t="s">
        <v>94</v>
      </c>
      <c r="B88">
        <v>10.1</v>
      </c>
      <c r="C88">
        <v>10.17</v>
      </c>
      <c r="D88">
        <v>22.48</v>
      </c>
      <c r="E88">
        <v>1.05</v>
      </c>
      <c r="F88">
        <v>4.3</v>
      </c>
      <c r="G88" s="7">
        <v>0.25240000000000001</v>
      </c>
      <c r="H88" s="7">
        <v>0.35342485376709093</v>
      </c>
    </row>
    <row r="89" spans="1:10" x14ac:dyDescent="0.15">
      <c r="A89" s="2" t="s">
        <v>95</v>
      </c>
      <c r="B89">
        <v>10.19</v>
      </c>
      <c r="C89">
        <v>10.11</v>
      </c>
      <c r="D89">
        <v>22.44</v>
      </c>
      <c r="E89">
        <v>1.05</v>
      </c>
      <c r="F89">
        <v>4.3</v>
      </c>
      <c r="G89" s="7">
        <v>0.25240000000000001</v>
      </c>
      <c r="H89" s="7">
        <v>0.34785429285092218</v>
      </c>
    </row>
    <row r="90" spans="1:10" x14ac:dyDescent="0.15">
      <c r="A90" s="2" t="s">
        <v>96</v>
      </c>
      <c r="B90">
        <v>10.1</v>
      </c>
      <c r="C90">
        <v>10.09</v>
      </c>
      <c r="D90">
        <v>22.48</v>
      </c>
      <c r="E90">
        <v>1.05</v>
      </c>
      <c r="F90">
        <v>4.2</v>
      </c>
      <c r="G90" s="7">
        <v>0.245</v>
      </c>
      <c r="H90" s="7">
        <v>0.34143756692268323</v>
      </c>
    </row>
    <row r="91" spans="1:10" x14ac:dyDescent="0.15">
      <c r="A91" s="2" t="s">
        <v>80</v>
      </c>
      <c r="B91">
        <v>10.09</v>
      </c>
      <c r="C91">
        <v>10.11</v>
      </c>
      <c r="D91">
        <v>22.55</v>
      </c>
      <c r="E91">
        <v>1.05</v>
      </c>
      <c r="F91">
        <v>4.2</v>
      </c>
      <c r="G91" s="7">
        <v>0.245</v>
      </c>
      <c r="H91" s="7">
        <v>0.33982585641189589</v>
      </c>
    </row>
    <row r="92" spans="1:10" x14ac:dyDescent="0.15">
      <c r="A92" s="2" t="s">
        <v>81</v>
      </c>
      <c r="B92">
        <v>10.119999999999999</v>
      </c>
      <c r="C92">
        <v>10.1</v>
      </c>
      <c r="D92">
        <v>22.5</v>
      </c>
      <c r="E92">
        <v>1.05</v>
      </c>
      <c r="F92">
        <v>4.2</v>
      </c>
      <c r="G92" s="7">
        <v>0.245</v>
      </c>
      <c r="H92" s="7">
        <v>0.33977195673531552</v>
      </c>
    </row>
    <row r="93" spans="1:10" x14ac:dyDescent="0.15">
      <c r="J93" s="17"/>
    </row>
    <row r="94" spans="1:10" x14ac:dyDescent="0.15">
      <c r="A94" s="2"/>
      <c r="B94" s="2" t="s">
        <v>98</v>
      </c>
      <c r="C94" s="2" t="s">
        <v>97</v>
      </c>
      <c r="D94" s="2" t="s">
        <v>100</v>
      </c>
      <c r="E94" s="2" t="s">
        <v>102</v>
      </c>
      <c r="F94" s="2" t="s">
        <v>101</v>
      </c>
      <c r="G94" s="19" t="s">
        <v>140</v>
      </c>
      <c r="H94" s="2" t="s">
        <v>141</v>
      </c>
      <c r="J94" s="17"/>
    </row>
    <row r="95" spans="1:10" x14ac:dyDescent="0.15">
      <c r="A95" s="2" t="s">
        <v>87</v>
      </c>
      <c r="B95" s="7">
        <v>0.2412</v>
      </c>
      <c r="C95" s="7">
        <v>0.34055120815363266</v>
      </c>
      <c r="D95" s="8">
        <f t="shared" ref="D95:D118" si="1">(C95-B95)/B95 * 100</f>
        <v>41.190384806647039</v>
      </c>
      <c r="E95" s="18">
        <f>SUM(D95:D97)/3</f>
        <v>41.342678597972395</v>
      </c>
      <c r="F95" s="16">
        <f>SUM(C95:C97)/3</f>
        <v>0.34091854077830935</v>
      </c>
      <c r="G95" s="20">
        <f>SQRT((ABS(C95-0.340918540778309)^2+ABS(C96-0.340918540778309)^2+ABS(C97-0.340918540778309)^2)/3)</f>
        <v>2.0067197602566533E-3</v>
      </c>
      <c r="H95" s="17">
        <f>(SUM(G95:G118)/8)</f>
        <v>6.5073957117312599E-3</v>
      </c>
      <c r="J95" s="17"/>
    </row>
    <row r="96" spans="1:10" x14ac:dyDescent="0.15">
      <c r="A96" s="2" t="s">
        <v>59</v>
      </c>
      <c r="B96" s="7">
        <v>0.2412</v>
      </c>
      <c r="C96" s="7">
        <v>0.33866516249699696</v>
      </c>
      <c r="D96" s="8">
        <f t="shared" si="1"/>
        <v>40.408442162934065</v>
      </c>
      <c r="E96" s="18"/>
      <c r="F96" s="16"/>
      <c r="G96" s="20"/>
      <c r="H96" s="17"/>
      <c r="J96" s="17"/>
    </row>
    <row r="97" spans="1:10" x14ac:dyDescent="0.15">
      <c r="A97" s="2" t="s">
        <v>60</v>
      </c>
      <c r="B97" s="7">
        <v>0.2412</v>
      </c>
      <c r="C97" s="7">
        <v>0.34353925168429866</v>
      </c>
      <c r="D97" s="8">
        <f t="shared" si="1"/>
        <v>42.429208824336094</v>
      </c>
      <c r="E97" s="18"/>
      <c r="F97" s="16"/>
      <c r="G97" s="20"/>
      <c r="H97" s="17"/>
      <c r="J97" s="17"/>
    </row>
    <row r="98" spans="1:10" x14ac:dyDescent="0.15">
      <c r="A98" s="2" t="s">
        <v>88</v>
      </c>
      <c r="B98" s="7">
        <v>0.24110000000000001</v>
      </c>
      <c r="C98" s="7">
        <v>0.35822905161760932</v>
      </c>
      <c r="D98" s="8">
        <f t="shared" si="1"/>
        <v>48.581108095234057</v>
      </c>
      <c r="E98" s="18">
        <f>SUM(D98:D100)/3</f>
        <v>58.109485947993214</v>
      </c>
      <c r="F98" s="16">
        <f>SUM(C98:C100)/3</f>
        <v>0.38120197062061162</v>
      </c>
      <c r="G98" s="20">
        <f>SQRT((ABS(C98-0.381201970620612)^2+ABS(C99-0.381201970620612)^2+ABS(C100-0.381201970620612)^2)/3)</f>
        <v>1.6248040822025404E-2</v>
      </c>
      <c r="H98" s="17"/>
      <c r="J98" s="17"/>
    </row>
    <row r="99" spans="1:10" x14ac:dyDescent="0.15">
      <c r="A99" s="2" t="s">
        <v>62</v>
      </c>
      <c r="B99" s="7">
        <v>0.24110000000000001</v>
      </c>
      <c r="C99" s="7">
        <v>0.39226182703676621</v>
      </c>
      <c r="D99" s="8">
        <f t="shared" si="1"/>
        <v>62.696734565228617</v>
      </c>
      <c r="E99" s="18"/>
      <c r="F99" s="16"/>
      <c r="G99" s="20"/>
      <c r="H99" s="17"/>
      <c r="J99" s="17"/>
    </row>
    <row r="100" spans="1:10" x14ac:dyDescent="0.15">
      <c r="A100" s="2" t="s">
        <v>63</v>
      </c>
      <c r="B100" s="7">
        <v>0.24110000000000001</v>
      </c>
      <c r="C100" s="7">
        <v>0.39311503320745939</v>
      </c>
      <c r="D100" s="8">
        <f t="shared" si="1"/>
        <v>63.050615183516953</v>
      </c>
      <c r="E100" s="18"/>
      <c r="F100" s="16"/>
      <c r="G100" s="20"/>
      <c r="H100" s="17"/>
      <c r="J100" s="17"/>
    </row>
    <row r="101" spans="1:10" x14ac:dyDescent="0.15">
      <c r="A101" s="2" t="s">
        <v>89</v>
      </c>
      <c r="B101" s="7">
        <v>0.28599999999999998</v>
      </c>
      <c r="C101" s="7">
        <v>0.41524794021317846</v>
      </c>
      <c r="D101" s="8">
        <f t="shared" si="1"/>
        <v>45.191587487125346</v>
      </c>
      <c r="E101" s="18">
        <f>SUM(D101:D103)/3</f>
        <v>44.37760024669609</v>
      </c>
      <c r="F101" s="16">
        <f>SUM(C101:C103)/3</f>
        <v>0.41291993670555077</v>
      </c>
      <c r="G101" s="20">
        <f>SQRT((ABS(C101-0.412919936705551)^2+ABS(C102-0.412919936705551)^2+ABS(C103-0.412919936705551)^2)/3)</f>
        <v>6.9014811487223861E-3</v>
      </c>
      <c r="H101" s="17"/>
      <c r="J101" s="17"/>
    </row>
    <row r="102" spans="1:10" x14ac:dyDescent="0.15">
      <c r="A102" s="2" t="s">
        <v>65</v>
      </c>
      <c r="B102" s="7">
        <v>0.28599999999999998</v>
      </c>
      <c r="C102" s="7">
        <v>0.40354734415790328</v>
      </c>
      <c r="D102" s="8">
        <f t="shared" si="1"/>
        <v>41.100469985280881</v>
      </c>
      <c r="E102" s="18"/>
      <c r="F102" s="16"/>
      <c r="G102" s="20"/>
      <c r="H102" s="17"/>
      <c r="J102" s="17"/>
    </row>
    <row r="103" spans="1:10" x14ac:dyDescent="0.15">
      <c r="A103" s="2" t="s">
        <v>66</v>
      </c>
      <c r="B103" s="7">
        <v>0.28599999999999998</v>
      </c>
      <c r="C103" s="7">
        <v>0.41996452574557058</v>
      </c>
      <c r="D103" s="8">
        <f t="shared" si="1"/>
        <v>46.840743267682036</v>
      </c>
      <c r="E103" s="18"/>
      <c r="F103" s="16"/>
      <c r="G103" s="20"/>
      <c r="H103" s="17"/>
      <c r="J103" s="17"/>
    </row>
    <row r="104" spans="1:10" x14ac:dyDescent="0.15">
      <c r="A104" s="2" t="s">
        <v>90</v>
      </c>
      <c r="B104" s="7">
        <v>0.33300000000000002</v>
      </c>
      <c r="C104" s="7">
        <v>0.35761512271951135</v>
      </c>
      <c r="D104" s="8">
        <f t="shared" si="1"/>
        <v>7.3919287445979958</v>
      </c>
      <c r="E104" s="18">
        <f>SUM(D104:D106)/3</f>
        <v>7.5963051792489695</v>
      </c>
      <c r="F104" s="16">
        <f>SUM(C104:C106)/3</f>
        <v>0.35829569624689911</v>
      </c>
      <c r="G104" s="20">
        <f>SQRT((ABS(C104-0.358295696246899)^2+ABS(C105-0.358295696246899)^2+ABS(C106-0.358295696246899)^2)/3)</f>
        <v>6.8739749373660213E-4</v>
      </c>
      <c r="H104" s="17"/>
      <c r="J104" s="17"/>
    </row>
    <row r="105" spans="1:10" x14ac:dyDescent="0.15">
      <c r="A105" s="2" t="s">
        <v>68</v>
      </c>
      <c r="B105" s="7">
        <v>0.33300000000000002</v>
      </c>
      <c r="C105" s="7">
        <v>0.35803482768377859</v>
      </c>
      <c r="D105" s="8">
        <f t="shared" si="1"/>
        <v>7.5179662714049762</v>
      </c>
      <c r="E105" s="18"/>
      <c r="F105" s="16"/>
      <c r="G105" s="20"/>
      <c r="H105" s="17"/>
      <c r="J105" s="17"/>
    </row>
    <row r="106" spans="1:10" x14ac:dyDescent="0.15">
      <c r="A106" s="2" t="s">
        <v>69</v>
      </c>
      <c r="B106" s="7">
        <v>0.33300000000000002</v>
      </c>
      <c r="C106" s="7">
        <v>0.35923713833740734</v>
      </c>
      <c r="D106" s="8">
        <f t="shared" si="1"/>
        <v>7.8790205217439384</v>
      </c>
      <c r="E106" s="18"/>
      <c r="F106" s="16"/>
      <c r="G106" s="20"/>
      <c r="H106" s="17"/>
      <c r="J106" s="17"/>
    </row>
    <row r="107" spans="1:10" x14ac:dyDescent="0.15">
      <c r="A107" s="2" t="s">
        <v>91</v>
      </c>
      <c r="B107" s="7">
        <v>0.38</v>
      </c>
      <c r="C107" s="7">
        <v>0.45115351160503769</v>
      </c>
      <c r="D107" s="8">
        <f t="shared" si="1"/>
        <v>18.724608317115184</v>
      </c>
      <c r="E107" s="18">
        <f>SUM(D107:D109)/3</f>
        <v>18.317100525990863</v>
      </c>
      <c r="F107" s="16">
        <f>SUM(C107:C109)/3</f>
        <v>0.44960498199876531</v>
      </c>
      <c r="G107" s="20">
        <f>SQRT((ABS(C107-0.449604981998765)^2+ABS(C108-0.449604981998765)^2+ABS(C109-0.449604981998765)^2)/3)</f>
        <v>3.6680990941230281E-3</v>
      </c>
      <c r="H107" s="17"/>
      <c r="J107" s="17"/>
    </row>
    <row r="108" spans="1:10" x14ac:dyDescent="0.15">
      <c r="A108" s="2" t="s">
        <v>71</v>
      </c>
      <c r="B108" s="7">
        <v>0.38</v>
      </c>
      <c r="C108" s="7">
        <v>0.45311837022384072</v>
      </c>
      <c r="D108" s="8">
        <f t="shared" si="1"/>
        <v>19.241676374694926</v>
      </c>
      <c r="E108" s="18"/>
      <c r="F108" s="16"/>
      <c r="G108" s="20"/>
      <c r="H108" s="17"/>
      <c r="J108" s="17"/>
    </row>
    <row r="109" spans="1:10" x14ac:dyDescent="0.15">
      <c r="A109" s="2" t="s">
        <v>72</v>
      </c>
      <c r="B109" s="7">
        <v>0.38</v>
      </c>
      <c r="C109" s="7">
        <v>0.4445430641674174</v>
      </c>
      <c r="D109" s="8">
        <f t="shared" si="1"/>
        <v>16.985016886162473</v>
      </c>
      <c r="E109" s="18"/>
      <c r="F109" s="16"/>
      <c r="G109" s="20"/>
      <c r="H109" s="17"/>
      <c r="J109" s="17"/>
    </row>
    <row r="110" spans="1:10" x14ac:dyDescent="0.15">
      <c r="A110" s="2" t="s">
        <v>92</v>
      </c>
      <c r="B110" s="7">
        <v>0.24110000000000001</v>
      </c>
      <c r="C110" s="7">
        <v>0.38996726528946724</v>
      </c>
      <c r="D110" s="8">
        <f t="shared" si="1"/>
        <v>61.745029153657086</v>
      </c>
      <c r="E110" s="18">
        <f>SUM(D110:D112)/3</f>
        <v>58.083665988862897</v>
      </c>
      <c r="F110" s="16">
        <f>SUM(C110:C112)/3</f>
        <v>0.38113971869914848</v>
      </c>
      <c r="G110" s="20">
        <f>SQRT((ABS(C110-0.381139718699148)^2+ABS(C111-0.381139718699148)^2+ABS(C112-0.381139718699148)^2)/3)</f>
        <v>1.4765870177158448E-2</v>
      </c>
      <c r="H110" s="17"/>
      <c r="J110" s="17"/>
    </row>
    <row r="111" spans="1:10" x14ac:dyDescent="0.15">
      <c r="A111" s="2" t="s">
        <v>74</v>
      </c>
      <c r="B111" s="7">
        <v>0.24110000000000001</v>
      </c>
      <c r="C111" s="7">
        <v>0.36033685760051876</v>
      </c>
      <c r="D111" s="8">
        <f t="shared" si="1"/>
        <v>49.45535362941466</v>
      </c>
      <c r="E111" s="18"/>
      <c r="F111" s="16"/>
      <c r="G111" s="20"/>
      <c r="H111" s="17"/>
      <c r="J111" s="17"/>
    </row>
    <row r="112" spans="1:10" x14ac:dyDescent="0.15">
      <c r="A112" s="2" t="s">
        <v>75</v>
      </c>
      <c r="B112" s="7">
        <v>0.24110000000000001</v>
      </c>
      <c r="C112" s="7">
        <v>0.39311503320745939</v>
      </c>
      <c r="D112" s="8">
        <f t="shared" si="1"/>
        <v>63.050615183516953</v>
      </c>
      <c r="E112" s="18"/>
      <c r="F112" s="16"/>
      <c r="G112" s="20"/>
      <c r="H112" s="17"/>
      <c r="J112" s="17"/>
    </row>
    <row r="113" spans="1:10" x14ac:dyDescent="0.15">
      <c r="A113" s="2" t="s">
        <v>93</v>
      </c>
      <c r="B113" s="7">
        <v>0.25240000000000001</v>
      </c>
      <c r="C113" s="7">
        <v>0.33657615914578143</v>
      </c>
      <c r="D113" s="8">
        <f t="shared" si="1"/>
        <v>33.350300770911815</v>
      </c>
      <c r="E113" s="18">
        <f>SUM(D113:D115)/3</f>
        <v>37.064884543554477</v>
      </c>
      <c r="F113" s="16">
        <f>SUM(C113:C115)/3</f>
        <v>0.34595176858793159</v>
      </c>
      <c r="G113" s="20">
        <f>SQRT((ABS(C113-0.345951768587932)^2+ABS(C114-0.345951768587932)^2+ABS(C115-0.345951768587932)^2)/3)</f>
        <v>7.0087719580055321E-3</v>
      </c>
      <c r="H113" s="17"/>
      <c r="J113" s="17"/>
    </row>
    <row r="114" spans="1:10" x14ac:dyDescent="0.15">
      <c r="A114" s="2" t="s">
        <v>94</v>
      </c>
      <c r="B114" s="7">
        <v>0.25240000000000001</v>
      </c>
      <c r="C114" s="7">
        <v>0.35342485376709093</v>
      </c>
      <c r="D114" s="8">
        <f t="shared" si="1"/>
        <v>40.025694836406863</v>
      </c>
      <c r="E114" s="18"/>
      <c r="F114" s="16"/>
      <c r="G114" s="20"/>
      <c r="H114" s="17"/>
      <c r="J114" s="17"/>
    </row>
    <row r="115" spans="1:10" x14ac:dyDescent="0.15">
      <c r="A115" s="2" t="s">
        <v>95</v>
      </c>
      <c r="B115" s="7">
        <v>0.25240000000000001</v>
      </c>
      <c r="C115" s="7">
        <v>0.34785429285092218</v>
      </c>
      <c r="D115" s="8">
        <f t="shared" si="1"/>
        <v>37.818658023344753</v>
      </c>
      <c r="E115" s="18"/>
      <c r="F115" s="16"/>
      <c r="G115" s="20"/>
      <c r="H115" s="17"/>
      <c r="J115" s="17"/>
    </row>
    <row r="116" spans="1:10" x14ac:dyDescent="0.15">
      <c r="A116" s="2" t="s">
        <v>96</v>
      </c>
      <c r="B116" s="7">
        <v>0.245</v>
      </c>
      <c r="C116" s="7">
        <v>0.34143756692268323</v>
      </c>
      <c r="D116" s="8">
        <f t="shared" si="1"/>
        <v>39.362272213340098</v>
      </c>
      <c r="E116" s="18">
        <f>SUM(D116:D118)/3</f>
        <v>38.916378240801997</v>
      </c>
      <c r="F116" s="16">
        <f>SUM(C116:C118)/3</f>
        <v>0.34034512668996486</v>
      </c>
      <c r="G116" s="20">
        <f>SQRT((ABS(C116-0.340345126689965)^2+ABS(C117-0.340345126689965)^2+ABS(C118-0.340345126689965)^2)/3)</f>
        <v>7.7278523982202011E-4</v>
      </c>
      <c r="H116" s="17"/>
      <c r="J116" s="17"/>
    </row>
    <row r="117" spans="1:10" x14ac:dyDescent="0.15">
      <c r="A117" s="2" t="s">
        <v>80</v>
      </c>
      <c r="B117" s="7">
        <v>0.245</v>
      </c>
      <c r="C117" s="7">
        <v>0.33982585641189589</v>
      </c>
      <c r="D117" s="8">
        <f t="shared" si="1"/>
        <v>38.704431188528936</v>
      </c>
      <c r="E117" s="18"/>
      <c r="F117" s="16"/>
      <c r="G117" s="20"/>
      <c r="H117" s="17"/>
    </row>
    <row r="118" spans="1:10" x14ac:dyDescent="0.15">
      <c r="A118" s="2" t="s">
        <v>81</v>
      </c>
      <c r="B118" s="7">
        <v>0.245</v>
      </c>
      <c r="C118" s="7">
        <v>0.33977195673531552</v>
      </c>
      <c r="D118" s="8">
        <f t="shared" si="1"/>
        <v>38.682431320536949</v>
      </c>
      <c r="E118" s="18"/>
      <c r="F118" s="16"/>
      <c r="G118" s="20"/>
      <c r="H118" s="17"/>
    </row>
    <row r="120" spans="1:10" x14ac:dyDescent="0.15">
      <c r="B120" t="s">
        <v>111</v>
      </c>
      <c r="C120" t="s">
        <v>112</v>
      </c>
      <c r="D120" t="s">
        <v>113</v>
      </c>
    </row>
    <row r="121" spans="1:10" x14ac:dyDescent="0.15">
      <c r="A121" s="2" t="s">
        <v>103</v>
      </c>
      <c r="B121" s="7">
        <v>0.2412</v>
      </c>
      <c r="C121" s="7">
        <v>0.34091854077830935</v>
      </c>
      <c r="D121" s="8">
        <v>41.342678597972395</v>
      </c>
    </row>
    <row r="122" spans="1:10" x14ac:dyDescent="0.15">
      <c r="A122" s="2" t="s">
        <v>104</v>
      </c>
      <c r="B122" s="7">
        <v>0.2412</v>
      </c>
      <c r="C122" s="7">
        <v>0.38120197062061162</v>
      </c>
      <c r="D122" s="8">
        <v>58.109485947993214</v>
      </c>
    </row>
    <row r="123" spans="1:10" x14ac:dyDescent="0.15">
      <c r="A123" s="2" t="s">
        <v>105</v>
      </c>
      <c r="B123" s="7">
        <v>0.28599999999999998</v>
      </c>
      <c r="C123" s="7">
        <v>0.41291993670555077</v>
      </c>
      <c r="D123" s="8">
        <v>44.37760024669609</v>
      </c>
    </row>
    <row r="124" spans="1:10" x14ac:dyDescent="0.15">
      <c r="A124" s="2" t="s">
        <v>106</v>
      </c>
      <c r="B124" s="7">
        <v>0.33300000000000002</v>
      </c>
      <c r="C124" s="7">
        <v>0.35829569624689911</v>
      </c>
      <c r="D124" s="8">
        <v>7.5963051792489695</v>
      </c>
    </row>
    <row r="125" spans="1:10" x14ac:dyDescent="0.15">
      <c r="A125" s="2" t="s">
        <v>107</v>
      </c>
      <c r="B125" s="7">
        <v>0.38</v>
      </c>
      <c r="C125" s="7">
        <v>0.44960498199876531</v>
      </c>
      <c r="D125" s="8">
        <v>18.317100525990863</v>
      </c>
    </row>
    <row r="126" spans="1:10" x14ac:dyDescent="0.15">
      <c r="A126" s="2" t="s">
        <v>108</v>
      </c>
      <c r="B126" s="7">
        <v>0.24110000000000001</v>
      </c>
      <c r="C126" s="7">
        <v>0.38113971869914848</v>
      </c>
      <c r="D126" s="8">
        <v>58.083665988862897</v>
      </c>
    </row>
    <row r="127" spans="1:10" x14ac:dyDescent="0.15">
      <c r="A127" s="2" t="s">
        <v>109</v>
      </c>
      <c r="B127" s="7">
        <v>0.25240000000000001</v>
      </c>
      <c r="C127" s="7">
        <v>0.34595176858793159</v>
      </c>
      <c r="D127" s="8">
        <v>37.064884543554477</v>
      </c>
    </row>
    <row r="128" spans="1:10" x14ac:dyDescent="0.15">
      <c r="A128" s="2" t="s">
        <v>110</v>
      </c>
      <c r="B128" s="7">
        <v>0.245</v>
      </c>
      <c r="C128" s="7">
        <v>0.34034512668996486</v>
      </c>
      <c r="D128" s="8">
        <v>38.916378240801997</v>
      </c>
    </row>
    <row r="131" spans="1:13" x14ac:dyDescent="0.15">
      <c r="A131" s="13" t="s">
        <v>116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15">
      <c r="A133" s="1" t="s">
        <v>0</v>
      </c>
      <c r="B133" s="1" t="s">
        <v>1</v>
      </c>
      <c r="C133" s="1" t="s">
        <v>114</v>
      </c>
      <c r="D133" s="1" t="s">
        <v>2</v>
      </c>
      <c r="E133" s="1" t="s">
        <v>115</v>
      </c>
      <c r="F133" s="1" t="s">
        <v>3</v>
      </c>
      <c r="G133" s="1" t="s">
        <v>4</v>
      </c>
      <c r="H133" s="1" t="s">
        <v>5</v>
      </c>
      <c r="I133" s="1" t="s">
        <v>6</v>
      </c>
      <c r="J133" s="1" t="s">
        <v>7</v>
      </c>
      <c r="K133" s="1" t="s">
        <v>8</v>
      </c>
      <c r="L133" s="1" t="s">
        <v>9</v>
      </c>
      <c r="M133" s="1" t="s">
        <v>10</v>
      </c>
    </row>
    <row r="134" spans="1:13" x14ac:dyDescent="0.15">
      <c r="A134" t="s">
        <v>11</v>
      </c>
      <c r="B134">
        <v>2048.384974392241</v>
      </c>
      <c r="C134">
        <v>28.544093294495319</v>
      </c>
      <c r="D134">
        <v>5541.4104843815048</v>
      </c>
      <c r="E134">
        <v>58.699504639740162</v>
      </c>
      <c r="F134">
        <v>2767.420794417766</v>
      </c>
      <c r="G134">
        <v>5156</v>
      </c>
      <c r="H134">
        <v>50.494366881336283</v>
      </c>
      <c r="I134">
        <v>6102</v>
      </c>
      <c r="J134">
        <v>3669.2001090535969</v>
      </c>
      <c r="K134">
        <v>5968</v>
      </c>
      <c r="L134">
        <v>58.446544132625071</v>
      </c>
      <c r="M134">
        <v>6102</v>
      </c>
    </row>
    <row r="135" spans="1:13" x14ac:dyDescent="0.15">
      <c r="A135" t="s">
        <v>12</v>
      </c>
      <c r="B135">
        <v>2048.384974392241</v>
      </c>
      <c r="C135">
        <v>28.544093294495319</v>
      </c>
      <c r="D135">
        <v>5541.4104843815048</v>
      </c>
      <c r="E135">
        <v>58.699504639740162</v>
      </c>
      <c r="F135">
        <v>2658.346575431518</v>
      </c>
      <c r="G135">
        <v>5940</v>
      </c>
      <c r="H135">
        <v>58.17233112395995</v>
      </c>
      <c r="I135">
        <v>6042</v>
      </c>
      <c r="J135">
        <v>3166.3713197452321</v>
      </c>
      <c r="K135">
        <v>5882</v>
      </c>
      <c r="L135">
        <v>57.604318463153596</v>
      </c>
      <c r="M135">
        <v>6042</v>
      </c>
    </row>
    <row r="136" spans="1:13" x14ac:dyDescent="0.15">
      <c r="A136" t="s">
        <v>13</v>
      </c>
      <c r="B136">
        <v>2048.384974392241</v>
      </c>
      <c r="C136">
        <v>28.544093294495319</v>
      </c>
      <c r="D136">
        <v>5472.420719647168</v>
      </c>
      <c r="E136">
        <v>58.161079037916558</v>
      </c>
      <c r="F136">
        <v>2892.9298433867898</v>
      </c>
      <c r="G136">
        <v>5614</v>
      </c>
      <c r="H136">
        <v>54.870730267453283</v>
      </c>
      <c r="I136">
        <v>6184</v>
      </c>
      <c r="J136">
        <v>3474.954438945997</v>
      </c>
      <c r="K136">
        <v>5864</v>
      </c>
      <c r="L136">
        <v>57.314207746410062</v>
      </c>
      <c r="M136">
        <v>6184</v>
      </c>
    </row>
    <row r="137" spans="1:13" x14ac:dyDescent="0.15">
      <c r="A137" t="s">
        <v>14</v>
      </c>
      <c r="B137">
        <v>2048.384974392241</v>
      </c>
      <c r="C137">
        <v>28.544093294495319</v>
      </c>
      <c r="D137">
        <v>5472.420719647168</v>
      </c>
      <c r="E137">
        <v>58.161079037916558</v>
      </c>
      <c r="F137">
        <v>2856.897633071937</v>
      </c>
      <c r="G137">
        <v>6266</v>
      </c>
      <c r="H137">
        <v>61.243319532572542</v>
      </c>
      <c r="I137">
        <v>6288</v>
      </c>
      <c r="J137">
        <v>3030.4284424827292</v>
      </c>
      <c r="K137">
        <v>6232</v>
      </c>
      <c r="L137">
        <v>60.911006595434422</v>
      </c>
      <c r="M137">
        <v>6288</v>
      </c>
    </row>
    <row r="138" spans="1:13" x14ac:dyDescent="0.15">
      <c r="A138" t="s">
        <v>15</v>
      </c>
      <c r="B138">
        <v>2048.384974392241</v>
      </c>
      <c r="C138">
        <v>28.544093294495319</v>
      </c>
      <c r="D138">
        <v>5589.441366514744</v>
      </c>
      <c r="E138">
        <v>59.024500147869702</v>
      </c>
      <c r="F138">
        <v>2898.237795530431</v>
      </c>
      <c r="G138">
        <v>5642</v>
      </c>
      <c r="H138">
        <v>55.144399745096429</v>
      </c>
      <c r="I138">
        <v>6360</v>
      </c>
      <c r="J138">
        <v>3283.0911174030139</v>
      </c>
      <c r="K138">
        <v>6080</v>
      </c>
      <c r="L138">
        <v>59.425372288228701</v>
      </c>
      <c r="M138">
        <v>6360</v>
      </c>
    </row>
    <row r="139" spans="1:13" x14ac:dyDescent="0.15">
      <c r="A139" t="s">
        <v>16</v>
      </c>
      <c r="B139">
        <v>2048.384974392241</v>
      </c>
      <c r="C139">
        <v>28.544093294495319</v>
      </c>
      <c r="D139">
        <v>5589.441366514744</v>
      </c>
      <c r="E139">
        <v>59.024500147869702</v>
      </c>
      <c r="F139">
        <v>2899.694285755324</v>
      </c>
      <c r="G139">
        <v>6420</v>
      </c>
      <c r="H139">
        <v>62.748501659609907</v>
      </c>
      <c r="I139">
        <v>6576</v>
      </c>
      <c r="J139">
        <v>3161.8004014174298</v>
      </c>
      <c r="K139">
        <v>6526</v>
      </c>
      <c r="L139">
        <v>63.784536110687583</v>
      </c>
      <c r="M139">
        <v>6576</v>
      </c>
    </row>
    <row r="140" spans="1:13" x14ac:dyDescent="0.15">
      <c r="A140" t="s">
        <v>17</v>
      </c>
      <c r="B140">
        <v>3297.3600292978981</v>
      </c>
      <c r="C140">
        <v>40.034562192068563</v>
      </c>
      <c r="D140">
        <v>9795.4999049510207</v>
      </c>
      <c r="E140">
        <v>90.439134647918038</v>
      </c>
      <c r="F140">
        <v>5533.6056759473131</v>
      </c>
      <c r="G140">
        <v>10532</v>
      </c>
      <c r="H140">
        <v>103.65488788107839</v>
      </c>
      <c r="I140">
        <v>10860</v>
      </c>
      <c r="J140">
        <v>6097.1588629037906</v>
      </c>
      <c r="K140">
        <v>10328</v>
      </c>
      <c r="L140">
        <v>101.64714033761651</v>
      </c>
      <c r="M140">
        <v>10860</v>
      </c>
    </row>
    <row r="141" spans="1:13" x14ac:dyDescent="0.15">
      <c r="A141" t="s">
        <v>18</v>
      </c>
      <c r="B141">
        <v>3297.3600292978981</v>
      </c>
      <c r="C141">
        <v>40.034562192068563</v>
      </c>
      <c r="D141">
        <v>9795.4999049510207</v>
      </c>
      <c r="E141">
        <v>90.439134647918038</v>
      </c>
      <c r="F141">
        <v>6314.4531992091624</v>
      </c>
      <c r="G141">
        <v>11440</v>
      </c>
      <c r="H141">
        <v>112.5913328294281</v>
      </c>
      <c r="I141">
        <v>11986</v>
      </c>
      <c r="J141">
        <v>6792.8086875564613</v>
      </c>
      <c r="K141">
        <v>11766</v>
      </c>
      <c r="L141">
        <v>115.79979213907789</v>
      </c>
      <c r="M141">
        <v>11986</v>
      </c>
    </row>
    <row r="142" spans="1:13" x14ac:dyDescent="0.15">
      <c r="A142" t="s">
        <v>19</v>
      </c>
      <c r="B142">
        <v>3297.3600292978981</v>
      </c>
      <c r="C142">
        <v>40.034562192068563</v>
      </c>
      <c r="D142">
        <v>8948.6406673416277</v>
      </c>
      <c r="E142">
        <v>84.301244466461114</v>
      </c>
      <c r="F142">
        <v>5625.071563642311</v>
      </c>
      <c r="G142">
        <v>0</v>
      </c>
      <c r="H142">
        <v>0</v>
      </c>
      <c r="I142">
        <v>10566</v>
      </c>
      <c r="J142">
        <v>6185.261364921058</v>
      </c>
      <c r="K142">
        <v>9914</v>
      </c>
      <c r="L142">
        <v>95.571365222588554</v>
      </c>
      <c r="M142">
        <v>10566</v>
      </c>
    </row>
    <row r="143" spans="1:13" x14ac:dyDescent="0.15">
      <c r="A143" t="s">
        <v>20</v>
      </c>
      <c r="B143">
        <v>3297.3600292978981</v>
      </c>
      <c r="C143">
        <v>40.034562192068563</v>
      </c>
      <c r="D143">
        <v>8948.6406673416277</v>
      </c>
      <c r="E143">
        <v>84.301244466461114</v>
      </c>
      <c r="F143">
        <v>6490.0009284970347</v>
      </c>
      <c r="G143">
        <v>11518</v>
      </c>
      <c r="H143">
        <v>111.0339907841209</v>
      </c>
      <c r="I143">
        <v>12442</v>
      </c>
      <c r="J143">
        <v>6886.884379129534</v>
      </c>
      <c r="K143">
        <v>12112</v>
      </c>
      <c r="L143">
        <v>116.7601750631423</v>
      </c>
      <c r="M143">
        <v>12442</v>
      </c>
    </row>
    <row r="144" spans="1:13" x14ac:dyDescent="0.15">
      <c r="A144" t="s">
        <v>21</v>
      </c>
      <c r="B144">
        <v>3297.3600292978981</v>
      </c>
      <c r="C144">
        <v>40.034562192068563</v>
      </c>
      <c r="D144">
        <v>10107.37733825402</v>
      </c>
      <c r="E144">
        <v>92.658461673471081</v>
      </c>
      <c r="F144">
        <v>6103.3386624445666</v>
      </c>
      <c r="G144">
        <v>10550</v>
      </c>
      <c r="H144">
        <v>102.9131744470977</v>
      </c>
      <c r="I144">
        <v>11188</v>
      </c>
      <c r="J144">
        <v>6813.3964967458842</v>
      </c>
      <c r="K144">
        <v>10774</v>
      </c>
      <c r="L144">
        <v>105.0982503784864</v>
      </c>
      <c r="M144">
        <v>11188</v>
      </c>
    </row>
    <row r="145" spans="1:13" x14ac:dyDescent="0.15">
      <c r="A145" t="s">
        <v>22</v>
      </c>
      <c r="B145">
        <v>3297.3600292978981</v>
      </c>
      <c r="C145">
        <v>40.034562192068563</v>
      </c>
      <c r="D145">
        <v>10107.37733825402</v>
      </c>
      <c r="E145">
        <v>92.658461673471081</v>
      </c>
      <c r="F145">
        <v>6367.4309035246197</v>
      </c>
      <c r="G145">
        <v>11754</v>
      </c>
      <c r="H145">
        <v>114.6579575783116</v>
      </c>
      <c r="I145">
        <v>12134</v>
      </c>
      <c r="J145">
        <v>6845.4441781487676</v>
      </c>
      <c r="K145">
        <v>12004</v>
      </c>
      <c r="L145">
        <v>117.0966583945935</v>
      </c>
      <c r="M145">
        <v>12134</v>
      </c>
    </row>
    <row r="146" spans="1:13" x14ac:dyDescent="0.15">
      <c r="A146" t="s">
        <v>23</v>
      </c>
      <c r="B146">
        <v>2046.433414118954</v>
      </c>
      <c r="C146">
        <v>28.523196938431418</v>
      </c>
      <c r="D146">
        <v>6429.6687757339541</v>
      </c>
      <c r="E146">
        <v>65.587522432314756</v>
      </c>
      <c r="F146">
        <v>2933.0319006219929</v>
      </c>
      <c r="G146">
        <v>5720</v>
      </c>
      <c r="H146">
        <v>55.851575414761413</v>
      </c>
      <c r="I146">
        <v>6282</v>
      </c>
      <c r="J146">
        <v>3409.8982934019059</v>
      </c>
      <c r="K146">
        <v>5930</v>
      </c>
      <c r="L146">
        <v>57.902070316352301</v>
      </c>
      <c r="M146">
        <v>6282</v>
      </c>
    </row>
    <row r="147" spans="1:13" x14ac:dyDescent="0.15">
      <c r="A147" t="s">
        <v>24</v>
      </c>
      <c r="B147">
        <v>2046.433414118954</v>
      </c>
      <c r="C147">
        <v>28.523196938431418</v>
      </c>
      <c r="D147">
        <v>6429.6687757339541</v>
      </c>
      <c r="E147">
        <v>65.587522432314756</v>
      </c>
      <c r="F147">
        <v>3016.513165118819</v>
      </c>
      <c r="G147">
        <v>6426</v>
      </c>
      <c r="H147">
        <v>62.745143988681271</v>
      </c>
      <c r="I147">
        <v>6472</v>
      </c>
      <c r="J147">
        <v>3256.7799930043739</v>
      </c>
      <c r="K147">
        <v>6436</v>
      </c>
      <c r="L147">
        <v>62.842786603042747</v>
      </c>
      <c r="M147">
        <v>6472</v>
      </c>
    </row>
    <row r="148" spans="1:13" x14ac:dyDescent="0.15">
      <c r="A148" t="s">
        <v>25</v>
      </c>
      <c r="B148">
        <v>2046.433414118954</v>
      </c>
      <c r="C148">
        <v>28.523196938431418</v>
      </c>
      <c r="D148">
        <v>8280.4981200085422</v>
      </c>
      <c r="E148">
        <v>79.378548254462544</v>
      </c>
      <c r="F148">
        <v>2975.43612567839</v>
      </c>
      <c r="G148">
        <v>0</v>
      </c>
      <c r="H148">
        <v>0</v>
      </c>
      <c r="I148">
        <v>5566</v>
      </c>
      <c r="J148">
        <v>3503.822574597189</v>
      </c>
      <c r="K148">
        <v>5188</v>
      </c>
      <c r="L148">
        <v>50.656938867971697</v>
      </c>
      <c r="M148">
        <v>5566</v>
      </c>
    </row>
    <row r="149" spans="1:13" x14ac:dyDescent="0.15">
      <c r="A149" t="s">
        <v>26</v>
      </c>
      <c r="B149">
        <v>2046.433414118954</v>
      </c>
      <c r="C149">
        <v>28.523196938431418</v>
      </c>
      <c r="D149">
        <v>8280.4981200085422</v>
      </c>
      <c r="E149">
        <v>79.378548254462544</v>
      </c>
      <c r="F149">
        <v>3150.4181594428269</v>
      </c>
      <c r="G149">
        <v>6010</v>
      </c>
      <c r="H149">
        <v>58.683153931478401</v>
      </c>
      <c r="I149">
        <v>6316</v>
      </c>
      <c r="J149">
        <v>3348.7113013100989</v>
      </c>
      <c r="K149">
        <v>6296</v>
      </c>
      <c r="L149">
        <v>61.475729975472213</v>
      </c>
      <c r="M149">
        <v>6316</v>
      </c>
    </row>
    <row r="150" spans="1:13" x14ac:dyDescent="0.15">
      <c r="A150" t="s">
        <v>27</v>
      </c>
      <c r="B150">
        <v>2046.433414118954</v>
      </c>
      <c r="C150">
        <v>28.523196938431418</v>
      </c>
      <c r="D150">
        <v>8277.541743430651</v>
      </c>
      <c r="E150">
        <v>79.326889859335509</v>
      </c>
      <c r="F150">
        <v>3255.604030492178</v>
      </c>
      <c r="G150">
        <v>5840</v>
      </c>
      <c r="H150">
        <v>56.081156347349783</v>
      </c>
      <c r="I150">
        <v>6034</v>
      </c>
      <c r="J150">
        <v>3642.2300668059988</v>
      </c>
      <c r="K150">
        <v>5548</v>
      </c>
      <c r="L150">
        <v>53.277098529982297</v>
      </c>
      <c r="M150">
        <v>6034</v>
      </c>
    </row>
    <row r="151" spans="1:13" x14ac:dyDescent="0.15">
      <c r="A151" t="s">
        <v>28</v>
      </c>
      <c r="B151">
        <v>2046.433414118954</v>
      </c>
      <c r="C151">
        <v>28.523196938431418</v>
      </c>
      <c r="D151">
        <v>8277.541743430651</v>
      </c>
      <c r="E151">
        <v>79.326889859335509</v>
      </c>
      <c r="F151">
        <v>3241.3945567193382</v>
      </c>
      <c r="G151">
        <v>6488</v>
      </c>
      <c r="H151">
        <v>62.30385999685025</v>
      </c>
      <c r="I151">
        <v>6824</v>
      </c>
      <c r="J151">
        <v>3498.302288409076</v>
      </c>
      <c r="K151">
        <v>6768</v>
      </c>
      <c r="L151">
        <v>64.9926825614492</v>
      </c>
      <c r="M151">
        <v>6824</v>
      </c>
    </row>
    <row r="152" spans="1:13" x14ac:dyDescent="0.15">
      <c r="A152" t="s">
        <v>29</v>
      </c>
      <c r="B152">
        <v>5120.2066880363591</v>
      </c>
      <c r="C152">
        <v>55.291849053014509</v>
      </c>
      <c r="D152">
        <v>6361.2911023868282</v>
      </c>
      <c r="E152">
        <v>65.033155091741605</v>
      </c>
      <c r="F152">
        <v>4226.9747543724379</v>
      </c>
      <c r="G152">
        <v>0</v>
      </c>
      <c r="H152">
        <v>0</v>
      </c>
      <c r="I152">
        <v>7690</v>
      </c>
      <c r="J152">
        <v>4801.2074578668426</v>
      </c>
      <c r="K152">
        <v>7166</v>
      </c>
      <c r="L152">
        <v>69.694950860488518</v>
      </c>
      <c r="M152">
        <v>7690</v>
      </c>
    </row>
    <row r="153" spans="1:13" x14ac:dyDescent="0.15">
      <c r="A153" t="s">
        <v>30</v>
      </c>
      <c r="B153">
        <v>5120.2066880363591</v>
      </c>
      <c r="C153">
        <v>55.291849053014509</v>
      </c>
      <c r="D153">
        <v>6361.2911023868282</v>
      </c>
      <c r="E153">
        <v>65.033155091741605</v>
      </c>
      <c r="F153">
        <v>4551.7814302834886</v>
      </c>
      <c r="G153">
        <v>8520</v>
      </c>
      <c r="H153">
        <v>82.86365913080688</v>
      </c>
      <c r="I153">
        <v>9180</v>
      </c>
      <c r="J153">
        <v>4833.5265999889461</v>
      </c>
      <c r="K153">
        <v>8732</v>
      </c>
      <c r="L153">
        <v>84.925524827488928</v>
      </c>
      <c r="M153">
        <v>9180</v>
      </c>
    </row>
    <row r="154" spans="1:13" x14ac:dyDescent="0.15">
      <c r="A154" t="s">
        <v>31</v>
      </c>
      <c r="B154">
        <v>5120.2066880363591</v>
      </c>
      <c r="C154">
        <v>55.291849053014509</v>
      </c>
      <c r="D154">
        <v>6365.2908977522757</v>
      </c>
      <c r="E154">
        <v>65.039489326681874</v>
      </c>
      <c r="F154">
        <v>4771.5476795215855</v>
      </c>
      <c r="G154">
        <v>7506</v>
      </c>
      <c r="H154">
        <v>72.930147959005225</v>
      </c>
      <c r="I154">
        <v>8098</v>
      </c>
      <c r="J154">
        <v>5027.1902344336249</v>
      </c>
      <c r="K154">
        <v>7644</v>
      </c>
      <c r="L154">
        <v>74.270990007811875</v>
      </c>
      <c r="M154">
        <v>8098</v>
      </c>
    </row>
    <row r="155" spans="1:13" x14ac:dyDescent="0.15">
      <c r="A155" t="s">
        <v>32</v>
      </c>
      <c r="B155">
        <v>5120.2066880363591</v>
      </c>
      <c r="C155">
        <v>55.291849053014509</v>
      </c>
      <c r="D155">
        <v>6365.2908977522757</v>
      </c>
      <c r="E155">
        <v>65.039489326681874</v>
      </c>
      <c r="F155">
        <v>4488.6531590940749</v>
      </c>
      <c r="G155">
        <v>8668</v>
      </c>
      <c r="H155">
        <v>84.220426659826444</v>
      </c>
      <c r="I155">
        <v>9024</v>
      </c>
      <c r="J155">
        <v>4777.7001694800356</v>
      </c>
      <c r="K155">
        <v>8884</v>
      </c>
      <c r="L155">
        <v>86.319135953610754</v>
      </c>
      <c r="M155">
        <v>9024</v>
      </c>
    </row>
    <row r="156" spans="1:13" x14ac:dyDescent="0.15">
      <c r="A156" t="s">
        <v>33</v>
      </c>
      <c r="B156">
        <v>5120.2066880363591</v>
      </c>
      <c r="C156">
        <v>55.291849053014509</v>
      </c>
      <c r="D156">
        <v>6445.1255408363086</v>
      </c>
      <c r="E156">
        <v>65.654142428838227</v>
      </c>
      <c r="F156">
        <v>4127.6111639296623</v>
      </c>
      <c r="G156">
        <v>7866</v>
      </c>
      <c r="H156">
        <v>76.654115115653582</v>
      </c>
      <c r="I156">
        <v>8636</v>
      </c>
      <c r="J156">
        <v>4968.1917430576714</v>
      </c>
      <c r="K156">
        <v>8256</v>
      </c>
      <c r="L156">
        <v>80.454662394461721</v>
      </c>
      <c r="M156">
        <v>8636</v>
      </c>
    </row>
    <row r="157" spans="1:13" x14ac:dyDescent="0.15">
      <c r="A157" t="s">
        <v>34</v>
      </c>
      <c r="B157">
        <v>5120.2066880363591</v>
      </c>
      <c r="C157">
        <v>55.291849053014509</v>
      </c>
      <c r="D157">
        <v>6445.1255408363086</v>
      </c>
      <c r="E157">
        <v>65.654142428838227</v>
      </c>
      <c r="F157">
        <v>4244.704012381163</v>
      </c>
      <c r="G157">
        <v>8818</v>
      </c>
      <c r="H157">
        <v>85.931348473154486</v>
      </c>
      <c r="I157">
        <v>8964</v>
      </c>
      <c r="J157">
        <v>4558.1888559574927</v>
      </c>
      <c r="K157">
        <v>8918</v>
      </c>
      <c r="L157">
        <v>86.905847775412994</v>
      </c>
      <c r="M157">
        <v>8964</v>
      </c>
    </row>
    <row r="158" spans="1:13" x14ac:dyDescent="0.15">
      <c r="A158" t="s">
        <v>35</v>
      </c>
      <c r="B158">
        <v>7455.3194438817709</v>
      </c>
      <c r="C158">
        <v>73.159730962234875</v>
      </c>
      <c r="D158">
        <v>14302.908070400519</v>
      </c>
      <c r="E158">
        <v>121.64745890186801</v>
      </c>
      <c r="F158">
        <v>7990.707397638691</v>
      </c>
      <c r="G158">
        <v>13558</v>
      </c>
      <c r="H158">
        <v>129.29965705740759</v>
      </c>
      <c r="I158">
        <v>13816</v>
      </c>
      <c r="J158">
        <v>8788.9102664735947</v>
      </c>
      <c r="K158">
        <v>13130</v>
      </c>
      <c r="L158">
        <v>125.2179154125802</v>
      </c>
      <c r="M158">
        <v>13816</v>
      </c>
    </row>
    <row r="159" spans="1:13" x14ac:dyDescent="0.15">
      <c r="A159" t="s">
        <v>36</v>
      </c>
      <c r="B159">
        <v>7455.3194438817709</v>
      </c>
      <c r="C159">
        <v>73.159730962234875</v>
      </c>
      <c r="D159">
        <v>14302.908070400519</v>
      </c>
      <c r="E159">
        <v>121.64745890186801</v>
      </c>
      <c r="F159">
        <v>8798.7137841067506</v>
      </c>
      <c r="G159">
        <v>14800</v>
      </c>
      <c r="H159">
        <v>141.1443372510424</v>
      </c>
      <c r="I159">
        <v>15516</v>
      </c>
      <c r="J159">
        <v>9230.2108943146013</v>
      </c>
      <c r="K159">
        <v>15346</v>
      </c>
      <c r="L159">
        <v>146.35141888206061</v>
      </c>
      <c r="M159">
        <v>15516</v>
      </c>
    </row>
    <row r="160" spans="1:13" x14ac:dyDescent="0.15">
      <c r="A160" t="s">
        <v>37</v>
      </c>
      <c r="B160">
        <v>7455.3194438817709</v>
      </c>
      <c r="C160">
        <v>73.159730962234875</v>
      </c>
      <c r="D160">
        <v>14328.99046598001</v>
      </c>
      <c r="E160">
        <v>121.85893560794101</v>
      </c>
      <c r="F160">
        <v>8007.1008958835309</v>
      </c>
      <c r="G160">
        <v>13842</v>
      </c>
      <c r="H160">
        <v>132.52476821090599</v>
      </c>
      <c r="I160">
        <v>14832</v>
      </c>
      <c r="J160">
        <v>8691.6687365737725</v>
      </c>
      <c r="K160">
        <v>14316</v>
      </c>
      <c r="L160">
        <v>137.06289421379361</v>
      </c>
      <c r="M160">
        <v>14832</v>
      </c>
    </row>
    <row r="161" spans="1:13" x14ac:dyDescent="0.15">
      <c r="A161" t="s">
        <v>38</v>
      </c>
      <c r="B161">
        <v>7455.3194438817709</v>
      </c>
      <c r="C161">
        <v>73.159730962234875</v>
      </c>
      <c r="D161">
        <v>14328.99046598001</v>
      </c>
      <c r="E161">
        <v>121.85893560794101</v>
      </c>
      <c r="F161">
        <v>8764.0142416230319</v>
      </c>
      <c r="G161">
        <v>15354</v>
      </c>
      <c r="H161">
        <v>147.00081571378789</v>
      </c>
      <c r="I161">
        <v>15666</v>
      </c>
      <c r="J161">
        <v>9300.3971011603408</v>
      </c>
      <c r="K161">
        <v>15220</v>
      </c>
      <c r="L161">
        <v>145.7178855779504</v>
      </c>
      <c r="M161">
        <v>15666</v>
      </c>
    </row>
    <row r="162" spans="1:13" x14ac:dyDescent="0.15">
      <c r="A162" t="s">
        <v>39</v>
      </c>
      <c r="B162">
        <v>7455.3194438817709</v>
      </c>
      <c r="C162">
        <v>73.159730962234875</v>
      </c>
      <c r="D162">
        <v>13483.171935372309</v>
      </c>
      <c r="E162">
        <v>115.9965825662765</v>
      </c>
      <c r="F162">
        <v>7718.8085760989288</v>
      </c>
      <c r="G162">
        <v>13836</v>
      </c>
      <c r="H162">
        <v>131.05549114551371</v>
      </c>
      <c r="I162">
        <v>14282</v>
      </c>
      <c r="J162">
        <v>8070.8001647375822</v>
      </c>
      <c r="K162">
        <v>13656</v>
      </c>
      <c r="L162">
        <v>129.3505194480438</v>
      </c>
      <c r="M162">
        <v>14282</v>
      </c>
    </row>
    <row r="163" spans="1:13" x14ac:dyDescent="0.15">
      <c r="A163" t="s">
        <v>40</v>
      </c>
      <c r="B163">
        <v>7455.3194438817709</v>
      </c>
      <c r="C163">
        <v>73.159730962234875</v>
      </c>
      <c r="D163">
        <v>13483.171935372309</v>
      </c>
      <c r="E163">
        <v>115.9965825662765</v>
      </c>
      <c r="F163">
        <v>8927.8585297629052</v>
      </c>
      <c r="G163">
        <v>15024</v>
      </c>
      <c r="H163">
        <v>142.30830434881449</v>
      </c>
      <c r="I163">
        <v>15698</v>
      </c>
      <c r="J163">
        <v>9407.3279649519445</v>
      </c>
      <c r="K163">
        <v>15624</v>
      </c>
      <c r="L163">
        <v>147.9915433403805</v>
      </c>
      <c r="M163">
        <v>15698</v>
      </c>
    </row>
    <row r="164" spans="1:13" x14ac:dyDescent="0.15">
      <c r="A164" t="s">
        <v>41</v>
      </c>
      <c r="B164">
        <v>2046.433414118954</v>
      </c>
      <c r="C164">
        <v>28.523196938431418</v>
      </c>
      <c r="D164">
        <v>8201.1360109011148</v>
      </c>
      <c r="E164">
        <v>78.824075993888272</v>
      </c>
      <c r="F164">
        <v>2893.463880165194</v>
      </c>
      <c r="G164">
        <v>5824</v>
      </c>
      <c r="H164">
        <v>56.867058604120707</v>
      </c>
      <c r="I164">
        <v>6368</v>
      </c>
      <c r="J164">
        <v>3402.5088242645729</v>
      </c>
      <c r="K164">
        <v>6176</v>
      </c>
      <c r="L164">
        <v>60.304078629644494</v>
      </c>
      <c r="M164">
        <v>6368</v>
      </c>
    </row>
    <row r="165" spans="1:13" x14ac:dyDescent="0.15">
      <c r="A165" t="s">
        <v>42</v>
      </c>
      <c r="B165">
        <v>2046.433414118954</v>
      </c>
      <c r="C165">
        <v>28.523196938431418</v>
      </c>
      <c r="D165">
        <v>8201.1360109011148</v>
      </c>
      <c r="E165">
        <v>78.824075993888272</v>
      </c>
      <c r="F165">
        <v>2886.5786777212788</v>
      </c>
      <c r="G165">
        <v>6382</v>
      </c>
      <c r="H165">
        <v>62.315516485490797</v>
      </c>
      <c r="I165">
        <v>6466</v>
      </c>
      <c r="J165">
        <v>3080.7020257022309</v>
      </c>
      <c r="K165">
        <v>6402</v>
      </c>
      <c r="L165">
        <v>62.510801714213741</v>
      </c>
      <c r="M165">
        <v>6466</v>
      </c>
    </row>
    <row r="166" spans="1:13" x14ac:dyDescent="0.15">
      <c r="A166" t="s">
        <v>43</v>
      </c>
      <c r="B166">
        <v>2046.433414118954</v>
      </c>
      <c r="C166">
        <v>28.523196938431418</v>
      </c>
      <c r="D166">
        <v>6509.6828348230238</v>
      </c>
      <c r="E166">
        <v>66.14254071475105</v>
      </c>
      <c r="F166">
        <v>2656.406219685065</v>
      </c>
      <c r="G166">
        <v>5898</v>
      </c>
      <c r="H166">
        <v>57.589557718445853</v>
      </c>
      <c r="I166">
        <v>6420</v>
      </c>
      <c r="J166">
        <v>2848.3799438261449</v>
      </c>
      <c r="K166">
        <v>6328</v>
      </c>
      <c r="L166">
        <v>61.788186036338651</v>
      </c>
      <c r="M166">
        <v>6420</v>
      </c>
    </row>
    <row r="167" spans="1:13" x14ac:dyDescent="0.15">
      <c r="A167" t="s">
        <v>44</v>
      </c>
      <c r="B167">
        <v>2046.433414118954</v>
      </c>
      <c r="C167">
        <v>28.523196938431418</v>
      </c>
      <c r="D167">
        <v>6509.6828348230238</v>
      </c>
      <c r="E167">
        <v>66.14254071475105</v>
      </c>
      <c r="F167">
        <v>2787.481481915207</v>
      </c>
      <c r="G167">
        <v>6210</v>
      </c>
      <c r="H167">
        <v>60.636004311893657</v>
      </c>
      <c r="I167">
        <v>6304</v>
      </c>
      <c r="J167">
        <v>2996.1331381581572</v>
      </c>
      <c r="K167">
        <v>6172</v>
      </c>
      <c r="L167">
        <v>60.264962739614752</v>
      </c>
      <c r="M167">
        <v>6304</v>
      </c>
    </row>
    <row r="168" spans="1:13" x14ac:dyDescent="0.15">
      <c r="A168" t="s">
        <v>45</v>
      </c>
      <c r="B168">
        <v>2046.433414118954</v>
      </c>
      <c r="C168">
        <v>28.523196938431418</v>
      </c>
      <c r="D168">
        <v>8277.541743430651</v>
      </c>
      <c r="E168">
        <v>79.326889859335509</v>
      </c>
      <c r="F168">
        <v>3042.552566226937</v>
      </c>
      <c r="G168">
        <v>5358</v>
      </c>
      <c r="H168">
        <v>51.452540361147292</v>
      </c>
      <c r="I168">
        <v>5432</v>
      </c>
      <c r="J168">
        <v>3371.4151448698299</v>
      </c>
      <c r="K168">
        <v>5096</v>
      </c>
      <c r="L168">
        <v>48.93657067570112</v>
      </c>
      <c r="M168">
        <v>5432</v>
      </c>
    </row>
    <row r="169" spans="1:13" x14ac:dyDescent="0.15">
      <c r="A169" t="s">
        <v>46</v>
      </c>
      <c r="B169">
        <v>2046.433414118954</v>
      </c>
      <c r="C169">
        <v>28.523196938431418</v>
      </c>
      <c r="D169">
        <v>8277.541743430651</v>
      </c>
      <c r="E169">
        <v>79.326889859335509</v>
      </c>
      <c r="F169">
        <v>3005.8612305598108</v>
      </c>
      <c r="G169">
        <v>5924</v>
      </c>
      <c r="H169">
        <v>56.887803116729472</v>
      </c>
      <c r="I169">
        <v>6208</v>
      </c>
      <c r="J169">
        <v>3123.24991034393</v>
      </c>
      <c r="K169">
        <v>6132</v>
      </c>
      <c r="L169">
        <v>58.885214164717283</v>
      </c>
      <c r="M169">
        <v>6208</v>
      </c>
    </row>
    <row r="170" spans="1:13" x14ac:dyDescent="0.15">
      <c r="A170" s="13" t="s">
        <v>117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15">
      <c r="A172" s="1" t="s">
        <v>0</v>
      </c>
      <c r="B172" s="1" t="s">
        <v>1</v>
      </c>
      <c r="C172" s="1" t="s">
        <v>114</v>
      </c>
      <c r="D172" s="1" t="s">
        <v>2</v>
      </c>
      <c r="E172" s="1" t="s">
        <v>115</v>
      </c>
      <c r="F172" s="1" t="s">
        <v>3</v>
      </c>
      <c r="G172" s="1" t="s">
        <v>4</v>
      </c>
      <c r="H172" s="1" t="s">
        <v>5</v>
      </c>
      <c r="I172" s="1" t="s">
        <v>6</v>
      </c>
      <c r="J172" s="1"/>
      <c r="K172" s="1"/>
      <c r="L172" s="1"/>
      <c r="M172" s="1"/>
    </row>
    <row r="173" spans="1:13" x14ac:dyDescent="0.15">
      <c r="A173" t="s">
        <v>12</v>
      </c>
      <c r="B173">
        <v>2048.384974392241</v>
      </c>
      <c r="C173">
        <v>28.544093294495319</v>
      </c>
      <c r="D173">
        <v>5541.4104843815048</v>
      </c>
      <c r="E173">
        <v>58.699504639740162</v>
      </c>
      <c r="F173">
        <v>2658.346575431518</v>
      </c>
      <c r="G173">
        <v>5940</v>
      </c>
      <c r="H173">
        <v>58.17233112395995</v>
      </c>
      <c r="I173">
        <v>6042</v>
      </c>
    </row>
    <row r="174" spans="1:13" x14ac:dyDescent="0.15">
      <c r="A174" t="s">
        <v>14</v>
      </c>
      <c r="B174">
        <v>2048.384974392241</v>
      </c>
      <c r="C174">
        <v>28.544093294495319</v>
      </c>
      <c r="D174">
        <v>5472.420719647168</v>
      </c>
      <c r="E174">
        <v>58.161079037916558</v>
      </c>
      <c r="F174">
        <v>2856.897633071937</v>
      </c>
      <c r="G174">
        <v>6266</v>
      </c>
      <c r="H174">
        <v>61.243319532572542</v>
      </c>
      <c r="I174">
        <v>6288</v>
      </c>
    </row>
    <row r="175" spans="1:13" x14ac:dyDescent="0.15">
      <c r="A175" t="s">
        <v>16</v>
      </c>
      <c r="B175">
        <v>2048.384974392241</v>
      </c>
      <c r="C175">
        <v>28.544093294495319</v>
      </c>
      <c r="D175">
        <v>5589.441366514744</v>
      </c>
      <c r="E175">
        <v>59.024500147869702</v>
      </c>
      <c r="F175">
        <v>2899.694285755324</v>
      </c>
      <c r="G175">
        <v>6420</v>
      </c>
      <c r="H175">
        <v>62.748501659609907</v>
      </c>
      <c r="I175">
        <v>6576</v>
      </c>
    </row>
    <row r="176" spans="1:13" x14ac:dyDescent="0.15">
      <c r="A176" t="s">
        <v>18</v>
      </c>
      <c r="B176">
        <v>3297.3600292978981</v>
      </c>
      <c r="C176">
        <v>40.034562192068563</v>
      </c>
      <c r="D176">
        <v>9795.4999049510207</v>
      </c>
      <c r="E176">
        <v>90.439134647918038</v>
      </c>
      <c r="F176">
        <v>6314.4531992091624</v>
      </c>
      <c r="G176">
        <v>11440</v>
      </c>
      <c r="H176">
        <v>112.5913328294281</v>
      </c>
      <c r="I176">
        <v>11986</v>
      </c>
    </row>
    <row r="177" spans="1:9" x14ac:dyDescent="0.15">
      <c r="A177" t="s">
        <v>20</v>
      </c>
      <c r="B177">
        <v>3297.3600292978981</v>
      </c>
      <c r="C177">
        <v>40.034562192068563</v>
      </c>
      <c r="D177">
        <v>8948.6406673416277</v>
      </c>
      <c r="E177">
        <v>84.301244466461114</v>
      </c>
      <c r="F177">
        <v>6490.0009284970347</v>
      </c>
      <c r="G177">
        <v>11518</v>
      </c>
      <c r="H177">
        <v>111.0339907841209</v>
      </c>
      <c r="I177">
        <v>12442</v>
      </c>
    </row>
    <row r="178" spans="1:9" x14ac:dyDescent="0.15">
      <c r="A178" t="s">
        <v>22</v>
      </c>
      <c r="B178">
        <v>3297.3600292978981</v>
      </c>
      <c r="C178">
        <v>40.034562192068563</v>
      </c>
      <c r="D178">
        <v>10107.37733825402</v>
      </c>
      <c r="E178">
        <v>92.658461673471081</v>
      </c>
      <c r="F178">
        <v>6367.4309035246197</v>
      </c>
      <c r="G178">
        <v>11754</v>
      </c>
      <c r="H178">
        <v>114.6579575783116</v>
      </c>
      <c r="I178">
        <v>12134</v>
      </c>
    </row>
    <row r="179" spans="1:9" x14ac:dyDescent="0.15">
      <c r="A179" t="s">
        <v>24</v>
      </c>
      <c r="B179">
        <v>2046.433414118954</v>
      </c>
      <c r="C179">
        <v>28.523196938431418</v>
      </c>
      <c r="D179">
        <v>6429.6687757339541</v>
      </c>
      <c r="E179">
        <v>65.587522432314756</v>
      </c>
      <c r="F179">
        <v>3016.513165118819</v>
      </c>
      <c r="G179">
        <v>6426</v>
      </c>
      <c r="H179">
        <v>62.745143988681271</v>
      </c>
      <c r="I179">
        <v>6472</v>
      </c>
    </row>
    <row r="180" spans="1:9" x14ac:dyDescent="0.15">
      <c r="A180" t="s">
        <v>26</v>
      </c>
      <c r="B180">
        <v>2046.433414118954</v>
      </c>
      <c r="C180">
        <v>28.523196938431418</v>
      </c>
      <c r="D180">
        <v>8280.4981200085422</v>
      </c>
      <c r="E180">
        <v>79.378548254462544</v>
      </c>
      <c r="F180">
        <v>3150.4181594428269</v>
      </c>
      <c r="G180">
        <v>6010</v>
      </c>
      <c r="H180">
        <v>58.683153931478401</v>
      </c>
      <c r="I180">
        <v>6316</v>
      </c>
    </row>
    <row r="181" spans="1:9" x14ac:dyDescent="0.15">
      <c r="A181" t="s">
        <v>28</v>
      </c>
      <c r="B181">
        <v>2046.433414118954</v>
      </c>
      <c r="C181">
        <v>28.523196938431418</v>
      </c>
      <c r="D181">
        <v>8277.541743430651</v>
      </c>
      <c r="E181">
        <v>79.326889859335509</v>
      </c>
      <c r="F181">
        <v>3241.3945567193382</v>
      </c>
      <c r="G181">
        <v>6488</v>
      </c>
      <c r="H181">
        <v>62.30385999685025</v>
      </c>
      <c r="I181">
        <v>6824</v>
      </c>
    </row>
    <row r="182" spans="1:9" x14ac:dyDescent="0.15">
      <c r="A182" t="s">
        <v>30</v>
      </c>
      <c r="B182">
        <v>5120.2066880363591</v>
      </c>
      <c r="C182">
        <v>55.291849053014509</v>
      </c>
      <c r="D182">
        <v>6361.2911023868282</v>
      </c>
      <c r="E182">
        <v>65.033155091741605</v>
      </c>
      <c r="F182">
        <v>4551.7814302834886</v>
      </c>
      <c r="G182">
        <v>8520</v>
      </c>
      <c r="H182">
        <v>82.86365913080688</v>
      </c>
      <c r="I182">
        <v>9180</v>
      </c>
    </row>
    <row r="183" spans="1:9" x14ac:dyDescent="0.15">
      <c r="A183" t="s">
        <v>32</v>
      </c>
      <c r="B183">
        <v>5120.2066880363591</v>
      </c>
      <c r="C183">
        <v>55.291849053014509</v>
      </c>
      <c r="D183">
        <v>6365.2908977522757</v>
      </c>
      <c r="E183">
        <v>65.039489326681874</v>
      </c>
      <c r="F183">
        <v>4488.6531590940749</v>
      </c>
      <c r="G183">
        <v>8668</v>
      </c>
      <c r="H183">
        <v>84.220426659826444</v>
      </c>
      <c r="I183">
        <v>9024</v>
      </c>
    </row>
    <row r="184" spans="1:9" x14ac:dyDescent="0.15">
      <c r="A184" t="s">
        <v>34</v>
      </c>
      <c r="B184">
        <v>5120.2066880363591</v>
      </c>
      <c r="C184">
        <v>55.291849053014509</v>
      </c>
      <c r="D184">
        <v>6445.1255408363086</v>
      </c>
      <c r="E184">
        <v>65.654142428838227</v>
      </c>
      <c r="F184">
        <v>4244.704012381163</v>
      </c>
      <c r="G184">
        <v>8818</v>
      </c>
      <c r="H184">
        <v>85.931348473154486</v>
      </c>
      <c r="I184">
        <v>8964</v>
      </c>
    </row>
    <row r="185" spans="1:9" x14ac:dyDescent="0.15">
      <c r="A185" t="s">
        <v>36</v>
      </c>
      <c r="B185">
        <v>7455.3194438817709</v>
      </c>
      <c r="C185">
        <v>73.159730962234875</v>
      </c>
      <c r="D185">
        <v>14302.908070400519</v>
      </c>
      <c r="E185">
        <v>121.64745890186801</v>
      </c>
      <c r="F185">
        <v>8798.7137841067506</v>
      </c>
      <c r="G185">
        <v>14800</v>
      </c>
      <c r="H185">
        <v>141.1443372510424</v>
      </c>
      <c r="I185">
        <v>15516</v>
      </c>
    </row>
    <row r="186" spans="1:9" x14ac:dyDescent="0.15">
      <c r="A186" t="s">
        <v>38</v>
      </c>
      <c r="B186">
        <v>7455.3194438817709</v>
      </c>
      <c r="C186">
        <v>73.159730962234875</v>
      </c>
      <c r="D186">
        <v>14328.99046598001</v>
      </c>
      <c r="E186">
        <v>121.85893560794101</v>
      </c>
      <c r="F186">
        <v>8764.0142416230319</v>
      </c>
      <c r="G186">
        <v>15354</v>
      </c>
      <c r="H186">
        <v>147.00081571378789</v>
      </c>
      <c r="I186">
        <v>15666</v>
      </c>
    </row>
    <row r="187" spans="1:9" x14ac:dyDescent="0.15">
      <c r="A187" t="s">
        <v>40</v>
      </c>
      <c r="B187">
        <v>7455.3194438817709</v>
      </c>
      <c r="C187">
        <v>73.159730962234875</v>
      </c>
      <c r="D187">
        <v>13483.171935372309</v>
      </c>
      <c r="E187">
        <v>115.9965825662765</v>
      </c>
      <c r="F187">
        <v>8927.8585297629052</v>
      </c>
      <c r="G187">
        <v>15024</v>
      </c>
      <c r="H187">
        <v>142.30830434881449</v>
      </c>
      <c r="I187">
        <v>15698</v>
      </c>
    </row>
    <row r="188" spans="1:9" x14ac:dyDescent="0.15">
      <c r="A188" t="s">
        <v>42</v>
      </c>
      <c r="B188">
        <v>2046.433414118954</v>
      </c>
      <c r="C188">
        <v>28.523196938431418</v>
      </c>
      <c r="D188">
        <v>8201.1360109011148</v>
      </c>
      <c r="E188">
        <v>78.824075993888272</v>
      </c>
      <c r="F188">
        <v>2886.5786777212788</v>
      </c>
      <c r="G188">
        <v>6382</v>
      </c>
      <c r="H188">
        <v>62.315516485490797</v>
      </c>
      <c r="I188">
        <v>6466</v>
      </c>
    </row>
    <row r="189" spans="1:9" x14ac:dyDescent="0.15">
      <c r="A189" t="s">
        <v>44</v>
      </c>
      <c r="B189">
        <v>2046.433414118954</v>
      </c>
      <c r="C189">
        <v>28.523196938431418</v>
      </c>
      <c r="D189">
        <v>6509.6828348230238</v>
      </c>
      <c r="E189">
        <v>66.14254071475105</v>
      </c>
      <c r="F189">
        <v>2787.481481915207</v>
      </c>
      <c r="G189">
        <v>6210</v>
      </c>
      <c r="H189">
        <v>60.636004311893657</v>
      </c>
      <c r="I189">
        <v>6304</v>
      </c>
    </row>
    <row r="190" spans="1:9" x14ac:dyDescent="0.15">
      <c r="A190" t="s">
        <v>46</v>
      </c>
      <c r="B190">
        <v>2046.433414118954</v>
      </c>
      <c r="C190">
        <v>28.523196938431418</v>
      </c>
      <c r="D190">
        <v>8277.541743430651</v>
      </c>
      <c r="E190">
        <v>79.326889859335509</v>
      </c>
      <c r="F190">
        <v>3005.8612305598108</v>
      </c>
      <c r="G190">
        <v>5924</v>
      </c>
      <c r="H190">
        <v>56.887803116729472</v>
      </c>
      <c r="I190">
        <v>6208</v>
      </c>
    </row>
    <row r="192" spans="1:9" x14ac:dyDescent="0.15">
      <c r="A192" s="13" t="s">
        <v>138</v>
      </c>
      <c r="B192" s="13"/>
      <c r="C192" s="13"/>
      <c r="D192" s="13"/>
      <c r="E192" s="13"/>
      <c r="F192" s="13"/>
    </row>
    <row r="193" spans="1:6" x14ac:dyDescent="0.15">
      <c r="A193" s="13"/>
      <c r="B193" s="13"/>
      <c r="C193" s="13"/>
      <c r="D193" s="13"/>
      <c r="E193" s="13"/>
      <c r="F193" s="13"/>
    </row>
    <row r="194" spans="1:6" x14ac:dyDescent="0.15">
      <c r="A194" s="1"/>
      <c r="B194" s="1" t="s">
        <v>1</v>
      </c>
      <c r="C194" s="1" t="s">
        <v>2</v>
      </c>
      <c r="D194" s="1" t="s">
        <v>3</v>
      </c>
      <c r="E194" s="9" t="s">
        <v>118</v>
      </c>
      <c r="F194" s="9" t="s">
        <v>137</v>
      </c>
    </row>
    <row r="195" spans="1:6" x14ac:dyDescent="0.15">
      <c r="A195" t="s">
        <v>119</v>
      </c>
      <c r="B195" s="10">
        <v>2048.384974392241</v>
      </c>
      <c r="C195" s="10">
        <v>5541.4104843815048</v>
      </c>
      <c r="D195" s="10">
        <v>2658.346575431518</v>
      </c>
      <c r="E195" s="8">
        <f>(D195-B195)/B195*100</f>
        <v>29.777683817479357</v>
      </c>
      <c r="F195" s="8">
        <f>(D195-C195)/C195*100</f>
        <v>-52.027618547225799</v>
      </c>
    </row>
    <row r="196" spans="1:6" x14ac:dyDescent="0.15">
      <c r="A196" t="s">
        <v>120</v>
      </c>
      <c r="B196" s="10">
        <v>2048.384974392241</v>
      </c>
      <c r="C196" s="10">
        <v>5472.420719647168</v>
      </c>
      <c r="D196" s="10">
        <v>2856.897633071937</v>
      </c>
      <c r="E196" s="8">
        <f t="shared" ref="E196:E197" si="2">(D196-B196)/B196*100</f>
        <v>39.470737619503524</v>
      </c>
      <c r="F196" s="8">
        <f t="shared" ref="F196:F212" si="3">(D196-C196)/C196*100</f>
        <v>-47.794627287791315</v>
      </c>
    </row>
    <row r="197" spans="1:6" x14ac:dyDescent="0.15">
      <c r="A197" t="s">
        <v>121</v>
      </c>
      <c r="B197" s="10">
        <v>2048.384974392241</v>
      </c>
      <c r="C197" s="10">
        <v>5589.441366514744</v>
      </c>
      <c r="D197" s="10">
        <v>2899.694285755324</v>
      </c>
      <c r="E197" s="8">
        <f t="shared" si="2"/>
        <v>41.56002519085397</v>
      </c>
      <c r="F197" s="8">
        <f t="shared" si="3"/>
        <v>-48.121930339464178</v>
      </c>
    </row>
    <row r="198" spans="1:6" x14ac:dyDescent="0.15">
      <c r="A198" t="s">
        <v>122</v>
      </c>
      <c r="B198" s="10">
        <v>2046.433414118954</v>
      </c>
      <c r="C198" s="10">
        <v>6429.6687757339541</v>
      </c>
      <c r="D198" s="10">
        <v>3016.513165118819</v>
      </c>
      <c r="E198" s="8">
        <f t="shared" ref="E198:E212" si="4">(D198-B198)/B198*100</f>
        <v>47.403435865882351</v>
      </c>
      <c r="F198" s="8">
        <f t="shared" si="3"/>
        <v>-53.084470284015829</v>
      </c>
    </row>
    <row r="199" spans="1:6" x14ac:dyDescent="0.15">
      <c r="A199" t="s">
        <v>123</v>
      </c>
      <c r="B199" s="10">
        <v>2046.433414118954</v>
      </c>
      <c r="C199" s="10">
        <v>8280.4981200085422</v>
      </c>
      <c r="D199" s="10">
        <v>3150.4181594428269</v>
      </c>
      <c r="E199" s="8">
        <f t="shared" si="4"/>
        <v>53.946770889644057</v>
      </c>
      <c r="F199" s="8">
        <f t="shared" si="3"/>
        <v>-61.953760344074851</v>
      </c>
    </row>
    <row r="200" spans="1:6" x14ac:dyDescent="0.15">
      <c r="A200" t="s">
        <v>124</v>
      </c>
      <c r="B200" s="10">
        <v>2046.433414118954</v>
      </c>
      <c r="C200" s="10">
        <v>8277.541743430651</v>
      </c>
      <c r="D200" s="10">
        <v>3241.3945567193382</v>
      </c>
      <c r="E200" s="8">
        <f t="shared" si="4"/>
        <v>58.392378386513386</v>
      </c>
      <c r="F200" s="8">
        <f t="shared" si="3"/>
        <v>-60.841096823319276</v>
      </c>
    </row>
    <row r="201" spans="1:6" x14ac:dyDescent="0.15">
      <c r="A201" t="s">
        <v>125</v>
      </c>
      <c r="B201" s="10">
        <v>3297.3600292978981</v>
      </c>
      <c r="C201" s="10">
        <v>9795.4999049510207</v>
      </c>
      <c r="D201" s="10">
        <v>6314.4531992091624</v>
      </c>
      <c r="E201" s="8">
        <f t="shared" si="4"/>
        <v>91.500265154657356</v>
      </c>
      <c r="F201" s="8">
        <f t="shared" si="3"/>
        <v>-35.537203200649351</v>
      </c>
    </row>
    <row r="202" spans="1:6" x14ac:dyDescent="0.15">
      <c r="A202" t="s">
        <v>126</v>
      </c>
      <c r="B202" s="10">
        <v>3297.3600292978981</v>
      </c>
      <c r="C202" s="10">
        <v>8948.6406673416277</v>
      </c>
      <c r="D202" s="10">
        <v>6490.0009284970347</v>
      </c>
      <c r="E202" s="8">
        <f t="shared" si="4"/>
        <v>96.824152377407842</v>
      </c>
      <c r="F202" s="8">
        <f t="shared" si="3"/>
        <v>-27.475007995543766</v>
      </c>
    </row>
    <row r="203" spans="1:6" x14ac:dyDescent="0.15">
      <c r="A203" t="s">
        <v>127</v>
      </c>
      <c r="B203" s="10">
        <v>3297.3600292978981</v>
      </c>
      <c r="C203" s="10">
        <v>10107.37733825402</v>
      </c>
      <c r="D203" s="10">
        <v>6367.4309035246197</v>
      </c>
      <c r="E203" s="8">
        <f t="shared" si="4"/>
        <v>93.106935455890365</v>
      </c>
      <c r="F203" s="8">
        <f t="shared" si="3"/>
        <v>-37.002145161580074</v>
      </c>
    </row>
    <row r="204" spans="1:6" x14ac:dyDescent="0.15">
      <c r="A204" t="s">
        <v>128</v>
      </c>
      <c r="B204" s="10">
        <v>7455.3194438817709</v>
      </c>
      <c r="C204" s="10">
        <v>14302.908070400519</v>
      </c>
      <c r="D204" s="10">
        <v>8798.7137841067506</v>
      </c>
      <c r="E204" s="8">
        <f t="shared" si="4"/>
        <v>18.019272686262159</v>
      </c>
      <c r="F204" s="8">
        <f t="shared" si="3"/>
        <v>-38.483043162981303</v>
      </c>
    </row>
    <row r="205" spans="1:6" x14ac:dyDescent="0.15">
      <c r="A205" t="s">
        <v>129</v>
      </c>
      <c r="B205" s="10">
        <v>7455.3194438817709</v>
      </c>
      <c r="C205" s="10">
        <v>14328.99046598001</v>
      </c>
      <c r="D205" s="10">
        <v>8764.0142416230319</v>
      </c>
      <c r="E205" s="8">
        <f t="shared" si="4"/>
        <v>17.553839343735234</v>
      </c>
      <c r="F205" s="8">
        <f t="shared" si="3"/>
        <v>-38.837182825750247</v>
      </c>
    </row>
    <row r="206" spans="1:6" x14ac:dyDescent="0.15">
      <c r="A206" t="s">
        <v>130</v>
      </c>
      <c r="B206" s="10">
        <v>7455.3194438817709</v>
      </c>
      <c r="C206" s="10">
        <v>13483.171935372309</v>
      </c>
      <c r="D206" s="10">
        <v>8927.8585297629052</v>
      </c>
      <c r="E206" s="8">
        <f t="shared" si="4"/>
        <v>19.751522345425155</v>
      </c>
      <c r="F206" s="8">
        <f t="shared" si="3"/>
        <v>-33.785176273387179</v>
      </c>
    </row>
    <row r="207" spans="1:6" x14ac:dyDescent="0.15">
      <c r="A207" t="s">
        <v>131</v>
      </c>
      <c r="B207" s="10">
        <v>2046.433414118954</v>
      </c>
      <c r="C207" s="10">
        <v>8201.1360109011148</v>
      </c>
      <c r="D207" s="10">
        <v>2886.5786777212788</v>
      </c>
      <c r="E207" s="8">
        <f t="shared" si="4"/>
        <v>41.054121663862219</v>
      </c>
      <c r="F207" s="8">
        <f t="shared" si="3"/>
        <v>-64.802697164339421</v>
      </c>
    </row>
    <row r="208" spans="1:6" x14ac:dyDescent="0.15">
      <c r="A208" t="s">
        <v>132</v>
      </c>
      <c r="B208" s="10">
        <v>2046.433414118954</v>
      </c>
      <c r="C208" s="10">
        <v>6509.6828348230238</v>
      </c>
      <c r="D208" s="10">
        <v>2787.481481915207</v>
      </c>
      <c r="E208" s="8">
        <f t="shared" si="4"/>
        <v>36.211687254691086</v>
      </c>
      <c r="F208" s="8">
        <f t="shared" si="3"/>
        <v>-57.179457853095407</v>
      </c>
    </row>
    <row r="209" spans="1:6" x14ac:dyDescent="0.15">
      <c r="A209" t="s">
        <v>133</v>
      </c>
      <c r="B209" s="10">
        <v>2046.433414118954</v>
      </c>
      <c r="C209" s="10">
        <v>8277.541743430651</v>
      </c>
      <c r="D209" s="10">
        <v>3005.8612305598108</v>
      </c>
      <c r="E209" s="8">
        <f t="shared" si="4"/>
        <v>46.882923716035826</v>
      </c>
      <c r="F209" s="8">
        <f t="shared" si="3"/>
        <v>-63.686546999954807</v>
      </c>
    </row>
    <row r="210" spans="1:6" x14ac:dyDescent="0.15">
      <c r="A210" t="s">
        <v>134</v>
      </c>
      <c r="B210" s="10">
        <v>5120.2066880363591</v>
      </c>
      <c r="C210" s="10">
        <v>6361.2911023868282</v>
      </c>
      <c r="D210" s="10">
        <v>4551.7814302834886</v>
      </c>
      <c r="E210" s="8">
        <f t="shared" si="4"/>
        <v>-11.101607657382797</v>
      </c>
      <c r="F210" s="8">
        <f t="shared" si="3"/>
        <v>-28.445635374623734</v>
      </c>
    </row>
    <row r="211" spans="1:6" x14ac:dyDescent="0.15">
      <c r="A211" t="s">
        <v>135</v>
      </c>
      <c r="B211" s="10">
        <v>5120.2066880363591</v>
      </c>
      <c r="C211" s="10">
        <v>6365.2908977522757</v>
      </c>
      <c r="D211" s="10">
        <v>4488.6531590940749</v>
      </c>
      <c r="E211" s="8">
        <f t="shared" si="4"/>
        <v>-12.334531932430448</v>
      </c>
      <c r="F211" s="8">
        <f t="shared" si="3"/>
        <v>-29.482356247392914</v>
      </c>
    </row>
    <row r="212" spans="1:6" x14ac:dyDescent="0.15">
      <c r="A212" t="s">
        <v>136</v>
      </c>
      <c r="B212" s="10">
        <v>5120.2066880363591</v>
      </c>
      <c r="C212" s="10">
        <v>6445.1255408363086</v>
      </c>
      <c r="D212" s="10">
        <v>4244.704012381163</v>
      </c>
      <c r="E212" s="8">
        <f t="shared" si="4"/>
        <v>-17.098971369668643</v>
      </c>
      <c r="F212" s="8">
        <f t="shared" si="3"/>
        <v>-34.140863735132498</v>
      </c>
    </row>
    <row r="213" spans="1:6" x14ac:dyDescent="0.15">
      <c r="A213" s="13" t="s">
        <v>139</v>
      </c>
      <c r="B213" s="13"/>
      <c r="C213" s="13"/>
      <c r="D213" s="13"/>
      <c r="E213" s="13"/>
      <c r="F213" s="13"/>
    </row>
    <row r="214" spans="1:6" x14ac:dyDescent="0.15">
      <c r="A214" s="13"/>
      <c r="B214" s="13"/>
      <c r="C214" s="13"/>
      <c r="D214" s="13"/>
      <c r="E214" s="13"/>
      <c r="F214" s="13"/>
    </row>
    <row r="215" spans="1:6" x14ac:dyDescent="0.15">
      <c r="A215" s="11"/>
      <c r="B215" s="11" t="s">
        <v>114</v>
      </c>
      <c r="C215" s="11" t="s">
        <v>115</v>
      </c>
      <c r="D215" s="11" t="s">
        <v>5</v>
      </c>
      <c r="E215" s="12" t="s">
        <v>118</v>
      </c>
      <c r="F215" s="12" t="s">
        <v>137</v>
      </c>
    </row>
    <row r="216" spans="1:6" x14ac:dyDescent="0.15">
      <c r="A216" s="2" t="s">
        <v>119</v>
      </c>
      <c r="B216" s="8">
        <v>28.544093294495319</v>
      </c>
      <c r="C216" s="8">
        <v>58.699504639740162</v>
      </c>
      <c r="D216" s="8">
        <v>58.17233112395995</v>
      </c>
      <c r="E216" s="8">
        <f>(D216-B216)/B216*100</f>
        <v>103.79813968439623</v>
      </c>
      <c r="F216" s="8">
        <f>(D216-C216)/C216*100</f>
        <v>-0.89808852564542907</v>
      </c>
    </row>
    <row r="217" spans="1:6" x14ac:dyDescent="0.15">
      <c r="A217" s="2" t="s">
        <v>120</v>
      </c>
      <c r="B217" s="8">
        <v>28.544093294495319</v>
      </c>
      <c r="C217" s="8">
        <v>58.161079037916558</v>
      </c>
      <c r="D217" s="8">
        <v>61.243319532572542</v>
      </c>
      <c r="E217" s="8">
        <f t="shared" ref="E217:E218" si="5">(D217-B217)/B217*100</f>
        <v>114.55689238650019</v>
      </c>
      <c r="F217" s="8">
        <f t="shared" ref="F217:F218" si="6">(D217-C217)/C217*100</f>
        <v>5.2994898747435553</v>
      </c>
    </row>
    <row r="218" spans="1:6" x14ac:dyDescent="0.15">
      <c r="A218" s="2" t="s">
        <v>121</v>
      </c>
      <c r="B218" s="8">
        <v>28.544093294495319</v>
      </c>
      <c r="C218" s="8">
        <v>59.024500147869702</v>
      </c>
      <c r="D218" s="8">
        <v>62.748501659609907</v>
      </c>
      <c r="E218" s="8">
        <f t="shared" si="5"/>
        <v>119.83007486775155</v>
      </c>
      <c r="F218" s="8">
        <f t="shared" si="6"/>
        <v>6.309247011682845</v>
      </c>
    </row>
    <row r="219" spans="1:6" x14ac:dyDescent="0.15">
      <c r="A219" s="2" t="s">
        <v>122</v>
      </c>
      <c r="B219" s="8">
        <v>28.523196938431418</v>
      </c>
      <c r="C219" s="8">
        <v>65.587522432314756</v>
      </c>
      <c r="D219" s="8">
        <v>62.745143988681271</v>
      </c>
      <c r="E219" s="8">
        <f t="shared" ref="E219:E233" si="7">(D219-B219)/B219*100</f>
        <v>119.97935267957318</v>
      </c>
      <c r="F219" s="8">
        <f t="shared" ref="F219:F233" si="8">(D219-C219)/C219*100</f>
        <v>-4.3337182717441012</v>
      </c>
    </row>
    <row r="220" spans="1:6" x14ac:dyDescent="0.15">
      <c r="A220" s="2" t="s">
        <v>123</v>
      </c>
      <c r="B220" s="8">
        <v>28.523196938431418</v>
      </c>
      <c r="C220" s="8">
        <v>79.378548254462544</v>
      </c>
      <c r="D220" s="8">
        <v>58.683153931478401</v>
      </c>
      <c r="E220" s="8">
        <f t="shared" si="7"/>
        <v>105.7383471360121</v>
      </c>
      <c r="F220" s="8">
        <f t="shared" si="8"/>
        <v>-26.071772258471203</v>
      </c>
    </row>
    <row r="221" spans="1:6" x14ac:dyDescent="0.15">
      <c r="A221" s="2" t="s">
        <v>124</v>
      </c>
      <c r="B221" s="8">
        <v>28.523196938431418</v>
      </c>
      <c r="C221" s="8">
        <v>79.326889859335509</v>
      </c>
      <c r="D221" s="8">
        <v>62.30385999685025</v>
      </c>
      <c r="E221" s="8">
        <f t="shared" si="7"/>
        <v>118.43224702804487</v>
      </c>
      <c r="F221" s="8">
        <f t="shared" si="8"/>
        <v>-21.459343600475115</v>
      </c>
    </row>
    <row r="222" spans="1:6" x14ac:dyDescent="0.15">
      <c r="A222" s="2" t="s">
        <v>125</v>
      </c>
      <c r="B222" s="8">
        <v>40.034562192068563</v>
      </c>
      <c r="C222" s="8">
        <v>90.439134647918038</v>
      </c>
      <c r="D222" s="8">
        <v>112.5913328294281</v>
      </c>
      <c r="E222" s="8">
        <f t="shared" si="7"/>
        <v>181.2353293368451</v>
      </c>
      <c r="F222" s="8">
        <f t="shared" si="8"/>
        <v>24.494040403802135</v>
      </c>
    </row>
    <row r="223" spans="1:6" x14ac:dyDescent="0.15">
      <c r="A223" s="2" t="s">
        <v>126</v>
      </c>
      <c r="B223" s="8">
        <v>40.034562192068563</v>
      </c>
      <c r="C223" s="8">
        <v>84.301244466461114</v>
      </c>
      <c r="D223" s="8">
        <v>111.0339907841209</v>
      </c>
      <c r="E223" s="8">
        <f t="shared" si="7"/>
        <v>177.34533539152423</v>
      </c>
      <c r="F223" s="8">
        <f t="shared" si="8"/>
        <v>31.710974715557487</v>
      </c>
    </row>
    <row r="224" spans="1:6" x14ac:dyDescent="0.15">
      <c r="A224" s="2" t="s">
        <v>127</v>
      </c>
      <c r="B224" s="8">
        <v>40.034562192068563</v>
      </c>
      <c r="C224" s="8">
        <v>92.658461673471081</v>
      </c>
      <c r="D224" s="8">
        <v>114.6579575783116</v>
      </c>
      <c r="E224" s="8">
        <f t="shared" si="7"/>
        <v>186.39743087043681</v>
      </c>
      <c r="F224" s="8">
        <f t="shared" si="8"/>
        <v>23.74256544682002</v>
      </c>
    </row>
    <row r="225" spans="1:6" x14ac:dyDescent="0.15">
      <c r="A225" s="2" t="s">
        <v>128</v>
      </c>
      <c r="B225" s="8">
        <v>73.159730962234875</v>
      </c>
      <c r="C225" s="8">
        <v>121.64745890186801</v>
      </c>
      <c r="D225" s="8">
        <v>141.1443372510424</v>
      </c>
      <c r="E225" s="8">
        <f t="shared" si="7"/>
        <v>92.926266122959433</v>
      </c>
      <c r="F225" s="8">
        <f t="shared" si="8"/>
        <v>16.027361792162353</v>
      </c>
    </row>
    <row r="226" spans="1:6" x14ac:dyDescent="0.15">
      <c r="A226" s="2" t="s">
        <v>129</v>
      </c>
      <c r="B226" s="8">
        <v>73.159730962234875</v>
      </c>
      <c r="C226" s="8">
        <v>121.85893560794101</v>
      </c>
      <c r="D226" s="8">
        <v>147.00081571378789</v>
      </c>
      <c r="E226" s="8">
        <f t="shared" si="7"/>
        <v>100.93132353052235</v>
      </c>
      <c r="F226" s="8">
        <f t="shared" si="8"/>
        <v>20.631954464739717</v>
      </c>
    </row>
    <row r="227" spans="1:6" x14ac:dyDescent="0.15">
      <c r="A227" s="2" t="s">
        <v>130</v>
      </c>
      <c r="B227" s="8">
        <v>73.159730962234875</v>
      </c>
      <c r="C227" s="8">
        <v>115.9965825662765</v>
      </c>
      <c r="D227" s="8">
        <v>142.30830434881449</v>
      </c>
      <c r="E227" s="8">
        <f t="shared" si="7"/>
        <v>94.517260352247845</v>
      </c>
      <c r="F227" s="8">
        <f t="shared" si="8"/>
        <v>22.683187039156401</v>
      </c>
    </row>
    <row r="228" spans="1:6" x14ac:dyDescent="0.15">
      <c r="A228" s="2" t="s">
        <v>131</v>
      </c>
      <c r="B228" s="8">
        <v>28.523196938431418</v>
      </c>
      <c r="C228" s="8">
        <v>78.824075993888272</v>
      </c>
      <c r="D228" s="8">
        <v>62.315516485490797</v>
      </c>
      <c r="E228" s="8">
        <f t="shared" si="7"/>
        <v>118.47311372565142</v>
      </c>
      <c r="F228" s="8">
        <f t="shared" si="8"/>
        <v>-20.943549670886707</v>
      </c>
    </row>
    <row r="229" spans="1:6" x14ac:dyDescent="0.15">
      <c r="A229" s="2" t="s">
        <v>132</v>
      </c>
      <c r="B229" s="8">
        <v>28.523196938431418</v>
      </c>
      <c r="C229" s="8">
        <v>66.14254071475105</v>
      </c>
      <c r="D229" s="8">
        <v>60.636004311893657</v>
      </c>
      <c r="E229" s="8">
        <f t="shared" si="7"/>
        <v>112.58488115052162</v>
      </c>
      <c r="F229" s="8">
        <f t="shared" si="8"/>
        <v>-8.3252568518725347</v>
      </c>
    </row>
    <row r="230" spans="1:6" x14ac:dyDescent="0.15">
      <c r="A230" s="2" t="s">
        <v>133</v>
      </c>
      <c r="B230" s="8">
        <v>28.523196938431418</v>
      </c>
      <c r="C230" s="8">
        <v>79.326889859335509</v>
      </c>
      <c r="D230" s="8">
        <v>56.887803116729472</v>
      </c>
      <c r="E230" s="8">
        <f t="shared" si="7"/>
        <v>99.443993741389889</v>
      </c>
      <c r="F230" s="8">
        <f t="shared" si="8"/>
        <v>-28.286860587116934</v>
      </c>
    </row>
    <row r="231" spans="1:6" x14ac:dyDescent="0.15">
      <c r="A231" s="2" t="s">
        <v>134</v>
      </c>
      <c r="B231" s="8">
        <v>55.291849053014509</v>
      </c>
      <c r="C231" s="8">
        <v>65.033155091741605</v>
      </c>
      <c r="D231" s="8">
        <v>82.86365913080688</v>
      </c>
      <c r="E231" s="8">
        <f t="shared" si="7"/>
        <v>49.865957731592914</v>
      </c>
      <c r="F231" s="8">
        <f t="shared" si="8"/>
        <v>27.417559572362691</v>
      </c>
    </row>
    <row r="232" spans="1:6" x14ac:dyDescent="0.15">
      <c r="A232" s="2" t="s">
        <v>135</v>
      </c>
      <c r="B232" s="8">
        <v>55.291849053014509</v>
      </c>
      <c r="C232" s="8">
        <v>65.039489326681874</v>
      </c>
      <c r="D232" s="8">
        <v>84.220426659826444</v>
      </c>
      <c r="E232" s="8">
        <f t="shared" si="7"/>
        <v>52.319786916648155</v>
      </c>
      <c r="F232" s="8">
        <f t="shared" si="8"/>
        <v>29.491217615196991</v>
      </c>
    </row>
    <row r="233" spans="1:6" x14ac:dyDescent="0.15">
      <c r="A233" s="2" t="s">
        <v>136</v>
      </c>
      <c r="B233" s="8">
        <v>55.291849053014509</v>
      </c>
      <c r="C233" s="8">
        <v>65.654142428838227</v>
      </c>
      <c r="D233" s="8">
        <v>85.931348473154486</v>
      </c>
      <c r="E233" s="8">
        <f t="shared" si="7"/>
        <v>55.414134171498674</v>
      </c>
      <c r="F233" s="8">
        <f t="shared" si="8"/>
        <v>30.884884478225406</v>
      </c>
    </row>
  </sheetData>
  <mergeCells count="31">
    <mergeCell ref="G110:G112"/>
    <mergeCell ref="G113:G115"/>
    <mergeCell ref="G116:G118"/>
    <mergeCell ref="F107:F109"/>
    <mergeCell ref="G95:G97"/>
    <mergeCell ref="G98:G100"/>
    <mergeCell ref="G101:G103"/>
    <mergeCell ref="G104:G106"/>
    <mergeCell ref="G107:G109"/>
    <mergeCell ref="E110:E112"/>
    <mergeCell ref="E113:E115"/>
    <mergeCell ref="E116:E118"/>
    <mergeCell ref="F110:F112"/>
    <mergeCell ref="F113:F115"/>
    <mergeCell ref="F116:F118"/>
    <mergeCell ref="A131:M132"/>
    <mergeCell ref="A170:M171"/>
    <mergeCell ref="A192:F193"/>
    <mergeCell ref="A213:F214"/>
    <mergeCell ref="A39:K40"/>
    <mergeCell ref="F95:F97"/>
    <mergeCell ref="F98:F100"/>
    <mergeCell ref="F101:F103"/>
    <mergeCell ref="F104:F106"/>
    <mergeCell ref="H95:H118"/>
    <mergeCell ref="J93:J116"/>
    <mergeCell ref="E95:E97"/>
    <mergeCell ref="E98:E100"/>
    <mergeCell ref="E101:E103"/>
    <mergeCell ref="E104:E106"/>
    <mergeCell ref="E107:E10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09.26</vt:lpstr>
      <vt:lpstr>09.26分析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2019-10-06T03:50:20Z</dcterms:created>
  <dcterms:modified xsi:type="dcterms:W3CDTF">2019-10-13T14:20:18Z</dcterms:modified>
</cp:coreProperties>
</file>