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0715" windowHeight="13275" activeTab="1"/>
  </bookViews>
  <sheets>
    <sheet name="Experiment_1" sheetId="1" r:id="rId1"/>
    <sheet name="Sheet1" sheetId="4" r:id="rId2"/>
    <sheet name="09.26" sheetId="3" r:id="rId3"/>
    <sheet name="Description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16" i="1"/>
  <c r="H2" i="4"/>
  <c r="H7" i="4" l="1"/>
  <c r="H6" i="4"/>
  <c r="H5" i="4"/>
  <c r="H4" i="4"/>
  <c r="H3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8" i="4" l="1"/>
</calcChain>
</file>

<file path=xl/sharedStrings.xml><?xml version="1.0" encoding="utf-8"?>
<sst xmlns="http://schemas.openxmlformats.org/spreadsheetml/2006/main" count="96" uniqueCount="79">
  <si>
    <t>description</t>
  </si>
  <si>
    <t>aperture</t>
    <phoneticPr fontId="1" type="noConversion"/>
  </si>
  <si>
    <t>Naming rules</t>
    <phoneticPr fontId="1" type="noConversion"/>
  </si>
  <si>
    <t>example</t>
    <phoneticPr fontId="1" type="noConversion"/>
  </si>
  <si>
    <t>lattice test piece</t>
    <phoneticPr fontId="1" type="noConversion"/>
  </si>
  <si>
    <t>the number of design piece is 1 and the number of test piece is 1</t>
    <phoneticPr fontId="1" type="noConversion"/>
  </si>
  <si>
    <t>las</t>
    <phoneticPr fontId="1" type="noConversion"/>
  </si>
  <si>
    <t>the number of experiment</t>
    <phoneticPr fontId="1" type="noConversion"/>
  </si>
  <si>
    <t>las_6_23</t>
    <phoneticPr fontId="1" type="noConversion"/>
  </si>
  <si>
    <t>class name - the number of experiment - number of design piece and the number of test piece</t>
    <phoneticPr fontId="1" type="noConversion"/>
  </si>
  <si>
    <t>las_1_11</t>
    <phoneticPr fontId="1" type="noConversion"/>
  </si>
  <si>
    <t>las_6_92</t>
  </si>
  <si>
    <t>las_6_21</t>
    <phoneticPr fontId="1" type="noConversion"/>
  </si>
  <si>
    <t>las_6_22</t>
    <phoneticPr fontId="1" type="noConversion"/>
  </si>
  <si>
    <t>las_6_61</t>
    <phoneticPr fontId="1" type="noConversion"/>
  </si>
  <si>
    <t>las_6_62</t>
  </si>
  <si>
    <t>las_6_63</t>
  </si>
  <si>
    <t>las_6_91</t>
    <phoneticPr fontId="1" type="noConversion"/>
  </si>
  <si>
    <t>las_6_93</t>
  </si>
  <si>
    <t>las_6_71</t>
    <phoneticPr fontId="1" type="noConversion"/>
  </si>
  <si>
    <t>las_6_72</t>
    <phoneticPr fontId="1" type="noConversion"/>
  </si>
  <si>
    <t>las_6_81</t>
    <phoneticPr fontId="1" type="noConversion"/>
  </si>
  <si>
    <t>las_6_82</t>
    <phoneticPr fontId="1" type="noConversion"/>
  </si>
  <si>
    <t>las_6_83</t>
    <phoneticPr fontId="1" type="noConversion"/>
  </si>
  <si>
    <t>las_7_21</t>
    <phoneticPr fontId="1" type="noConversion"/>
  </si>
  <si>
    <t>las_7_22</t>
  </si>
  <si>
    <t>las_7_23</t>
  </si>
  <si>
    <t>volume_fraction</t>
    <phoneticPr fontId="1" type="noConversion"/>
  </si>
  <si>
    <t>diameter</t>
    <phoneticPr fontId="1" type="noConversion"/>
  </si>
  <si>
    <t>height</t>
    <phoneticPr fontId="1" type="noConversion"/>
  </si>
  <si>
    <t>width</t>
    <phoneticPr fontId="1" type="noConversion"/>
  </si>
  <si>
    <t>length</t>
    <phoneticPr fontId="1" type="noConversion"/>
  </si>
  <si>
    <t>单位描述：</t>
    <phoneticPr fontId="1" type="noConversion"/>
  </si>
  <si>
    <t>length</t>
    <phoneticPr fontId="1" type="noConversion"/>
  </si>
  <si>
    <t>height</t>
    <phoneticPr fontId="1" type="noConversion"/>
  </si>
  <si>
    <t>width</t>
    <phoneticPr fontId="1" type="noConversion"/>
  </si>
  <si>
    <t>weight</t>
    <phoneticPr fontId="1" type="noConversion"/>
  </si>
  <si>
    <t>wight</t>
    <phoneticPr fontId="1" type="noConversion"/>
  </si>
  <si>
    <t>diameter</t>
    <phoneticPr fontId="1" type="noConversion"/>
  </si>
  <si>
    <t>aperture</t>
    <phoneticPr fontId="1" type="noConversion"/>
  </si>
  <si>
    <t>mm</t>
    <phoneticPr fontId="1" type="noConversion"/>
  </si>
  <si>
    <t>mm</t>
    <phoneticPr fontId="1" type="noConversion"/>
  </si>
  <si>
    <t>mm</t>
    <phoneticPr fontId="1" type="noConversion"/>
  </si>
  <si>
    <t>g</t>
    <phoneticPr fontId="1" type="noConversion"/>
  </si>
  <si>
    <t>mm</t>
    <phoneticPr fontId="1" type="noConversion"/>
  </si>
  <si>
    <t>g/cm3</t>
    <phoneticPr fontId="1" type="noConversion"/>
  </si>
  <si>
    <t>density</t>
    <phoneticPr fontId="1" type="noConversion"/>
  </si>
  <si>
    <t>name</t>
    <phoneticPr fontId="1" type="noConversion"/>
  </si>
  <si>
    <t>2号晶格试件</t>
    <phoneticPr fontId="1" type="noConversion"/>
  </si>
  <si>
    <t>5格面</t>
    <phoneticPr fontId="1" type="noConversion"/>
  </si>
  <si>
    <t>平均值</t>
    <phoneticPr fontId="1" type="noConversion"/>
  </si>
  <si>
    <t>3格面</t>
    <phoneticPr fontId="1" type="noConversion"/>
  </si>
  <si>
    <t>测量值</t>
    <phoneticPr fontId="1" type="noConversion"/>
  </si>
  <si>
    <t>las_7_61</t>
    <phoneticPr fontId="1" type="noConversion"/>
  </si>
  <si>
    <t>las_7_62</t>
    <phoneticPr fontId="1" type="noConversion"/>
  </si>
  <si>
    <t>las_7_63</t>
    <phoneticPr fontId="1" type="noConversion"/>
  </si>
  <si>
    <t>试验件标号</t>
  </si>
  <si>
    <t>体占比</t>
  </si>
  <si>
    <t>长、高、宽方层数</t>
  </si>
  <si>
    <r>
      <t>实测杆径</t>
    </r>
    <r>
      <rPr>
        <sz val="8"/>
        <color rgb="FF000000"/>
        <rFont val="Times New Roman"/>
        <family val="1"/>
      </rPr>
      <t>(mm)</t>
    </r>
  </si>
  <si>
    <r>
      <t>实测孔径</t>
    </r>
    <r>
      <rPr>
        <sz val="8"/>
        <color rgb="FF000000"/>
        <rFont val="Times New Roman"/>
        <family val="1"/>
      </rPr>
      <t>(mm)</t>
    </r>
  </si>
  <si>
    <r>
      <t>杆倾角</t>
    </r>
    <r>
      <rPr>
        <sz val="8"/>
        <color rgb="FF000000"/>
        <rFont val="Times New Roman"/>
        <family val="1"/>
      </rPr>
      <t>(°)</t>
    </r>
  </si>
  <si>
    <t>Aspect Ratio (L:H:W)</t>
  </si>
  <si>
    <t>Lattice2</t>
  </si>
  <si>
    <t>3,14,5</t>
  </si>
  <si>
    <t>2.33:1:1.4</t>
  </si>
  <si>
    <t>Lattice6</t>
  </si>
  <si>
    <t>4,14,5</t>
  </si>
  <si>
    <t>1.75:1:1.40</t>
  </si>
  <si>
    <t>lattice2</t>
    <phoneticPr fontId="1" type="noConversion"/>
  </si>
  <si>
    <t>体占比</t>
    <phoneticPr fontId="1" type="noConversion"/>
  </si>
  <si>
    <t>打印件参数</t>
    <phoneticPr fontId="1" type="noConversion"/>
  </si>
  <si>
    <t>杆径-侧面1</t>
    <phoneticPr fontId="1" type="noConversion"/>
  </si>
  <si>
    <t>杆径-侧面2</t>
    <phoneticPr fontId="1" type="noConversion"/>
  </si>
  <si>
    <t>lattice6</t>
    <phoneticPr fontId="1" type="noConversion"/>
  </si>
  <si>
    <t>设计参数</t>
    <phoneticPr fontId="1" type="noConversion"/>
  </si>
  <si>
    <t>模量</t>
    <phoneticPr fontId="1" type="noConversion"/>
  </si>
  <si>
    <t>修正设计参数</t>
    <phoneticPr fontId="1" type="noConversion"/>
  </si>
  <si>
    <t>Plate_thickness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</si>
</sst>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宋体"/>
      <family val="3"/>
      <charset val="134"/>
    </font>
    <font>
      <sz val="8"/>
      <color rgb="FF000000"/>
      <name val="Times New Roman"/>
      <family val="1"/>
    </font>
    <font>
      <sz val="9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49" fontId="0" fillId="2" borderId="0" xfId="0" applyNumberFormat="1" applyFill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N9" sqref="N9"/>
    </sheetView>
  </sheetViews>
  <sheetFormatPr defaultRowHeight="14.25" x14ac:dyDescent="0.2"/>
  <cols>
    <col min="1" max="1" width="19.375" customWidth="1"/>
    <col min="9" max="9" width="12.125" customWidth="1"/>
  </cols>
  <sheetData>
    <row r="1" spans="1:11" x14ac:dyDescent="0.2">
      <c r="A1" s="1"/>
      <c r="B1" s="1" t="s">
        <v>31</v>
      </c>
      <c r="C1" s="1" t="s">
        <v>30</v>
      </c>
      <c r="D1" s="1" t="s">
        <v>29</v>
      </c>
      <c r="E1" s="1" t="s">
        <v>78</v>
      </c>
      <c r="F1" s="1" t="s">
        <v>36</v>
      </c>
      <c r="G1" s="1" t="s">
        <v>28</v>
      </c>
      <c r="H1" s="1" t="s">
        <v>1</v>
      </c>
      <c r="I1" s="1" t="s">
        <v>46</v>
      </c>
      <c r="J1" s="1" t="s">
        <v>27</v>
      </c>
      <c r="K1" s="1" t="s">
        <v>0</v>
      </c>
    </row>
    <row r="2" spans="1:11" x14ac:dyDescent="0.2">
      <c r="A2" s="1" t="s">
        <v>12</v>
      </c>
      <c r="B2">
        <v>9.93</v>
      </c>
      <c r="C2" s="1">
        <v>9.9600000000000009</v>
      </c>
      <c r="D2" s="1">
        <v>22.2</v>
      </c>
      <c r="E2" s="1">
        <v>1</v>
      </c>
      <c r="F2" s="1">
        <v>2.7</v>
      </c>
      <c r="G2" s="1">
        <v>0.32</v>
      </c>
      <c r="H2" s="1">
        <v>0.85</v>
      </c>
      <c r="I2" s="1">
        <v>4.5</v>
      </c>
      <c r="J2">
        <f>(F2-2*B2*C2*1.1*0.001*I2)/I2/(B2*C2*D2)*1000</f>
        <v>0.17416947395471769</v>
      </c>
      <c r="K2" s="1"/>
    </row>
    <row r="3" spans="1:11" x14ac:dyDescent="0.2">
      <c r="A3" s="1" t="s">
        <v>13</v>
      </c>
      <c r="B3">
        <v>9.93</v>
      </c>
      <c r="C3" s="1">
        <v>9.91</v>
      </c>
      <c r="D3" s="1">
        <v>22.23</v>
      </c>
      <c r="E3" s="1">
        <v>1</v>
      </c>
      <c r="F3" s="1">
        <v>2.7</v>
      </c>
      <c r="G3">
        <v>0.32</v>
      </c>
      <c r="H3" s="1">
        <v>0.85</v>
      </c>
      <c r="I3" s="1">
        <v>4.5</v>
      </c>
      <c r="J3">
        <f>(F3-2*B3*C3*1.1*0.001*I3)/I3/(B3*C3*D3)*1000</f>
        <v>0.17531131839763237</v>
      </c>
      <c r="K3" s="1"/>
    </row>
    <row r="4" spans="1:11" x14ac:dyDescent="0.2">
      <c r="A4" s="1" t="s">
        <v>8</v>
      </c>
      <c r="B4">
        <v>9.93</v>
      </c>
      <c r="C4" s="1">
        <v>9.93</v>
      </c>
      <c r="D4" s="1">
        <v>22.25</v>
      </c>
      <c r="E4" s="1">
        <v>1</v>
      </c>
      <c r="F4" s="1">
        <v>2.7</v>
      </c>
      <c r="G4">
        <v>0.32</v>
      </c>
      <c r="H4" s="1">
        <v>0.85</v>
      </c>
      <c r="I4" s="1">
        <v>4.5</v>
      </c>
      <c r="J4">
        <f>(F4-2*B4*C4*1.1*0.001*I4)/I4/(B4*C4*D4)*1000</f>
        <v>0.17460181144449588</v>
      </c>
      <c r="K4" s="1"/>
    </row>
    <row r="5" spans="1:11" x14ac:dyDescent="0.2">
      <c r="A5" s="1" t="s">
        <v>14</v>
      </c>
      <c r="B5" s="1">
        <v>9.93</v>
      </c>
      <c r="C5" s="1">
        <v>9.93</v>
      </c>
      <c r="D5" s="1">
        <v>22.2</v>
      </c>
      <c r="E5" s="1">
        <v>1</v>
      </c>
      <c r="F5" s="1">
        <v>2.7</v>
      </c>
      <c r="G5" s="1">
        <v>0.32</v>
      </c>
      <c r="H5" s="1">
        <v>0.84</v>
      </c>
      <c r="I5" s="1">
        <v>4.5</v>
      </c>
      <c r="J5">
        <f>(F5-2*B5*C5*1.1*0.001*I5)/I5/(B5*C5*D5)*1000</f>
        <v>0.17499505876756907</v>
      </c>
      <c r="K5" s="1"/>
    </row>
    <row r="6" spans="1:11" x14ac:dyDescent="0.2">
      <c r="A6" s="1" t="s">
        <v>15</v>
      </c>
      <c r="B6" s="1">
        <v>9.93</v>
      </c>
      <c r="C6" s="1">
        <v>10</v>
      </c>
      <c r="D6" s="1">
        <v>22.3</v>
      </c>
      <c r="E6" s="1">
        <v>1</v>
      </c>
      <c r="F6" s="1">
        <v>2.7</v>
      </c>
      <c r="G6">
        <v>0.32</v>
      </c>
      <c r="H6" s="1">
        <v>0.84</v>
      </c>
      <c r="I6" s="1">
        <v>4.5</v>
      </c>
      <c r="J6">
        <f>(F6-2*B6*C6*1.1*0.001*I6)/I6/(B6*C6*D6)*1000</f>
        <v>0.17230027230975573</v>
      </c>
      <c r="K6" s="1"/>
    </row>
    <row r="7" spans="1:11" x14ac:dyDescent="0.2">
      <c r="A7" s="1" t="s">
        <v>16</v>
      </c>
      <c r="B7" s="1">
        <v>9.9499999999999993</v>
      </c>
      <c r="C7" s="1">
        <v>9.99</v>
      </c>
      <c r="D7" s="1">
        <v>22.23</v>
      </c>
      <c r="E7" s="1">
        <v>1</v>
      </c>
      <c r="F7" s="1">
        <v>2.7</v>
      </c>
      <c r="G7">
        <v>0.32</v>
      </c>
      <c r="H7" s="1">
        <v>0.84</v>
      </c>
      <c r="I7" s="1">
        <v>4.5</v>
      </c>
      <c r="J7">
        <f>(F7-2*B7*C7*1.1*0.001*I7)/I7/(B7*C7*D7)*1000</f>
        <v>0.17256801352719539</v>
      </c>
      <c r="K7" s="1"/>
    </row>
    <row r="8" spans="1:11" x14ac:dyDescent="0.2">
      <c r="A8" s="1" t="s">
        <v>19</v>
      </c>
      <c r="B8" s="1">
        <v>9.94</v>
      </c>
      <c r="C8" s="1">
        <v>9.9499999999999993</v>
      </c>
      <c r="D8" s="1">
        <v>22.24</v>
      </c>
      <c r="E8" s="1">
        <v>1</v>
      </c>
      <c r="F8" s="1">
        <v>2.1</v>
      </c>
      <c r="G8" s="1">
        <v>0.28999999999999998</v>
      </c>
      <c r="H8" s="1">
        <v>0.98</v>
      </c>
      <c r="I8" s="1">
        <v>4.5</v>
      </c>
      <c r="J8">
        <f>(F8-2*B8*C8*1.1*0.001*I8)/I8/(B8*C8*D8)*1000</f>
        <v>0.11323866096449756</v>
      </c>
      <c r="K8" s="1"/>
    </row>
    <row r="9" spans="1:11" x14ac:dyDescent="0.2">
      <c r="A9" s="1" t="s">
        <v>20</v>
      </c>
      <c r="B9" s="1">
        <v>9.91</v>
      </c>
      <c r="C9" s="1">
        <v>9.92</v>
      </c>
      <c r="D9" s="1">
        <v>22.21</v>
      </c>
      <c r="E9" s="1">
        <v>1</v>
      </c>
      <c r="F9" s="1">
        <v>2.2000000000000002</v>
      </c>
      <c r="G9" s="1">
        <v>0.28999999999999998</v>
      </c>
      <c r="H9" s="1">
        <v>0.98</v>
      </c>
      <c r="I9" s="1">
        <v>4.5</v>
      </c>
      <c r="J9">
        <f>(F9-2*B9*C9*1.1*0.001*I9)/I9/(B9*C9*D9)*1000</f>
        <v>0.12485695946937023</v>
      </c>
      <c r="K9" s="1"/>
    </row>
    <row r="10" spans="1:11" x14ac:dyDescent="0.2">
      <c r="A10" s="1" t="s">
        <v>21</v>
      </c>
      <c r="B10" s="1">
        <v>9.93</v>
      </c>
      <c r="C10" s="1">
        <v>9.92</v>
      </c>
      <c r="D10" s="1">
        <v>22.24</v>
      </c>
      <c r="E10" s="1">
        <v>1</v>
      </c>
      <c r="F10" s="1">
        <v>2.4</v>
      </c>
      <c r="G10" s="1">
        <v>0.3</v>
      </c>
      <c r="H10">
        <v>0.94</v>
      </c>
      <c r="I10" s="1">
        <v>4.5</v>
      </c>
      <c r="J10">
        <f>(F10-2*B10*C10*1.1*0.001*I10)/I10/(B10*C10*D10)*1000</f>
        <v>0.14452535038531886</v>
      </c>
      <c r="K10" s="1"/>
    </row>
    <row r="11" spans="1:11" x14ac:dyDescent="0.2">
      <c r="A11" s="1" t="s">
        <v>22</v>
      </c>
      <c r="B11" s="1">
        <v>9.9499999999999993</v>
      </c>
      <c r="C11" s="1">
        <v>9.9600000000000009</v>
      </c>
      <c r="D11" s="1">
        <v>22.26</v>
      </c>
      <c r="E11" s="1">
        <v>1</v>
      </c>
      <c r="F11" s="1">
        <v>2.2999999999999998</v>
      </c>
      <c r="G11" s="1">
        <v>0.3</v>
      </c>
      <c r="H11">
        <v>0.94</v>
      </c>
      <c r="I11" s="1">
        <v>4.5</v>
      </c>
      <c r="J11">
        <f>(F11-2*B11*C11*1.1*0.001*I11)/I11/(B11*C11*D11)*1000</f>
        <v>0.13285825632015164</v>
      </c>
      <c r="K11" s="1"/>
    </row>
    <row r="12" spans="1:11" x14ac:dyDescent="0.2">
      <c r="A12" s="1" t="s">
        <v>23</v>
      </c>
      <c r="B12" s="1">
        <v>9.9600000000000009</v>
      </c>
      <c r="C12" s="1">
        <v>9.93</v>
      </c>
      <c r="D12" s="1">
        <v>22.21</v>
      </c>
      <c r="E12" s="1">
        <v>1</v>
      </c>
      <c r="F12" s="1">
        <v>2.5</v>
      </c>
      <c r="G12" s="1">
        <v>0.3</v>
      </c>
      <c r="H12">
        <v>0.94</v>
      </c>
      <c r="I12" s="1">
        <v>4.5</v>
      </c>
      <c r="J12">
        <f>(F12-2*B12*C12*1.1*0.001*I12)/I12/(B12*C12*D12)*1000</f>
        <v>0.15385805200338232</v>
      </c>
      <c r="K12" s="1"/>
    </row>
    <row r="13" spans="1:11" x14ac:dyDescent="0.2">
      <c r="A13" s="1" t="s">
        <v>17</v>
      </c>
      <c r="B13" s="1">
        <v>9.91</v>
      </c>
      <c r="C13" s="1">
        <v>9.93</v>
      </c>
      <c r="D13" s="1">
        <v>22.2</v>
      </c>
      <c r="E13" s="1">
        <v>1</v>
      </c>
      <c r="F13" s="1">
        <v>2.4</v>
      </c>
      <c r="G13">
        <v>0.32</v>
      </c>
      <c r="H13">
        <v>0.92</v>
      </c>
      <c r="I13" s="1">
        <v>4.5</v>
      </c>
      <c r="J13">
        <f>(F13-2*B13*C13*1.1*0.001*I13)/I13/(B13*C13*D13)*1000</f>
        <v>0.14503185617535003</v>
      </c>
      <c r="K13" s="1"/>
    </row>
    <row r="14" spans="1:11" x14ac:dyDescent="0.2">
      <c r="A14" s="1" t="s">
        <v>11</v>
      </c>
      <c r="B14" s="1">
        <v>9.91</v>
      </c>
      <c r="C14" s="1">
        <v>9.92</v>
      </c>
      <c r="D14" s="1">
        <v>22.25</v>
      </c>
      <c r="E14" s="1">
        <v>1</v>
      </c>
      <c r="F14" s="1">
        <v>2.2999999999999998</v>
      </c>
      <c r="G14">
        <v>0.32</v>
      </c>
      <c r="H14">
        <v>0.92</v>
      </c>
      <c r="I14" s="1">
        <v>4.5</v>
      </c>
      <c r="J14">
        <f>(F14-2*B14*C14*1.1*0.001*I14)/I14/(B14*C14*D14)*1000</f>
        <v>0.13479199306585982</v>
      </c>
    </row>
    <row r="15" spans="1:11" x14ac:dyDescent="0.2">
      <c r="A15" s="1" t="s">
        <v>18</v>
      </c>
      <c r="B15" s="1">
        <v>9.92</v>
      </c>
      <c r="C15" s="1">
        <v>9.93</v>
      </c>
      <c r="D15" s="1">
        <v>22.23</v>
      </c>
      <c r="E15" s="1">
        <v>1</v>
      </c>
      <c r="F15" s="1">
        <v>2.5</v>
      </c>
      <c r="G15">
        <v>0.32</v>
      </c>
      <c r="H15">
        <v>0.92</v>
      </c>
      <c r="I15" s="1">
        <v>4.5</v>
      </c>
      <c r="J15">
        <f>(F15-2*B15*C15*1.1*0.001*I15)/I15/(B15*C15*D15)*1000</f>
        <v>0.15473851929494167</v>
      </c>
    </row>
    <row r="16" spans="1:11" s="11" customFormat="1" x14ac:dyDescent="0.2">
      <c r="A16" s="10" t="s">
        <v>53</v>
      </c>
      <c r="B16" s="10">
        <v>10.130000000000001</v>
      </c>
      <c r="C16" s="10">
        <v>10.14</v>
      </c>
      <c r="D16" s="10">
        <v>22.56</v>
      </c>
      <c r="E16" s="10">
        <v>1.05</v>
      </c>
      <c r="F16" s="10">
        <v>4.2</v>
      </c>
      <c r="G16" s="11">
        <v>0.32</v>
      </c>
      <c r="H16" s="11">
        <v>0.92</v>
      </c>
      <c r="I16" s="10">
        <v>4.5</v>
      </c>
      <c r="J16" s="11">
        <f>(F16-2*B16*C16*E16*0.001*I16)/I16/(B16*C16*(D16-2*E16))*1000</f>
        <v>0.34146374467852819</v>
      </c>
    </row>
    <row r="17" spans="1:10" s="11" customFormat="1" x14ac:dyDescent="0.2">
      <c r="A17" s="10" t="s">
        <v>54</v>
      </c>
      <c r="B17" s="10">
        <v>10.1</v>
      </c>
      <c r="C17" s="10">
        <v>10.17</v>
      </c>
      <c r="D17" s="10">
        <v>22.48</v>
      </c>
      <c r="E17" s="10">
        <v>1.05</v>
      </c>
      <c r="F17" s="10">
        <v>4.3</v>
      </c>
      <c r="G17" s="11">
        <v>0.32</v>
      </c>
      <c r="H17" s="11">
        <v>0.92</v>
      </c>
      <c r="I17" s="10">
        <v>4.5</v>
      </c>
      <c r="J17" s="11">
        <f>(F17-2*B17*C17*E17*0.001*I17)/I17/(B17*C17*(D17-2*E17))*1000</f>
        <v>0.35342485376709093</v>
      </c>
    </row>
    <row r="18" spans="1:10" s="11" customFormat="1" x14ac:dyDescent="0.2">
      <c r="A18" s="10" t="s">
        <v>55</v>
      </c>
      <c r="B18" s="10">
        <v>10.19</v>
      </c>
      <c r="C18" s="10">
        <v>10.11</v>
      </c>
      <c r="D18" s="10">
        <v>22.44</v>
      </c>
      <c r="E18" s="10">
        <v>1.05</v>
      </c>
      <c r="F18" s="10">
        <v>4.3</v>
      </c>
      <c r="G18" s="11">
        <v>0.32</v>
      </c>
      <c r="H18" s="11">
        <v>0.92</v>
      </c>
      <c r="I18" s="10">
        <v>4.5</v>
      </c>
      <c r="J18" s="11">
        <f>(F18-2*B18*C18*E18*0.001*I18)/I18/(B18*C18*(D18-2*E18))*1000</f>
        <v>0.35277071369654656</v>
      </c>
    </row>
    <row r="19" spans="1:10" s="11" customFormat="1" x14ac:dyDescent="0.2">
      <c r="A19" s="10" t="s">
        <v>24</v>
      </c>
      <c r="B19" s="10">
        <v>10.1</v>
      </c>
      <c r="C19" s="10">
        <v>10.09</v>
      </c>
      <c r="D19" s="10">
        <v>22.48</v>
      </c>
      <c r="E19" s="10">
        <v>1.05</v>
      </c>
      <c r="F19" s="10">
        <v>4.2</v>
      </c>
      <c r="G19" s="11">
        <v>0.32</v>
      </c>
      <c r="H19" s="11">
        <v>0.92</v>
      </c>
      <c r="I19" s="10">
        <v>4.5</v>
      </c>
      <c r="J19" s="11">
        <f>(F19-2*B19*C19*E19*0.001*I19)/I19/(B19*C19*(D19-2*E19))*1000</f>
        <v>0.34634433826713856</v>
      </c>
    </row>
    <row r="20" spans="1:10" s="11" customFormat="1" x14ac:dyDescent="0.2">
      <c r="A20" s="10" t="s">
        <v>25</v>
      </c>
      <c r="B20" s="10">
        <v>10.09</v>
      </c>
      <c r="C20" s="10">
        <v>10.11</v>
      </c>
      <c r="D20" s="10">
        <v>22.55</v>
      </c>
      <c r="E20" s="10">
        <v>1.05</v>
      </c>
      <c r="F20" s="10">
        <v>4.2</v>
      </c>
      <c r="G20" s="11">
        <v>0.32</v>
      </c>
      <c r="H20" s="11">
        <v>0.92</v>
      </c>
      <c r="I20" s="10">
        <v>4.5</v>
      </c>
      <c r="J20" s="11">
        <f>(F20-2*B20*C20*E20*0.001*I20)/I20/(B20*C20*(D20-2*E20))*1000</f>
        <v>0.34471583196201816</v>
      </c>
    </row>
    <row r="21" spans="1:10" s="11" customFormat="1" x14ac:dyDescent="0.2">
      <c r="A21" s="10" t="s">
        <v>26</v>
      </c>
      <c r="B21" s="10">
        <v>10.119999999999999</v>
      </c>
      <c r="C21" s="10">
        <v>10.1</v>
      </c>
      <c r="D21" s="10">
        <v>22.5</v>
      </c>
      <c r="E21" s="10">
        <v>1.05</v>
      </c>
      <c r="F21" s="10">
        <v>4.2</v>
      </c>
      <c r="G21" s="11">
        <v>0.32</v>
      </c>
      <c r="H21" s="11">
        <v>0.92</v>
      </c>
      <c r="I21" s="10">
        <v>4.5</v>
      </c>
      <c r="J21" s="11">
        <f>(F21-2*B21*C21*E21*0.001*I21)/I21/(B21*C21*(D21-2*E21))*1000</f>
        <v>0.34467391751962928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G37" sqref="G37"/>
    </sheetView>
  </sheetViews>
  <sheetFormatPr defaultRowHeight="14.25" x14ac:dyDescent="0.2"/>
  <sheetData>
    <row r="1" spans="1:8" x14ac:dyDescent="0.2">
      <c r="A1" t="s">
        <v>47</v>
      </c>
      <c r="B1" s="1" t="s">
        <v>31</v>
      </c>
      <c r="C1" s="1" t="s">
        <v>30</v>
      </c>
      <c r="D1" s="1" t="s">
        <v>29</v>
      </c>
      <c r="E1" s="1" t="s">
        <v>36</v>
      </c>
      <c r="G1" s="1" t="s">
        <v>46</v>
      </c>
      <c r="H1" s="1" t="s">
        <v>27</v>
      </c>
    </row>
    <row r="2" spans="1:8" x14ac:dyDescent="0.2">
      <c r="A2" s="1" t="s">
        <v>53</v>
      </c>
      <c r="B2" s="1">
        <v>10.130000000000001</v>
      </c>
      <c r="C2" s="1">
        <v>10.14</v>
      </c>
      <c r="D2" s="1">
        <v>22.56</v>
      </c>
      <c r="E2" s="1">
        <v>4.2</v>
      </c>
      <c r="G2" s="1">
        <v>4.5</v>
      </c>
      <c r="H2">
        <f>(E2-2*B2*C2*1.1*0.001*G2)/G2/(B2*C2*D2)*1000</f>
        <v>0.30524593156572194</v>
      </c>
    </row>
    <row r="3" spans="1:8" x14ac:dyDescent="0.2">
      <c r="A3" s="1" t="s">
        <v>54</v>
      </c>
      <c r="B3" s="1">
        <v>10.1</v>
      </c>
      <c r="C3" s="1">
        <v>10.17</v>
      </c>
      <c r="D3" s="1">
        <v>22.48</v>
      </c>
      <c r="E3" s="1">
        <v>4.4000000000000004</v>
      </c>
      <c r="G3" s="1">
        <v>4.5</v>
      </c>
      <c r="H3">
        <f>(E3-2*B3*C3*1.1*0.001*G3)/G3/(B3*C3*D3)*1000</f>
        <v>0.32558463840729313</v>
      </c>
    </row>
    <row r="4" spans="1:8" x14ac:dyDescent="0.2">
      <c r="A4" s="1" t="s">
        <v>55</v>
      </c>
      <c r="B4" s="1">
        <v>10.19</v>
      </c>
      <c r="C4" s="1">
        <v>10.11</v>
      </c>
      <c r="D4" s="1">
        <v>22.44</v>
      </c>
      <c r="E4" s="1">
        <v>4.3</v>
      </c>
      <c r="G4" s="1">
        <v>4.5</v>
      </c>
      <c r="H4">
        <f>(E4-2*B4*C4*1.1*0.001*G4)/G4/(B4*C4*D4)*1000</f>
        <v>0.31530108362690534</v>
      </c>
    </row>
    <row r="5" spans="1:8" x14ac:dyDescent="0.2">
      <c r="A5" s="1" t="s">
        <v>24</v>
      </c>
      <c r="B5" s="1">
        <v>10.1</v>
      </c>
      <c r="C5" s="1">
        <v>10.09</v>
      </c>
      <c r="D5" s="1">
        <v>22.48</v>
      </c>
      <c r="E5" s="1">
        <v>4.2</v>
      </c>
      <c r="G5" s="1">
        <v>4.5</v>
      </c>
      <c r="H5">
        <f>(E5-2*B5*C5*1.1*0.001*G5)/G5/(B5*C5*D5)*1000</f>
        <v>0.30954170880268161</v>
      </c>
    </row>
    <row r="6" spans="1:8" x14ac:dyDescent="0.2">
      <c r="A6" s="1" t="s">
        <v>25</v>
      </c>
      <c r="B6" s="1">
        <v>10.09</v>
      </c>
      <c r="C6" s="1">
        <v>10.11</v>
      </c>
      <c r="D6" s="1">
        <v>22.55</v>
      </c>
      <c r="E6" s="1">
        <v>4.2</v>
      </c>
      <c r="G6" s="1">
        <v>4.5</v>
      </c>
      <c r="H6">
        <f>(E6-2*B6*C6*1.1*0.001*G6)/G6/(B6*C6*D6)*1000</f>
        <v>0.30817910259970166</v>
      </c>
    </row>
    <row r="7" spans="1:8" x14ac:dyDescent="0.2">
      <c r="A7" s="1" t="s">
        <v>26</v>
      </c>
      <c r="B7" s="1">
        <v>10.119999999999999</v>
      </c>
      <c r="C7" s="1">
        <v>10.1</v>
      </c>
      <c r="D7" s="1">
        <v>22.5</v>
      </c>
      <c r="E7" s="1">
        <v>4.2</v>
      </c>
      <c r="G7" s="1">
        <v>4.5</v>
      </c>
      <c r="H7">
        <f>(E7-2*B7*C7*1.1*0.001*G7)/G7/(B7*C7*D7)*1000</f>
        <v>0.30805990744001943</v>
      </c>
    </row>
    <row r="8" spans="1:8" x14ac:dyDescent="0.2">
      <c r="H8">
        <f>SUM(H5:H7)/3</f>
        <v>0.30859357294746759</v>
      </c>
    </row>
    <row r="16" spans="1:8" x14ac:dyDescent="0.2">
      <c r="A16" t="s">
        <v>48</v>
      </c>
      <c r="B16" t="s">
        <v>50</v>
      </c>
      <c r="C16" t="s">
        <v>52</v>
      </c>
    </row>
    <row r="17" spans="1:17" x14ac:dyDescent="0.2">
      <c r="A17" t="s">
        <v>49</v>
      </c>
      <c r="B17">
        <v>468</v>
      </c>
      <c r="C17">
        <v>410</v>
      </c>
    </row>
    <row r="18" spans="1:17" x14ac:dyDescent="0.2">
      <c r="A18" t="s">
        <v>51</v>
      </c>
      <c r="B18">
        <v>561</v>
      </c>
      <c r="C18">
        <v>480</v>
      </c>
    </row>
    <row r="19" spans="1:17" ht="15" thickBot="1" x14ac:dyDescent="0.25"/>
    <row r="20" spans="1:17" ht="23.25" thickBot="1" x14ac:dyDescent="0.25">
      <c r="K20" s="4" t="s">
        <v>56</v>
      </c>
      <c r="L20" s="5" t="s">
        <v>57</v>
      </c>
      <c r="M20" s="5" t="s">
        <v>58</v>
      </c>
      <c r="N20" s="5" t="s">
        <v>59</v>
      </c>
      <c r="O20" s="5" t="s">
        <v>60</v>
      </c>
      <c r="P20" s="5" t="s">
        <v>61</v>
      </c>
      <c r="Q20" s="6" t="s">
        <v>62</v>
      </c>
    </row>
    <row r="21" spans="1:17" ht="15" thickBot="1" x14ac:dyDescent="0.25">
      <c r="D21" s="12" t="s">
        <v>69</v>
      </c>
      <c r="E21" s="12"/>
      <c r="F21" s="12"/>
      <c r="G21" s="12" t="s">
        <v>74</v>
      </c>
      <c r="H21" s="12"/>
      <c r="I21" s="12"/>
      <c r="K21" s="7" t="s">
        <v>63</v>
      </c>
      <c r="L21" s="8">
        <v>0.246</v>
      </c>
      <c r="M21" s="9" t="s">
        <v>64</v>
      </c>
      <c r="N21" s="8">
        <v>0.27</v>
      </c>
      <c r="O21" s="8">
        <v>0.85</v>
      </c>
      <c r="P21" s="9">
        <v>20.2</v>
      </c>
      <c r="Q21" s="9" t="s">
        <v>65</v>
      </c>
    </row>
    <row r="22" spans="1:17" ht="15" thickBot="1" x14ac:dyDescent="0.25">
      <c r="D22" t="s">
        <v>75</v>
      </c>
      <c r="E22" t="s">
        <v>77</v>
      </c>
      <c r="F22" t="s">
        <v>71</v>
      </c>
      <c r="G22" t="s">
        <v>75</v>
      </c>
      <c r="H22" t="s">
        <v>77</v>
      </c>
      <c r="I22" t="s">
        <v>71</v>
      </c>
      <c r="K22" s="7" t="s">
        <v>66</v>
      </c>
      <c r="L22" s="8">
        <v>0.254</v>
      </c>
      <c r="M22" s="9" t="s">
        <v>67</v>
      </c>
      <c r="N22" s="8">
        <v>0.32</v>
      </c>
      <c r="O22" s="8">
        <v>0.79</v>
      </c>
      <c r="P22" s="9">
        <v>24</v>
      </c>
      <c r="Q22" s="9" t="s">
        <v>68</v>
      </c>
    </row>
    <row r="23" spans="1:17" x14ac:dyDescent="0.2">
      <c r="C23" t="s">
        <v>70</v>
      </c>
      <c r="D23">
        <v>0.246</v>
      </c>
      <c r="E23">
        <v>0.30859357294746759</v>
      </c>
      <c r="F23">
        <v>0.30859357294746759</v>
      </c>
      <c r="G23">
        <v>0.254</v>
      </c>
      <c r="H23">
        <v>0.31537721786664014</v>
      </c>
      <c r="I23">
        <v>0.315</v>
      </c>
    </row>
    <row r="24" spans="1:17" x14ac:dyDescent="0.2">
      <c r="C24" t="s">
        <v>72</v>
      </c>
      <c r="D24">
        <v>0.35</v>
      </c>
      <c r="E24">
        <v>0.41</v>
      </c>
      <c r="F24">
        <v>0.46800000000000003</v>
      </c>
      <c r="G24">
        <v>0.35</v>
      </c>
      <c r="H24">
        <v>0.41</v>
      </c>
      <c r="I24">
        <v>0.44</v>
      </c>
    </row>
    <row r="25" spans="1:17" x14ac:dyDescent="0.2">
      <c r="C25" t="s">
        <v>73</v>
      </c>
      <c r="D25">
        <v>0.38</v>
      </c>
      <c r="E25">
        <v>0.51</v>
      </c>
      <c r="F25">
        <v>0.56100000000000005</v>
      </c>
      <c r="G25">
        <v>0.37</v>
      </c>
      <c r="H25">
        <v>0.44</v>
      </c>
      <c r="I25">
        <v>0.47</v>
      </c>
    </row>
    <row r="26" spans="1:17" x14ac:dyDescent="0.2">
      <c r="C26" t="s">
        <v>76</v>
      </c>
      <c r="D26">
        <v>1121</v>
      </c>
      <c r="E26">
        <v>2554.9</v>
      </c>
      <c r="F26">
        <v>2110</v>
      </c>
      <c r="G26">
        <v>1686.5</v>
      </c>
      <c r="H26">
        <v>3429.4</v>
      </c>
      <c r="I26">
        <v>2785</v>
      </c>
    </row>
  </sheetData>
  <mergeCells count="2">
    <mergeCell ref="D21:F21"/>
    <mergeCell ref="G21:I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14" sqref="J14"/>
    </sheetView>
  </sheetViews>
  <sheetFormatPr defaultRowHeight="14.25" x14ac:dyDescent="0.2"/>
  <cols>
    <col min="11" max="11" width="8.875" customWidth="1"/>
    <col min="16" max="16" width="8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H2" s="1"/>
    </row>
    <row r="3" spans="1:8" x14ac:dyDescent="0.2">
      <c r="A3" s="1"/>
      <c r="B3" s="1"/>
      <c r="C3" s="1"/>
      <c r="D3" s="1"/>
      <c r="E3" s="1"/>
      <c r="H3" s="1"/>
    </row>
    <row r="4" spans="1:8" x14ac:dyDescent="0.2">
      <c r="A4" s="1"/>
      <c r="B4" s="1"/>
      <c r="C4" s="1"/>
      <c r="D4" s="1"/>
      <c r="E4" s="1"/>
      <c r="H4" s="1"/>
    </row>
    <row r="5" spans="1:8" x14ac:dyDescent="0.2">
      <c r="A5" s="1"/>
      <c r="B5" s="1"/>
      <c r="C5" s="1"/>
      <c r="D5" s="1"/>
      <c r="E5" s="1"/>
      <c r="H5" s="1"/>
    </row>
    <row r="6" spans="1:8" x14ac:dyDescent="0.2">
      <c r="A6" s="1"/>
      <c r="B6" s="1"/>
      <c r="C6" s="1"/>
      <c r="D6" s="1"/>
      <c r="E6" s="1"/>
      <c r="H6" s="1"/>
    </row>
    <row r="7" spans="1:8" x14ac:dyDescent="0.2">
      <c r="A7" s="1"/>
      <c r="B7" s="1"/>
      <c r="C7" s="1"/>
      <c r="D7" s="1"/>
      <c r="E7" s="1"/>
      <c r="H7" s="1"/>
    </row>
    <row r="8" spans="1:8" x14ac:dyDescent="0.2">
      <c r="A8" s="1"/>
      <c r="B8" s="1"/>
      <c r="C8" s="1"/>
      <c r="D8" s="1"/>
      <c r="E8" s="1"/>
      <c r="H8" s="1"/>
    </row>
    <row r="9" spans="1:8" x14ac:dyDescent="0.2">
      <c r="A9" s="1"/>
      <c r="B9" s="1"/>
      <c r="C9" s="1"/>
      <c r="D9" s="1"/>
      <c r="E9" s="1"/>
      <c r="H9" s="1"/>
    </row>
    <row r="10" spans="1:8" x14ac:dyDescent="0.2">
      <c r="A10" s="1"/>
      <c r="B10" s="1"/>
      <c r="C10" s="1"/>
      <c r="D10" s="1"/>
      <c r="E10" s="1"/>
      <c r="H1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6"/>
  <sheetViews>
    <sheetView workbookViewId="0">
      <selection activeCell="G19" sqref="G19"/>
    </sheetView>
  </sheetViews>
  <sheetFormatPr defaultRowHeight="14.25" x14ac:dyDescent="0.2"/>
  <cols>
    <col min="1" max="1" width="20.375" customWidth="1"/>
    <col min="2" max="2" width="10.875" customWidth="1"/>
    <col min="6" max="6" width="10.125" customWidth="1"/>
  </cols>
  <sheetData>
    <row r="1" spans="6:10" x14ac:dyDescent="0.2">
      <c r="F1" s="15" t="s">
        <v>2</v>
      </c>
      <c r="G1" s="15"/>
      <c r="H1" s="15"/>
      <c r="I1" s="15"/>
      <c r="J1" s="15"/>
    </row>
    <row r="2" spans="6:10" ht="14.25" customHeight="1" x14ac:dyDescent="0.2">
      <c r="F2" s="16" t="s">
        <v>9</v>
      </c>
      <c r="G2" s="16"/>
      <c r="H2" s="16"/>
      <c r="I2" s="16"/>
      <c r="J2" s="16"/>
    </row>
    <row r="3" spans="6:10" x14ac:dyDescent="0.2">
      <c r="F3" s="16"/>
      <c r="G3" s="16"/>
      <c r="H3" s="16"/>
      <c r="I3" s="16"/>
      <c r="J3" s="16"/>
    </row>
    <row r="4" spans="6:10" x14ac:dyDescent="0.2">
      <c r="F4" t="s">
        <v>3</v>
      </c>
      <c r="G4" s="17" t="s">
        <v>10</v>
      </c>
      <c r="H4" s="17"/>
      <c r="I4" s="17"/>
      <c r="J4" s="17"/>
    </row>
    <row r="5" spans="6:10" x14ac:dyDescent="0.2">
      <c r="F5" s="2" t="s">
        <v>6</v>
      </c>
      <c r="G5" s="18" t="s">
        <v>4</v>
      </c>
      <c r="H5" s="18"/>
      <c r="I5" s="18"/>
      <c r="J5" s="18"/>
    </row>
    <row r="6" spans="6:10" ht="15.75" customHeight="1" x14ac:dyDescent="0.2">
      <c r="F6" s="3">
        <v>1</v>
      </c>
      <c r="G6" s="13" t="s">
        <v>7</v>
      </c>
      <c r="H6" s="14"/>
      <c r="I6" s="14"/>
      <c r="J6" s="14"/>
    </row>
    <row r="7" spans="6:10" ht="29.25" customHeight="1" x14ac:dyDescent="0.2">
      <c r="F7" s="3">
        <v>11</v>
      </c>
      <c r="G7" s="13" t="s">
        <v>5</v>
      </c>
      <c r="H7" s="14"/>
      <c r="I7" s="14"/>
      <c r="J7" s="14"/>
    </row>
    <row r="9" spans="6:10" x14ac:dyDescent="0.2">
      <c r="F9" t="s">
        <v>32</v>
      </c>
    </row>
    <row r="10" spans="6:10" x14ac:dyDescent="0.2">
      <c r="F10" t="s">
        <v>33</v>
      </c>
      <c r="G10" t="s">
        <v>40</v>
      </c>
    </row>
    <row r="11" spans="6:10" x14ac:dyDescent="0.2">
      <c r="F11" t="s">
        <v>34</v>
      </c>
      <c r="G11" t="s">
        <v>41</v>
      </c>
    </row>
    <row r="12" spans="6:10" x14ac:dyDescent="0.2">
      <c r="F12" t="s">
        <v>35</v>
      </c>
      <c r="G12" t="s">
        <v>42</v>
      </c>
    </row>
    <row r="13" spans="6:10" x14ac:dyDescent="0.2">
      <c r="F13" t="s">
        <v>37</v>
      </c>
      <c r="G13" t="s">
        <v>43</v>
      </c>
    </row>
    <row r="14" spans="6:10" x14ac:dyDescent="0.2">
      <c r="F14" t="s">
        <v>38</v>
      </c>
      <c r="G14" t="s">
        <v>44</v>
      </c>
    </row>
    <row r="15" spans="6:10" x14ac:dyDescent="0.2">
      <c r="F15" t="s">
        <v>39</v>
      </c>
      <c r="G15" t="s">
        <v>40</v>
      </c>
    </row>
    <row r="16" spans="6:10" x14ac:dyDescent="0.2">
      <c r="F16" t="s">
        <v>46</v>
      </c>
      <c r="G16" t="s">
        <v>45</v>
      </c>
    </row>
  </sheetData>
  <mergeCells count="6">
    <mergeCell ref="G7:J7"/>
    <mergeCell ref="F1:J1"/>
    <mergeCell ref="F2:J3"/>
    <mergeCell ref="G4:J4"/>
    <mergeCell ref="G5:J5"/>
    <mergeCell ref="G6:J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Experiment_1</vt:lpstr>
      <vt:lpstr>Sheet1</vt:lpstr>
      <vt:lpstr>09.26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2019-10-05T09:47:33Z</dcterms:modified>
</cp:coreProperties>
</file>