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1" l="1"/>
  <c r="L42" i="1" s="1"/>
  <c r="K40" i="1"/>
  <c r="L40" i="1" s="1"/>
  <c r="K39" i="1"/>
  <c r="L39" i="1" s="1"/>
  <c r="K38" i="1"/>
  <c r="L38" i="1" s="1"/>
  <c r="K37" i="1"/>
  <c r="L37" i="1" s="1"/>
  <c r="L35" i="1"/>
  <c r="K35" i="1"/>
  <c r="K34" i="1"/>
  <c r="L34" i="1" s="1"/>
  <c r="L33" i="1"/>
  <c r="K33" i="1"/>
  <c r="K32" i="1"/>
  <c r="L32" i="1" s="1"/>
  <c r="L31" i="1"/>
  <c r="K31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M31" i="1" l="1"/>
  <c r="M37" i="1"/>
</calcChain>
</file>

<file path=xl/sharedStrings.xml><?xml version="1.0" encoding="utf-8"?>
<sst xmlns="http://schemas.openxmlformats.org/spreadsheetml/2006/main" count="65" uniqueCount="54">
  <si>
    <t>length</t>
    <phoneticPr fontId="1" type="noConversion"/>
  </si>
  <si>
    <t>width</t>
    <phoneticPr fontId="1" type="noConversion"/>
  </si>
  <si>
    <t>height</t>
    <phoneticPr fontId="1" type="noConversion"/>
  </si>
  <si>
    <t>Plate_thickness</t>
    <phoneticPr fontId="1" type="noConversion"/>
  </si>
  <si>
    <t>weight</t>
    <phoneticPr fontId="1" type="noConversion"/>
  </si>
  <si>
    <t>diameter</t>
    <phoneticPr fontId="1" type="noConversion"/>
  </si>
  <si>
    <t>aperture</t>
    <phoneticPr fontId="1" type="noConversion"/>
  </si>
  <si>
    <t>density</t>
    <phoneticPr fontId="1" type="noConversion"/>
  </si>
  <si>
    <t>volume_fraction</t>
    <phoneticPr fontId="1" type="noConversion"/>
  </si>
  <si>
    <t>description</t>
  </si>
  <si>
    <t>las_8_31</t>
    <phoneticPr fontId="1" type="noConversion"/>
  </si>
  <si>
    <t>las_8_32</t>
  </si>
  <si>
    <t>las_8_33</t>
  </si>
  <si>
    <t>las_8_41</t>
    <phoneticPr fontId="1" type="noConversion"/>
  </si>
  <si>
    <t>las_8_42</t>
  </si>
  <si>
    <t>las_8_43</t>
  </si>
  <si>
    <t>las_8_51</t>
    <phoneticPr fontId="1" type="noConversion"/>
  </si>
  <si>
    <t>las_8_52</t>
  </si>
  <si>
    <t>las_8_53</t>
  </si>
  <si>
    <t>las_8_61</t>
    <phoneticPr fontId="1" type="noConversion"/>
  </si>
  <si>
    <t>las_8_62</t>
  </si>
  <si>
    <t>las_8_63</t>
  </si>
  <si>
    <t>las_8_71</t>
    <phoneticPr fontId="1" type="noConversion"/>
  </si>
  <si>
    <t>las_8_72</t>
  </si>
  <si>
    <t>las_8_73</t>
  </si>
  <si>
    <t>las_8_81</t>
    <phoneticPr fontId="1" type="noConversion"/>
  </si>
  <si>
    <t>las_8_82</t>
  </si>
  <si>
    <t>las_8_83</t>
  </si>
  <si>
    <t>las_7_61</t>
    <phoneticPr fontId="1" type="noConversion"/>
  </si>
  <si>
    <t>las_7_62</t>
    <phoneticPr fontId="1" type="noConversion"/>
  </si>
  <si>
    <t>las_7_63</t>
    <phoneticPr fontId="1" type="noConversion"/>
  </si>
  <si>
    <t>las_7_21</t>
    <phoneticPr fontId="1" type="noConversion"/>
  </si>
  <si>
    <t>las_7_22</t>
  </si>
  <si>
    <t>las_7_23</t>
  </si>
  <si>
    <t>测量结果</t>
    <phoneticPr fontId="1" type="noConversion"/>
  </si>
  <si>
    <t>喷砂压力</t>
  </si>
  <si>
    <t>特征</t>
  </si>
  <si>
    <t>模型尺寸</t>
  </si>
  <si>
    <t>测量结果</t>
  </si>
  <si>
    <t>平均值</t>
  </si>
  <si>
    <t>误差</t>
  </si>
  <si>
    <t>平均误差</t>
  </si>
  <si>
    <t>6号件</t>
  </si>
  <si>
    <t>0.1MPa</t>
  </si>
  <si>
    <t>4格面</t>
  </si>
  <si>
    <t>5格面</t>
  </si>
  <si>
    <t>2号件</t>
  </si>
  <si>
    <t>3格面</t>
  </si>
  <si>
    <t>9号件</t>
  </si>
  <si>
    <t>0.48MPa</t>
  </si>
  <si>
    <t>offset50</t>
  </si>
  <si>
    <t>offset100</t>
  </si>
  <si>
    <t>offset150</t>
  </si>
  <si>
    <t>未喷砂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</si>
</sst>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R14" sqref="R14"/>
    </sheetView>
  </sheetViews>
  <sheetFormatPr defaultRowHeight="14.25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10.08</v>
      </c>
      <c r="C2" s="2">
        <v>10.130000000000001</v>
      </c>
      <c r="D2" s="2">
        <v>22.48</v>
      </c>
      <c r="E2" s="2">
        <v>1.05</v>
      </c>
      <c r="F2" s="2">
        <v>4.2</v>
      </c>
      <c r="G2" s="2"/>
      <c r="H2" s="2"/>
      <c r="I2" s="2">
        <v>4.5</v>
      </c>
      <c r="J2" s="2">
        <f t="shared" ref="J2:J20" si="0">(F2-2*B2*C2*1.1*0.001*I2)/I2/(B2*C2*(D2-2*E2))*1000</f>
        <v>0.34055120815363266</v>
      </c>
      <c r="K2" s="2"/>
    </row>
    <row r="3" spans="1:11" x14ac:dyDescent="0.2">
      <c r="A3" s="2" t="s">
        <v>11</v>
      </c>
      <c r="B3" s="2">
        <v>10.119999999999999</v>
      </c>
      <c r="C3" s="2">
        <v>10.11</v>
      </c>
      <c r="D3" s="2">
        <v>22.54</v>
      </c>
      <c r="E3" s="2">
        <v>1.05</v>
      </c>
      <c r="F3" s="2">
        <v>4.2</v>
      </c>
      <c r="G3" s="2"/>
      <c r="H3" s="2"/>
      <c r="I3" s="2">
        <v>4.5</v>
      </c>
      <c r="J3" s="2">
        <f t="shared" si="0"/>
        <v>0.33866516249699696</v>
      </c>
      <c r="K3" s="2"/>
    </row>
    <row r="4" spans="1:11" x14ac:dyDescent="0.2">
      <c r="A4" s="2" t="s">
        <v>12</v>
      </c>
      <c r="B4" s="2">
        <v>10.11</v>
      </c>
      <c r="C4" s="2">
        <v>10.119999999999999</v>
      </c>
      <c r="D4" s="2">
        <v>22.25</v>
      </c>
      <c r="E4" s="2">
        <v>1.05</v>
      </c>
      <c r="F4" s="2">
        <v>4.2</v>
      </c>
      <c r="G4" s="2"/>
      <c r="H4" s="2"/>
      <c r="I4" s="2">
        <v>4.5</v>
      </c>
      <c r="J4" s="2">
        <f t="shared" si="0"/>
        <v>0.34353925168429866</v>
      </c>
      <c r="K4" s="2"/>
    </row>
    <row r="5" spans="1:11" x14ac:dyDescent="0.2">
      <c r="A5" s="2" t="s">
        <v>13</v>
      </c>
      <c r="B5" s="2">
        <v>10.11</v>
      </c>
      <c r="C5" s="2">
        <v>10.130000000000001</v>
      </c>
      <c r="D5" s="2">
        <v>22.61</v>
      </c>
      <c r="E5" s="2">
        <v>1.05</v>
      </c>
      <c r="F5" s="2">
        <v>4.4000000000000004</v>
      </c>
      <c r="G5" s="2"/>
      <c r="H5" s="2"/>
      <c r="I5" s="2">
        <v>4.5</v>
      </c>
      <c r="J5" s="2">
        <f t="shared" si="0"/>
        <v>0.35822905161760932</v>
      </c>
      <c r="K5" s="2"/>
    </row>
    <row r="6" spans="1:11" x14ac:dyDescent="0.2">
      <c r="A6" s="2" t="s">
        <v>14</v>
      </c>
      <c r="B6" s="2">
        <v>10.119999999999999</v>
      </c>
      <c r="C6" s="2">
        <v>10.119999999999999</v>
      </c>
      <c r="D6" s="2">
        <v>22.49</v>
      </c>
      <c r="E6" s="2">
        <v>1.05</v>
      </c>
      <c r="F6" s="2">
        <v>4.7</v>
      </c>
      <c r="G6" s="2"/>
      <c r="H6" s="2"/>
      <c r="I6" s="2">
        <v>4.5</v>
      </c>
      <c r="J6" s="2">
        <f t="shared" si="0"/>
        <v>0.39226182703676621</v>
      </c>
      <c r="K6" s="2"/>
    </row>
    <row r="7" spans="1:11" x14ac:dyDescent="0.2">
      <c r="A7" s="2" t="s">
        <v>15</v>
      </c>
      <c r="B7" s="2">
        <v>10.119999999999999</v>
      </c>
      <c r="C7" s="2">
        <v>10.29</v>
      </c>
      <c r="D7" s="2">
        <v>22.56</v>
      </c>
      <c r="E7" s="2">
        <v>1.05</v>
      </c>
      <c r="F7" s="2">
        <v>4.8</v>
      </c>
      <c r="G7" s="2"/>
      <c r="H7" s="2"/>
      <c r="I7" s="2">
        <v>4.5</v>
      </c>
      <c r="J7" s="2">
        <f t="shared" si="0"/>
        <v>0.39311503320745939</v>
      </c>
      <c r="K7" s="2"/>
    </row>
    <row r="8" spans="1:11" x14ac:dyDescent="0.2">
      <c r="A8" s="2" t="s">
        <v>16</v>
      </c>
      <c r="B8" s="2">
        <v>10.08</v>
      </c>
      <c r="C8" s="2">
        <v>10.08</v>
      </c>
      <c r="D8" s="2">
        <v>22.61</v>
      </c>
      <c r="E8" s="2">
        <v>1.05</v>
      </c>
      <c r="F8" s="2">
        <v>4.9000000000000004</v>
      </c>
      <c r="G8" s="2">
        <v>513.08233333333339</v>
      </c>
      <c r="H8" s="2"/>
      <c r="I8" s="2">
        <v>4.5</v>
      </c>
      <c r="J8" s="2">
        <f t="shared" si="0"/>
        <v>0.41524794021317846</v>
      </c>
      <c r="K8" s="2"/>
    </row>
    <row r="9" spans="1:11" x14ac:dyDescent="0.2">
      <c r="A9" s="2" t="s">
        <v>17</v>
      </c>
      <c r="B9" s="2">
        <v>10.17</v>
      </c>
      <c r="C9" s="2">
        <v>10.199999999999999</v>
      </c>
      <c r="D9" s="2">
        <v>22.66</v>
      </c>
      <c r="E9" s="2">
        <v>1.05</v>
      </c>
      <c r="F9" s="2">
        <v>4.9000000000000004</v>
      </c>
      <c r="G9" s="2"/>
      <c r="H9" s="2"/>
      <c r="I9" s="2">
        <v>4.5</v>
      </c>
      <c r="J9" s="2">
        <f t="shared" si="0"/>
        <v>0.40354734415790328</v>
      </c>
      <c r="K9" s="2"/>
    </row>
    <row r="10" spans="1:11" x14ac:dyDescent="0.2">
      <c r="A10" s="2" t="s">
        <v>18</v>
      </c>
      <c r="B10" s="2">
        <v>10.08</v>
      </c>
      <c r="C10" s="2">
        <v>10.17</v>
      </c>
      <c r="D10" s="2">
        <v>22.67</v>
      </c>
      <c r="E10" s="2">
        <v>1.05</v>
      </c>
      <c r="F10" s="2">
        <v>5</v>
      </c>
      <c r="G10" s="2"/>
      <c r="H10" s="2"/>
      <c r="I10" s="2">
        <v>4.5</v>
      </c>
      <c r="J10" s="2">
        <f t="shared" si="0"/>
        <v>0.41996452574557058</v>
      </c>
      <c r="K10" s="2"/>
    </row>
    <row r="11" spans="1:11" x14ac:dyDescent="0.2">
      <c r="A11" s="2" t="s">
        <v>19</v>
      </c>
      <c r="B11" s="2">
        <v>10.15</v>
      </c>
      <c r="C11" s="2">
        <v>10.130000000000001</v>
      </c>
      <c r="D11" s="2">
        <v>22.54</v>
      </c>
      <c r="E11" s="2">
        <v>1.05</v>
      </c>
      <c r="F11" s="2">
        <v>4.4000000000000004</v>
      </c>
      <c r="G11" s="2">
        <v>567.12783333333334</v>
      </c>
      <c r="H11" s="2"/>
      <c r="I11" s="2">
        <v>4.5</v>
      </c>
      <c r="J11" s="2">
        <f t="shared" si="0"/>
        <v>0.35761512271951135</v>
      </c>
      <c r="K11" s="2"/>
    </row>
    <row r="12" spans="1:11" x14ac:dyDescent="0.2">
      <c r="A12" s="2" t="s">
        <v>20</v>
      </c>
      <c r="B12" s="2">
        <v>10.119999999999999</v>
      </c>
      <c r="C12" s="2">
        <v>10.17</v>
      </c>
      <c r="D12" s="2">
        <v>22.49</v>
      </c>
      <c r="E12" s="2">
        <v>1.05</v>
      </c>
      <c r="F12" s="2">
        <v>4.4000000000000004</v>
      </c>
      <c r="G12" s="2"/>
      <c r="H12" s="2"/>
      <c r="I12" s="2">
        <v>4.5</v>
      </c>
      <c r="J12" s="2">
        <f t="shared" si="0"/>
        <v>0.35803482768377859</v>
      </c>
      <c r="K12" s="2"/>
    </row>
    <row r="13" spans="1:11" x14ac:dyDescent="0.2">
      <c r="A13" s="2" t="s">
        <v>21</v>
      </c>
      <c r="B13" s="2">
        <v>10.14</v>
      </c>
      <c r="C13" s="2">
        <v>10.119999999999999</v>
      </c>
      <c r="D13" s="2">
        <v>22.5</v>
      </c>
      <c r="E13" s="2">
        <v>1.05</v>
      </c>
      <c r="F13" s="2">
        <v>4.4000000000000004</v>
      </c>
      <c r="G13" s="2"/>
      <c r="H13" s="2"/>
      <c r="I13" s="2">
        <v>4.5</v>
      </c>
      <c r="J13" s="2">
        <f t="shared" si="0"/>
        <v>0.35923713833740734</v>
      </c>
      <c r="K13" s="2"/>
    </row>
    <row r="14" spans="1:11" x14ac:dyDescent="0.2">
      <c r="A14" s="2" t="s">
        <v>22</v>
      </c>
      <c r="B14" s="2">
        <v>10.220000000000001</v>
      </c>
      <c r="C14" s="2">
        <v>10.26</v>
      </c>
      <c r="D14" s="2">
        <v>22.59</v>
      </c>
      <c r="E14" s="2">
        <v>1.05</v>
      </c>
      <c r="F14" s="2">
        <v>5.4</v>
      </c>
      <c r="G14" s="2">
        <v>624.79183333333333</v>
      </c>
      <c r="H14" s="2"/>
      <c r="I14" s="2">
        <v>4.5</v>
      </c>
      <c r="J14" s="2">
        <f t="shared" si="0"/>
        <v>0.45115351160503769</v>
      </c>
      <c r="K14" s="2"/>
    </row>
    <row r="15" spans="1:11" x14ac:dyDescent="0.2">
      <c r="A15" s="2" t="s">
        <v>23</v>
      </c>
      <c r="B15" s="2">
        <v>10.220000000000001</v>
      </c>
      <c r="C15" s="2">
        <v>10.220000000000001</v>
      </c>
      <c r="D15" s="2">
        <v>22.6</v>
      </c>
      <c r="E15" s="2">
        <v>1.05</v>
      </c>
      <c r="F15" s="2">
        <v>5.4</v>
      </c>
      <c r="G15" s="2"/>
      <c r="H15" s="2"/>
      <c r="I15" s="2">
        <v>4.5</v>
      </c>
      <c r="J15" s="2">
        <f t="shared" si="0"/>
        <v>0.45311837022384072</v>
      </c>
      <c r="K15" s="2"/>
    </row>
    <row r="16" spans="1:11" x14ac:dyDescent="0.2">
      <c r="A16" s="2" t="s">
        <v>24</v>
      </c>
      <c r="B16" s="2">
        <v>10.23</v>
      </c>
      <c r="C16" s="2">
        <v>10.32</v>
      </c>
      <c r="D16" s="2">
        <v>22.72</v>
      </c>
      <c r="E16" s="2">
        <v>1.05</v>
      </c>
      <c r="F16" s="2">
        <v>5.4</v>
      </c>
      <c r="G16" s="2"/>
      <c r="H16" s="2"/>
      <c r="I16" s="2">
        <v>4.5</v>
      </c>
      <c r="J16" s="2">
        <f t="shared" si="0"/>
        <v>0.4445430641674174</v>
      </c>
      <c r="K16" s="2"/>
    </row>
    <row r="17" spans="1:14" x14ac:dyDescent="0.2">
      <c r="A17" s="2" t="s">
        <v>25</v>
      </c>
      <c r="B17" s="2">
        <v>10.11</v>
      </c>
      <c r="C17" s="2">
        <v>10.130000000000001</v>
      </c>
      <c r="D17" s="2">
        <v>22.61</v>
      </c>
      <c r="E17" s="2">
        <v>1.05</v>
      </c>
      <c r="F17" s="2">
        <v>4.7</v>
      </c>
      <c r="G17" s="2"/>
      <c r="H17" s="2"/>
      <c r="I17" s="2">
        <v>4.5</v>
      </c>
      <c r="J17" s="2">
        <f t="shared" si="0"/>
        <v>0.38996726528946724</v>
      </c>
      <c r="K17" s="2"/>
    </row>
    <row r="18" spans="1:14" x14ac:dyDescent="0.2">
      <c r="A18" s="2" t="s">
        <v>26</v>
      </c>
      <c r="B18" s="2">
        <v>10.119999999999999</v>
      </c>
      <c r="C18" s="2">
        <v>10.119999999999999</v>
      </c>
      <c r="D18" s="2">
        <v>22.49</v>
      </c>
      <c r="E18" s="2">
        <v>1.05</v>
      </c>
      <c r="F18" s="2">
        <v>4.4000000000000004</v>
      </c>
      <c r="G18" s="2"/>
      <c r="H18" s="2"/>
      <c r="I18" s="2">
        <v>4.5</v>
      </c>
      <c r="J18" s="2">
        <f t="shared" si="0"/>
        <v>0.36033685760051876</v>
      </c>
      <c r="K18" s="2"/>
    </row>
    <row r="19" spans="1:14" x14ac:dyDescent="0.2">
      <c r="A19" s="2" t="s">
        <v>27</v>
      </c>
      <c r="B19" s="2">
        <v>10.119999999999999</v>
      </c>
      <c r="C19" s="2">
        <v>10.29</v>
      </c>
      <c r="D19" s="2">
        <v>22.56</v>
      </c>
      <c r="E19" s="2">
        <v>1.05</v>
      </c>
      <c r="F19" s="2">
        <v>4.8</v>
      </c>
      <c r="G19" s="2"/>
      <c r="H19" s="2"/>
      <c r="I19" s="2">
        <v>4.5</v>
      </c>
      <c r="J19" s="2">
        <f t="shared" si="0"/>
        <v>0.39311503320745939</v>
      </c>
      <c r="K19" s="2"/>
    </row>
    <row r="20" spans="1:14" x14ac:dyDescent="0.2">
      <c r="A20" s="3" t="s">
        <v>28</v>
      </c>
      <c r="B20" s="3">
        <v>10.130000000000001</v>
      </c>
      <c r="C20" s="3">
        <v>10.14</v>
      </c>
      <c r="D20" s="3">
        <v>22.56</v>
      </c>
      <c r="E20" s="3">
        <v>1.05</v>
      </c>
      <c r="F20" s="3">
        <v>4.2</v>
      </c>
      <c r="G20" s="4">
        <v>0.442</v>
      </c>
      <c r="H20" s="4"/>
      <c r="I20" s="3">
        <v>4.5</v>
      </c>
      <c r="J20" s="4">
        <f t="shared" si="0"/>
        <v>0.33657615914578143</v>
      </c>
      <c r="K20" s="4"/>
    </row>
    <row r="21" spans="1:14" x14ac:dyDescent="0.2">
      <c r="A21" s="3" t="s">
        <v>29</v>
      </c>
      <c r="B21" s="3">
        <v>10.1</v>
      </c>
      <c r="C21" s="3">
        <v>10.17</v>
      </c>
      <c r="D21" s="3">
        <v>22.48</v>
      </c>
      <c r="E21" s="3">
        <v>1.05</v>
      </c>
      <c r="F21" s="3">
        <v>4.3</v>
      </c>
      <c r="G21" s="4"/>
      <c r="H21" s="4"/>
      <c r="I21" s="3">
        <v>4.5</v>
      </c>
      <c r="J21" s="4">
        <f>(F21-2*B21*C21*E21*0.001*I21)/I21/(B21*C21*(D21-2*E21))*1000</f>
        <v>0.35342485376709093</v>
      </c>
      <c r="K21" s="4"/>
    </row>
    <row r="22" spans="1:14" x14ac:dyDescent="0.2">
      <c r="A22" s="3" t="s">
        <v>30</v>
      </c>
      <c r="B22" s="3">
        <v>10.19</v>
      </c>
      <c r="C22" s="3">
        <v>10.11</v>
      </c>
      <c r="D22" s="3">
        <v>22.44</v>
      </c>
      <c r="E22" s="3">
        <v>1.05</v>
      </c>
      <c r="F22" s="3">
        <v>4.3</v>
      </c>
      <c r="G22" s="4"/>
      <c r="H22" s="4"/>
      <c r="I22" s="3">
        <v>4.5</v>
      </c>
      <c r="J22" s="4">
        <f>(F22-2*B22*C22*1.1*0.001*I22)/I22/(B22*C22*(D22-2*E22))*1000</f>
        <v>0.34785429285092218</v>
      </c>
      <c r="K22" s="4"/>
    </row>
    <row r="23" spans="1:14" x14ac:dyDescent="0.2">
      <c r="A23" s="3" t="s">
        <v>31</v>
      </c>
      <c r="B23" s="3">
        <v>10.1</v>
      </c>
      <c r="C23" s="3">
        <v>10.09</v>
      </c>
      <c r="D23" s="3">
        <v>22.48</v>
      </c>
      <c r="E23" s="3">
        <v>1.05</v>
      </c>
      <c r="F23" s="3">
        <v>4.2</v>
      </c>
      <c r="G23" s="4">
        <v>0.46100000000000002</v>
      </c>
      <c r="H23" s="4"/>
      <c r="I23" s="3">
        <v>4.5</v>
      </c>
      <c r="J23" s="4">
        <f>(F23-2*B23*C23*1.1*0.001*I23)/I23/(B23*C23*(D23-2*E23))*1000</f>
        <v>0.34143756692268323</v>
      </c>
      <c r="K23" s="4"/>
    </row>
    <row r="24" spans="1:14" x14ac:dyDescent="0.2">
      <c r="A24" s="3" t="s">
        <v>32</v>
      </c>
      <c r="B24" s="3">
        <v>10.09</v>
      </c>
      <c r="C24" s="3">
        <v>10.11</v>
      </c>
      <c r="D24" s="3">
        <v>22.55</v>
      </c>
      <c r="E24" s="3">
        <v>1.05</v>
      </c>
      <c r="F24" s="3">
        <v>4.2</v>
      </c>
      <c r="G24" s="4"/>
      <c r="H24" s="4"/>
      <c r="I24" s="3">
        <v>4.5</v>
      </c>
      <c r="J24" s="4">
        <f>(F24-2*B24*C24*1.1*0.001*I24)/I24/(B24*C24*(D24-2*E24))*1000</f>
        <v>0.33982585641189589</v>
      </c>
      <c r="K24" s="4"/>
    </row>
    <row r="25" spans="1:14" x14ac:dyDescent="0.2">
      <c r="A25" s="3" t="s">
        <v>33</v>
      </c>
      <c r="B25" s="3">
        <v>10.119999999999999</v>
      </c>
      <c r="C25" s="3">
        <v>10.1</v>
      </c>
      <c r="D25" s="3">
        <v>22.5</v>
      </c>
      <c r="E25" s="3">
        <v>1.05</v>
      </c>
      <c r="F25" s="3">
        <v>4.2</v>
      </c>
      <c r="G25" s="4"/>
      <c r="H25" s="4"/>
      <c r="I25" s="3">
        <v>4.5</v>
      </c>
      <c r="J25" s="4">
        <f>(F25-2*B25*C25*1.1*0.001*I25)/I25/(B25*C25*(D25-2*E25))*1000</f>
        <v>0.33977195673531552</v>
      </c>
      <c r="K25" s="4"/>
    </row>
    <row r="28" spans="1:14" x14ac:dyDescent="0.2">
      <c r="A28" s="5" t="s">
        <v>34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4" x14ac:dyDescent="0.2">
      <c r="A30" s="7"/>
      <c r="B30" s="7" t="s">
        <v>35</v>
      </c>
      <c r="C30" s="7" t="s">
        <v>36</v>
      </c>
      <c r="D30" s="7" t="s">
        <v>37</v>
      </c>
      <c r="E30" s="8" t="s">
        <v>38</v>
      </c>
      <c r="F30" s="8"/>
      <c r="G30" s="8"/>
      <c r="H30" s="8"/>
      <c r="I30" s="8"/>
      <c r="J30" s="7"/>
      <c r="K30" s="7" t="s">
        <v>39</v>
      </c>
      <c r="L30" s="7" t="s">
        <v>40</v>
      </c>
      <c r="M30" s="7" t="s">
        <v>41</v>
      </c>
      <c r="N30" s="9"/>
    </row>
    <row r="31" spans="1:14" x14ac:dyDescent="0.2">
      <c r="A31" s="8" t="s">
        <v>42</v>
      </c>
      <c r="B31" s="8" t="s">
        <v>43</v>
      </c>
      <c r="C31" s="7" t="s">
        <v>44</v>
      </c>
      <c r="D31" s="10">
        <v>360</v>
      </c>
      <c r="E31" s="7">
        <v>457.74099999999999</v>
      </c>
      <c r="F31" s="7">
        <v>415.08800000000002</v>
      </c>
      <c r="G31" s="7">
        <v>531.53200000000004</v>
      </c>
      <c r="H31" s="7">
        <v>506.60599999999999</v>
      </c>
      <c r="I31" s="7"/>
      <c r="J31" s="7"/>
      <c r="K31" s="10">
        <f>AVERAGE(E31:H31)</f>
        <v>477.74174999999997</v>
      </c>
      <c r="L31" s="11">
        <f>K31-D31</f>
        <v>117.74174999999997</v>
      </c>
      <c r="M31" s="8">
        <f>AVERAGE(L31:L35)</f>
        <v>151.50952333333333</v>
      </c>
    </row>
    <row r="32" spans="1:14" x14ac:dyDescent="0.2">
      <c r="A32" s="8"/>
      <c r="B32" s="8"/>
      <c r="C32" s="7" t="s">
        <v>45</v>
      </c>
      <c r="D32" s="10">
        <v>320</v>
      </c>
      <c r="E32" s="7">
        <v>402.48700000000002</v>
      </c>
      <c r="F32" s="7">
        <v>454.04300000000001</v>
      </c>
      <c r="G32" s="7">
        <v>414.40300000000002</v>
      </c>
      <c r="H32" s="7">
        <v>469.80599999999998</v>
      </c>
      <c r="I32" s="7">
        <v>473.35199999999998</v>
      </c>
      <c r="J32" s="7"/>
      <c r="K32" s="10">
        <f>AVERAGE(E32:I32)</f>
        <v>442.81819999999999</v>
      </c>
      <c r="L32" s="11">
        <f>K32-D32</f>
        <v>122.81819999999999</v>
      </c>
      <c r="M32" s="8"/>
    </row>
    <row r="33" spans="1:13" x14ac:dyDescent="0.2">
      <c r="A33" s="8" t="s">
        <v>46</v>
      </c>
      <c r="B33" s="8" t="s">
        <v>43</v>
      </c>
      <c r="C33" s="7" t="s">
        <v>47</v>
      </c>
      <c r="D33" s="10">
        <v>370</v>
      </c>
      <c r="E33" s="7">
        <v>560.12</v>
      </c>
      <c r="F33" s="7">
        <v>596.56899999999996</v>
      </c>
      <c r="G33" s="7">
        <v>621.82500000000005</v>
      </c>
      <c r="H33" s="7">
        <v>654.56200000000001</v>
      </c>
      <c r="I33" s="7">
        <v>509.84</v>
      </c>
      <c r="J33" s="7"/>
      <c r="K33" s="10">
        <f>AVERAGE(E33:I33)</f>
        <v>588.58320000000003</v>
      </c>
      <c r="L33" s="11">
        <f>K33-D33</f>
        <v>218.58320000000003</v>
      </c>
      <c r="M33" s="8"/>
    </row>
    <row r="34" spans="1:13" x14ac:dyDescent="0.2">
      <c r="A34" s="8"/>
      <c r="B34" s="8"/>
      <c r="C34" s="7" t="s">
        <v>45</v>
      </c>
      <c r="D34" s="10">
        <v>320</v>
      </c>
      <c r="E34" s="7">
        <v>458.94099999999997</v>
      </c>
      <c r="F34" s="7">
        <v>497.73399999999998</v>
      </c>
      <c r="G34" s="7">
        <v>415.00299999999999</v>
      </c>
      <c r="H34" s="7">
        <v>534.60900000000004</v>
      </c>
      <c r="I34" s="7">
        <v>434.76100000000002</v>
      </c>
      <c r="J34" s="7">
        <v>426.09</v>
      </c>
      <c r="K34" s="10">
        <f>AVERAGE(E34:J34)</f>
        <v>461.18966666666665</v>
      </c>
      <c r="L34" s="11">
        <f>K34-D34</f>
        <v>141.18966666666665</v>
      </c>
      <c r="M34" s="8"/>
    </row>
    <row r="35" spans="1:13" x14ac:dyDescent="0.2">
      <c r="A35" s="7" t="s">
        <v>48</v>
      </c>
      <c r="B35" s="7" t="s">
        <v>43</v>
      </c>
      <c r="C35" s="7"/>
      <c r="D35" s="10">
        <v>320</v>
      </c>
      <c r="E35" s="7">
        <v>403.43599999999998</v>
      </c>
      <c r="F35" s="7">
        <v>483.178</v>
      </c>
      <c r="G35" s="7">
        <v>530.048</v>
      </c>
      <c r="H35" s="7">
        <v>479.67700000000002</v>
      </c>
      <c r="I35" s="7">
        <v>489.73500000000001</v>
      </c>
      <c r="J35" s="7"/>
      <c r="K35" s="10">
        <f>AVERAGE(E35:I35)</f>
        <v>477.21480000000003</v>
      </c>
      <c r="L35" s="11">
        <f>K35-D35</f>
        <v>157.21480000000003</v>
      </c>
      <c r="M35" s="8"/>
    </row>
    <row r="36" spans="1:13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2"/>
    </row>
    <row r="37" spans="1:13" x14ac:dyDescent="0.2">
      <c r="A37" s="7" t="s">
        <v>48</v>
      </c>
      <c r="B37" s="7" t="s">
        <v>49</v>
      </c>
      <c r="C37" s="7"/>
      <c r="D37" s="10">
        <v>320</v>
      </c>
      <c r="E37" s="7">
        <v>406.98099999999999</v>
      </c>
      <c r="F37" s="7">
        <v>510.58</v>
      </c>
      <c r="G37" s="7">
        <v>404.29</v>
      </c>
      <c r="H37" s="7">
        <v>533.90700000000004</v>
      </c>
      <c r="I37" s="7">
        <v>458.68900000000002</v>
      </c>
      <c r="J37" s="7">
        <v>458.66500000000002</v>
      </c>
      <c r="K37" s="10">
        <f>AVERAGE(E37:J37)</f>
        <v>462.18533333333329</v>
      </c>
      <c r="L37" s="11">
        <f>K37-D37</f>
        <v>142.18533333333329</v>
      </c>
      <c r="M37" s="8">
        <f>AVERAGE(L37:L40)</f>
        <v>146.79683333333332</v>
      </c>
    </row>
    <row r="38" spans="1:13" x14ac:dyDescent="0.2">
      <c r="A38" s="7" t="s">
        <v>48</v>
      </c>
      <c r="B38" s="7" t="s">
        <v>49</v>
      </c>
      <c r="C38" s="7" t="s">
        <v>50</v>
      </c>
      <c r="D38" s="10">
        <v>370</v>
      </c>
      <c r="E38" s="7">
        <v>439.464</v>
      </c>
      <c r="F38" s="7">
        <v>527.12300000000005</v>
      </c>
      <c r="G38" s="7">
        <v>522.98699999999997</v>
      </c>
      <c r="H38" s="7">
        <v>529.03399999999999</v>
      </c>
      <c r="I38" s="7">
        <v>535.78300000000002</v>
      </c>
      <c r="J38" s="7">
        <v>524.10299999999995</v>
      </c>
      <c r="K38" s="10">
        <f>AVERAGE(E38:J38)</f>
        <v>513.08233333333339</v>
      </c>
      <c r="L38" s="11">
        <f>K38-D38</f>
        <v>143.08233333333339</v>
      </c>
      <c r="M38" s="8"/>
    </row>
    <row r="39" spans="1:13" x14ac:dyDescent="0.2">
      <c r="A39" s="7" t="s">
        <v>48</v>
      </c>
      <c r="B39" s="7" t="s">
        <v>49</v>
      </c>
      <c r="C39" s="7" t="s">
        <v>51</v>
      </c>
      <c r="D39" s="10">
        <v>420</v>
      </c>
      <c r="E39" s="7">
        <v>557.36099999999999</v>
      </c>
      <c r="F39" s="7">
        <v>514.07799999999997</v>
      </c>
      <c r="G39" s="7">
        <v>603.22799999999995</v>
      </c>
      <c r="H39" s="7">
        <v>623.52</v>
      </c>
      <c r="I39" s="7">
        <v>570.04399999999998</v>
      </c>
      <c r="J39" s="7">
        <v>534.53599999999994</v>
      </c>
      <c r="K39" s="10">
        <f>AVERAGE(E39:J39)</f>
        <v>567.12783333333334</v>
      </c>
      <c r="L39" s="11">
        <f>K39-D39</f>
        <v>147.12783333333334</v>
      </c>
      <c r="M39" s="8"/>
    </row>
    <row r="40" spans="1:13" x14ac:dyDescent="0.2">
      <c r="A40" s="7" t="s">
        <v>48</v>
      </c>
      <c r="B40" s="7" t="s">
        <v>49</v>
      </c>
      <c r="C40" s="7" t="s">
        <v>52</v>
      </c>
      <c r="D40" s="10">
        <v>470</v>
      </c>
      <c r="E40" s="7">
        <v>640.37300000000005</v>
      </c>
      <c r="F40" s="7">
        <v>579.37699999999995</v>
      </c>
      <c r="G40" s="7">
        <v>668.40099999999995</v>
      </c>
      <c r="H40" s="7">
        <v>560.99800000000005</v>
      </c>
      <c r="I40" s="7">
        <v>701.47699999999998</v>
      </c>
      <c r="J40" s="7">
        <v>598.125</v>
      </c>
      <c r="K40" s="10">
        <f>AVERAGE(E40:J40)</f>
        <v>624.79183333333333</v>
      </c>
      <c r="L40" s="11">
        <f>K40-D40</f>
        <v>154.79183333333333</v>
      </c>
      <c r="M40" s="8"/>
    </row>
    <row r="41" spans="1:13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2"/>
    </row>
    <row r="42" spans="1:13" x14ac:dyDescent="0.2">
      <c r="A42" s="7" t="s">
        <v>48</v>
      </c>
      <c r="B42" s="7" t="s">
        <v>53</v>
      </c>
      <c r="C42" s="7"/>
      <c r="D42" s="10">
        <v>320</v>
      </c>
      <c r="E42" s="7">
        <v>539.23500000000001</v>
      </c>
      <c r="F42" s="7">
        <v>569.39700000000005</v>
      </c>
      <c r="G42" s="7">
        <v>535.46199999999999</v>
      </c>
      <c r="H42" s="7">
        <v>543.875</v>
      </c>
      <c r="I42" s="7">
        <v>541.09900000000005</v>
      </c>
      <c r="J42" s="7">
        <v>502.44900000000001</v>
      </c>
      <c r="K42" s="10">
        <f>AVERAGE(E42:J42)</f>
        <v>538.58616666666671</v>
      </c>
      <c r="L42" s="11">
        <f>K42-D42</f>
        <v>218.58616666666671</v>
      </c>
      <c r="M42" s="7"/>
    </row>
  </sheetData>
  <mergeCells count="8">
    <mergeCell ref="M37:M40"/>
    <mergeCell ref="A28:M29"/>
    <mergeCell ref="E30:I30"/>
    <mergeCell ref="A31:A32"/>
    <mergeCell ref="B31:B32"/>
    <mergeCell ref="M31:M35"/>
    <mergeCell ref="A33:A34"/>
    <mergeCell ref="B33:B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2019-11-14T02:03:27Z</dcterms:modified>
</cp:coreProperties>
</file>