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数据处理" sheetId="2" r:id="rId2"/>
    <sheet name="标准化值" sheetId="3" r:id="rId3"/>
  </sheets>
  <calcPr calcId="162913"/>
  <fileRecoveryPr repairLoad="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</calcChain>
</file>

<file path=xl/sharedStrings.xml><?xml version="1.0" encoding="utf-8"?>
<sst xmlns="http://schemas.openxmlformats.org/spreadsheetml/2006/main" count="96" uniqueCount="31">
  <si>
    <t>FE_78_87</t>
  </si>
  <si>
    <t>FE_88_97</t>
  </si>
  <si>
    <t>FE_98_07</t>
  </si>
  <si>
    <t>FE_08_17</t>
  </si>
  <si>
    <t>DE_78_87</t>
  </si>
  <si>
    <t>DE_88_97</t>
  </si>
  <si>
    <t>DE_98_07</t>
  </si>
  <si>
    <t>DE_08_17</t>
  </si>
  <si>
    <t>DP_78_87</t>
  </si>
  <si>
    <t>DP_88_97</t>
  </si>
  <si>
    <t>DP_98_07</t>
  </si>
  <si>
    <t>DP_08_17</t>
  </si>
  <si>
    <t>FP_78_87</t>
  </si>
  <si>
    <t>FP_88_97</t>
  </si>
  <si>
    <t>FP_98_07</t>
  </si>
  <si>
    <t>FP_08_17</t>
  </si>
  <si>
    <t>DA_78_87</t>
  </si>
  <si>
    <t>DA_88_97</t>
  </si>
  <si>
    <t>DA_98_07</t>
  </si>
  <si>
    <t>DA_08_17</t>
  </si>
  <si>
    <t>FA_78_87</t>
  </si>
  <si>
    <t>FA_88_97</t>
  </si>
  <si>
    <t>FA_98_07</t>
  </si>
  <si>
    <t>FA_08_17</t>
  </si>
  <si>
    <t>标准化值</t>
    <phoneticPr fontId="1" type="noConversion"/>
  </si>
  <si>
    <t>标准化值</t>
    <phoneticPr fontId="1" type="noConversion"/>
  </si>
  <si>
    <t>标准化值</t>
    <phoneticPr fontId="1" type="noConversion"/>
  </si>
  <si>
    <t>标准化值</t>
    <phoneticPr fontId="1" type="noConversion"/>
  </si>
  <si>
    <t>标准化值</t>
    <phoneticPr fontId="1" type="noConversion"/>
  </si>
  <si>
    <t>标准化值</t>
    <phoneticPr fontId="1" type="noConversion"/>
  </si>
  <si>
    <t>标准化值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</si>
</sst>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0_);[Red]\(0.000\)"/>
    <numFmt numFmtId="178" formatCode="0.0000_);[Red]\(0.0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 applyAlignment="1">
      <alignment vertical="center"/>
    </xf>
    <xf numFmtId="176" fontId="0" fillId="0" borderId="0" xfId="0" applyNumberFormat="1"/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D9" sqref="D9"/>
    </sheetView>
  </sheetViews>
  <sheetFormatPr defaultColWidth="9" defaultRowHeight="14.4" x14ac:dyDescent="0.25"/>
  <cols>
    <col min="1" max="1" width="9.44140625" style="2" bestFit="1" customWidth="1"/>
    <col min="2" max="7" width="10.44140625" style="2" bestFit="1" customWidth="1"/>
    <col min="8" max="8" width="11.6640625" style="2" bestFit="1" customWidth="1"/>
    <col min="9" max="12" width="12.77734375" style="2" bestFit="1" customWidth="1"/>
    <col min="13" max="14" width="11.6640625" style="2" bestFit="1" customWidth="1"/>
    <col min="15" max="15" width="12.77734375" style="2" bestFit="1" customWidth="1"/>
    <col min="16" max="23" width="11.6640625" style="2" bestFit="1" customWidth="1"/>
    <col min="24" max="24" width="10.44140625" style="2" bestFit="1" customWidth="1"/>
    <col min="25" max="16384" width="9" style="2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0</v>
      </c>
      <c r="B2" s="1">
        <v>0</v>
      </c>
      <c r="C2" s="1">
        <v>0</v>
      </c>
      <c r="D2" s="1">
        <v>4434.32</v>
      </c>
      <c r="E2" s="1">
        <v>0</v>
      </c>
      <c r="F2" s="1">
        <v>0</v>
      </c>
      <c r="G2" s="1">
        <v>1774</v>
      </c>
      <c r="H2" s="1">
        <v>21601.4</v>
      </c>
      <c r="I2" s="1">
        <v>0</v>
      </c>
      <c r="J2" s="1">
        <v>0</v>
      </c>
      <c r="K2" s="1">
        <v>178200</v>
      </c>
      <c r="L2" s="1">
        <v>917247</v>
      </c>
      <c r="M2" s="1">
        <v>0</v>
      </c>
      <c r="N2" s="1">
        <v>0</v>
      </c>
      <c r="O2" s="1">
        <v>0</v>
      </c>
      <c r="P2" s="1">
        <v>14699</v>
      </c>
      <c r="Q2" s="1">
        <v>0</v>
      </c>
      <c r="R2" s="1">
        <v>0</v>
      </c>
      <c r="S2" s="1">
        <v>16274</v>
      </c>
      <c r="T2" s="1">
        <v>91748.226500000004</v>
      </c>
      <c r="U2" s="1">
        <v>0</v>
      </c>
      <c r="V2" s="1">
        <v>0</v>
      </c>
      <c r="W2" s="1">
        <v>0</v>
      </c>
      <c r="X2" s="1">
        <v>1909.93</v>
      </c>
    </row>
    <row r="3" spans="1:24" x14ac:dyDescent="0.25">
      <c r="A3" s="1">
        <v>167</v>
      </c>
      <c r="B3" s="1">
        <v>7148</v>
      </c>
      <c r="C3" s="1">
        <v>2685</v>
      </c>
      <c r="D3" s="1">
        <v>11943.8</v>
      </c>
      <c r="E3" s="1">
        <v>21513.335999999999</v>
      </c>
      <c r="F3" s="1">
        <v>52584.991999999998</v>
      </c>
      <c r="G3" s="1">
        <v>34078.800000000003</v>
      </c>
      <c r="H3" s="1">
        <v>56488.800000000003</v>
      </c>
      <c r="I3" s="1">
        <v>253180</v>
      </c>
      <c r="J3" s="1">
        <v>783920</v>
      </c>
      <c r="K3" s="1">
        <v>585720</v>
      </c>
      <c r="L3" s="1">
        <v>929790</v>
      </c>
      <c r="M3" s="1">
        <v>17650</v>
      </c>
      <c r="N3" s="1">
        <v>171970</v>
      </c>
      <c r="O3" s="1">
        <v>53020</v>
      </c>
      <c r="P3" s="1">
        <v>135904</v>
      </c>
      <c r="Q3" s="1">
        <v>137906</v>
      </c>
      <c r="R3" s="1">
        <v>360142</v>
      </c>
      <c r="S3" s="1">
        <v>266940</v>
      </c>
      <c r="T3" s="1">
        <v>230427.427</v>
      </c>
      <c r="U3" s="1">
        <v>3562</v>
      </c>
      <c r="V3" s="1">
        <v>32832</v>
      </c>
      <c r="W3" s="1">
        <v>7740</v>
      </c>
      <c r="X3" s="1">
        <v>17997</v>
      </c>
    </row>
    <row r="4" spans="1:24" x14ac:dyDescent="0.25">
      <c r="A4" s="1">
        <v>261</v>
      </c>
      <c r="B4" s="1">
        <v>5874.15</v>
      </c>
      <c r="C4" s="1">
        <v>8445.2999999999993</v>
      </c>
      <c r="D4" s="1">
        <v>9460.3580000000002</v>
      </c>
      <c r="E4" s="1">
        <v>3208</v>
      </c>
      <c r="F4" s="1">
        <v>2853</v>
      </c>
      <c r="G4" s="1">
        <v>22864.400000000001</v>
      </c>
      <c r="H4" s="1">
        <v>94541</v>
      </c>
      <c r="I4" s="1">
        <v>902065</v>
      </c>
      <c r="J4" s="1">
        <v>658522</v>
      </c>
      <c r="K4" s="1">
        <v>647671</v>
      </c>
      <c r="L4" s="1">
        <v>1003939</v>
      </c>
      <c r="M4" s="1">
        <v>102144</v>
      </c>
      <c r="N4" s="1">
        <v>201345</v>
      </c>
      <c r="O4" s="1">
        <v>89926</v>
      </c>
      <c r="P4" s="1">
        <v>70771</v>
      </c>
      <c r="Q4" s="1">
        <v>463419</v>
      </c>
      <c r="R4" s="1">
        <v>400086</v>
      </c>
      <c r="S4" s="1">
        <v>344434</v>
      </c>
      <c r="T4" s="1">
        <v>496220</v>
      </c>
      <c r="U4" s="1">
        <v>11626</v>
      </c>
      <c r="V4" s="1">
        <v>35250</v>
      </c>
      <c r="W4" s="1">
        <v>27638</v>
      </c>
      <c r="X4" s="1">
        <v>11343.2</v>
      </c>
    </row>
    <row r="5" spans="1:24" x14ac:dyDescent="0.25">
      <c r="A5" s="1">
        <v>238</v>
      </c>
      <c r="B5" s="1">
        <v>3354.7</v>
      </c>
      <c r="C5" s="1">
        <v>21951.9</v>
      </c>
      <c r="D5" s="1">
        <v>8431.52</v>
      </c>
      <c r="E5" s="1">
        <v>4564</v>
      </c>
      <c r="F5" s="1">
        <v>5026</v>
      </c>
      <c r="G5" s="1">
        <v>11420</v>
      </c>
      <c r="H5" s="1">
        <v>37354.25</v>
      </c>
      <c r="I5" s="1">
        <v>143800</v>
      </c>
      <c r="J5" s="1">
        <v>226420</v>
      </c>
      <c r="K5" s="1">
        <v>531750</v>
      </c>
      <c r="L5" s="1">
        <v>560532</v>
      </c>
      <c r="M5" s="1">
        <v>5181</v>
      </c>
      <c r="N5" s="1">
        <v>77305</v>
      </c>
      <c r="O5" s="1">
        <v>120769</v>
      </c>
      <c r="P5" s="1">
        <v>78469</v>
      </c>
      <c r="Q5" s="1">
        <v>30963.4</v>
      </c>
      <c r="R5" s="1">
        <v>33886.6</v>
      </c>
      <c r="S5" s="1">
        <v>64539.8</v>
      </c>
      <c r="T5" s="1">
        <v>209215.59666700001</v>
      </c>
      <c r="U5" s="1">
        <v>1267</v>
      </c>
      <c r="V5" s="1">
        <v>8960.2333333299994</v>
      </c>
      <c r="W5" s="1">
        <v>19969.599999999999</v>
      </c>
      <c r="X5" s="1">
        <v>16119.153333300001</v>
      </c>
    </row>
    <row r="6" spans="1:24" x14ac:dyDescent="0.25">
      <c r="A6" s="1">
        <v>579.84</v>
      </c>
      <c r="B6" s="1">
        <v>920.22</v>
      </c>
      <c r="C6" s="1">
        <v>2118.7199999999998</v>
      </c>
      <c r="D6" s="1">
        <v>1671.9</v>
      </c>
      <c r="E6" s="1">
        <v>713.1</v>
      </c>
      <c r="F6" s="1">
        <v>1526</v>
      </c>
      <c r="G6" s="1">
        <v>3393.4</v>
      </c>
      <c r="H6" s="1">
        <v>12715.96</v>
      </c>
      <c r="I6" s="1">
        <v>191253</v>
      </c>
      <c r="J6" s="1">
        <v>271055</v>
      </c>
      <c r="K6" s="1">
        <v>255042</v>
      </c>
      <c r="L6" s="1">
        <v>344955</v>
      </c>
      <c r="M6" s="1">
        <v>106185</v>
      </c>
      <c r="N6" s="1">
        <v>222921</v>
      </c>
      <c r="O6" s="1">
        <v>293859</v>
      </c>
      <c r="P6" s="1">
        <v>58302</v>
      </c>
      <c r="Q6" s="1">
        <v>28633.4</v>
      </c>
      <c r="R6" s="1">
        <v>271055</v>
      </c>
      <c r="S6" s="1">
        <v>25494</v>
      </c>
      <c r="T6" s="1">
        <v>42746.7</v>
      </c>
      <c r="U6" s="1">
        <v>8452.5</v>
      </c>
      <c r="V6" s="1">
        <v>12010.97</v>
      </c>
      <c r="W6" s="1">
        <v>15712</v>
      </c>
      <c r="X6" s="1">
        <v>2534.79</v>
      </c>
    </row>
    <row r="7" spans="1:24" x14ac:dyDescent="0.25">
      <c r="A7" s="1">
        <v>0</v>
      </c>
      <c r="B7" s="1">
        <v>0</v>
      </c>
      <c r="C7" s="1">
        <v>0</v>
      </c>
      <c r="D7" s="1">
        <v>1850.84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3292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1292.23</v>
      </c>
    </row>
    <row r="8" spans="1:24" x14ac:dyDescent="0.25">
      <c r="A8" s="1">
        <v>585.5</v>
      </c>
      <c r="B8" s="1">
        <v>5853.9</v>
      </c>
      <c r="C8" s="1">
        <v>896.3</v>
      </c>
      <c r="D8" s="1">
        <v>19805.97</v>
      </c>
      <c r="E8" s="1">
        <v>2239</v>
      </c>
      <c r="F8" s="1">
        <v>8695.6</v>
      </c>
      <c r="G8" s="1">
        <v>15123.9</v>
      </c>
      <c r="H8" s="1">
        <v>72644.399999999994</v>
      </c>
      <c r="I8" s="1">
        <v>133511</v>
      </c>
      <c r="J8" s="1">
        <v>848077</v>
      </c>
      <c r="K8" s="1">
        <v>1229166</v>
      </c>
      <c r="L8" s="1">
        <v>1508839</v>
      </c>
      <c r="M8" s="1">
        <v>100944</v>
      </c>
      <c r="N8" s="1">
        <v>461611</v>
      </c>
      <c r="O8" s="1">
        <v>21260</v>
      </c>
      <c r="P8" s="1">
        <v>27374</v>
      </c>
      <c r="Q8" s="1">
        <v>129896</v>
      </c>
      <c r="R8" s="1">
        <v>292775</v>
      </c>
      <c r="S8" s="1">
        <v>247100</v>
      </c>
      <c r="T8" s="1">
        <v>283247</v>
      </c>
      <c r="U8" s="1">
        <v>9333</v>
      </c>
      <c r="V8" s="1">
        <v>65785</v>
      </c>
      <c r="W8" s="1">
        <v>2306.3000000000002</v>
      </c>
      <c r="X8" s="1">
        <v>4593.34</v>
      </c>
    </row>
    <row r="9" spans="1:24" x14ac:dyDescent="0.25">
      <c r="A9" s="1">
        <v>2066</v>
      </c>
      <c r="B9" s="1">
        <v>928</v>
      </c>
      <c r="C9" s="1">
        <v>763</v>
      </c>
      <c r="D9" s="1">
        <v>14850.55</v>
      </c>
      <c r="E9" s="1">
        <v>4974</v>
      </c>
      <c r="F9" s="1">
        <v>9665</v>
      </c>
      <c r="G9" s="1">
        <v>7259</v>
      </c>
      <c r="H9" s="1">
        <v>48663.6</v>
      </c>
      <c r="I9" s="1">
        <v>303870</v>
      </c>
      <c r="J9" s="1">
        <v>623375</v>
      </c>
      <c r="K9" s="1">
        <v>682460</v>
      </c>
      <c r="L9" s="1">
        <v>809495</v>
      </c>
      <c r="M9" s="1">
        <v>71705</v>
      </c>
      <c r="N9" s="1">
        <v>10625</v>
      </c>
      <c r="O9" s="1">
        <v>10755</v>
      </c>
      <c r="P9" s="1">
        <v>215364</v>
      </c>
      <c r="Q9" s="1">
        <v>58596</v>
      </c>
      <c r="R9" s="1">
        <v>124675</v>
      </c>
      <c r="S9" s="1">
        <v>136492</v>
      </c>
      <c r="T9" s="1">
        <v>99400.667000000001</v>
      </c>
      <c r="U9" s="1">
        <v>14341</v>
      </c>
      <c r="V9" s="1">
        <v>2125</v>
      </c>
      <c r="W9" s="1">
        <v>2151</v>
      </c>
      <c r="X9" s="1">
        <v>17057</v>
      </c>
    </row>
    <row r="10" spans="1:24" x14ac:dyDescent="0.25">
      <c r="A10" s="1">
        <v>0</v>
      </c>
      <c r="B10" s="1">
        <v>5301</v>
      </c>
      <c r="C10" s="1">
        <v>8216</v>
      </c>
      <c r="D10" s="1">
        <v>1539.28</v>
      </c>
      <c r="E10" s="1">
        <v>0</v>
      </c>
      <c r="F10" s="1">
        <v>0</v>
      </c>
      <c r="G10" s="1">
        <v>0</v>
      </c>
      <c r="H10" s="1">
        <v>374</v>
      </c>
      <c r="I10" s="1">
        <v>0</v>
      </c>
      <c r="J10" s="1">
        <v>0</v>
      </c>
      <c r="K10" s="1">
        <v>0</v>
      </c>
      <c r="L10" s="1">
        <v>358</v>
      </c>
      <c r="M10" s="1">
        <v>0</v>
      </c>
      <c r="N10" s="1">
        <v>0</v>
      </c>
      <c r="O10" s="1">
        <v>20650</v>
      </c>
      <c r="P10" s="1">
        <v>7117</v>
      </c>
      <c r="Q10" s="1">
        <v>0</v>
      </c>
      <c r="R10" s="1">
        <v>0</v>
      </c>
      <c r="S10" s="1">
        <v>0</v>
      </c>
      <c r="T10" s="1">
        <v>3000</v>
      </c>
      <c r="U10" s="1">
        <v>0</v>
      </c>
      <c r="V10" s="1">
        <v>0</v>
      </c>
      <c r="W10" s="1">
        <v>0</v>
      </c>
      <c r="X10" s="1">
        <v>1269.5</v>
      </c>
    </row>
    <row r="11" spans="1:24" x14ac:dyDescent="0.25">
      <c r="A11" s="1">
        <v>1634</v>
      </c>
      <c r="B11" s="1">
        <v>12599</v>
      </c>
      <c r="C11" s="1">
        <v>15496</v>
      </c>
      <c r="D11" s="1">
        <v>15588.353999999999</v>
      </c>
      <c r="E11" s="1">
        <v>484.5</v>
      </c>
      <c r="F11" s="1">
        <v>9.0299999999999994</v>
      </c>
      <c r="G11" s="1">
        <v>9657.4</v>
      </c>
      <c r="H11" s="1">
        <v>23612</v>
      </c>
      <c r="I11" s="1">
        <v>1615</v>
      </c>
      <c r="J11" s="1">
        <v>301</v>
      </c>
      <c r="K11" s="1">
        <v>208799</v>
      </c>
      <c r="L11" s="1">
        <v>879109</v>
      </c>
      <c r="M11" s="1">
        <v>77407</v>
      </c>
      <c r="N11" s="1">
        <v>176553</v>
      </c>
      <c r="O11" s="1">
        <v>189333</v>
      </c>
      <c r="P11" s="1">
        <v>81348</v>
      </c>
      <c r="Q11" s="1">
        <v>134.6</v>
      </c>
      <c r="R11" s="1">
        <v>22.3</v>
      </c>
      <c r="S11" s="1">
        <v>22893.3</v>
      </c>
      <c r="T11" s="1">
        <v>94121.37</v>
      </c>
      <c r="U11" s="1">
        <v>5840.3</v>
      </c>
      <c r="V11" s="1">
        <v>18959.2</v>
      </c>
      <c r="W11" s="1">
        <v>16621</v>
      </c>
      <c r="X11" s="1">
        <v>9634.7999999999993</v>
      </c>
    </row>
    <row r="12" spans="1:24" x14ac:dyDescent="0.25">
      <c r="A12" s="1">
        <v>1261</v>
      </c>
      <c r="B12" s="1">
        <v>3448</v>
      </c>
      <c r="C12" s="1">
        <v>2742</v>
      </c>
      <c r="D12" s="1">
        <v>4888.42</v>
      </c>
      <c r="E12" s="1">
        <v>11360</v>
      </c>
      <c r="F12" s="1">
        <v>21883</v>
      </c>
      <c r="G12" s="1">
        <v>97715</v>
      </c>
      <c r="H12" s="1">
        <v>74903</v>
      </c>
      <c r="I12" s="1">
        <v>1085358</v>
      </c>
      <c r="J12" s="1">
        <v>1381564</v>
      </c>
      <c r="K12" s="1">
        <v>2409210</v>
      </c>
      <c r="L12" s="1">
        <v>2006827</v>
      </c>
      <c r="M12" s="1">
        <v>36690</v>
      </c>
      <c r="N12" s="1">
        <v>107380</v>
      </c>
      <c r="O12" s="1">
        <v>164320</v>
      </c>
      <c r="P12" s="1">
        <v>109429</v>
      </c>
      <c r="Q12" s="1">
        <v>318846</v>
      </c>
      <c r="R12" s="1">
        <v>254219</v>
      </c>
      <c r="S12" s="1">
        <v>476844</v>
      </c>
      <c r="T12" s="1">
        <v>473522.1</v>
      </c>
      <c r="U12" s="1">
        <v>13718</v>
      </c>
      <c r="V12" s="1">
        <v>40664</v>
      </c>
      <c r="W12" s="1">
        <v>51859</v>
      </c>
      <c r="X12" s="1">
        <v>22641.7</v>
      </c>
    </row>
    <row r="13" spans="1:24" x14ac:dyDescent="0.25">
      <c r="A13" s="1">
        <v>35.200000000000003</v>
      </c>
      <c r="B13" s="1">
        <v>64.8</v>
      </c>
      <c r="C13" s="1">
        <v>518.4</v>
      </c>
      <c r="D13" s="1">
        <v>13933.4</v>
      </c>
      <c r="E13" s="1">
        <v>131.6</v>
      </c>
      <c r="F13" s="1">
        <v>122.5</v>
      </c>
      <c r="G13" s="1">
        <v>261</v>
      </c>
      <c r="H13" s="1">
        <v>436</v>
      </c>
      <c r="I13" s="1">
        <v>15129</v>
      </c>
      <c r="J13" s="1">
        <v>6031</v>
      </c>
      <c r="K13" s="1">
        <v>3085</v>
      </c>
      <c r="L13" s="1">
        <v>5698</v>
      </c>
      <c r="M13" s="1">
        <v>2008</v>
      </c>
      <c r="N13" s="1">
        <v>3328</v>
      </c>
      <c r="O13" s="1">
        <v>18523</v>
      </c>
      <c r="P13" s="1">
        <v>67574</v>
      </c>
      <c r="Q13" s="1">
        <v>882</v>
      </c>
      <c r="R13" s="1">
        <v>868</v>
      </c>
      <c r="S13" s="1">
        <v>2035</v>
      </c>
      <c r="T13" s="1">
        <v>7036</v>
      </c>
      <c r="U13" s="1">
        <v>218</v>
      </c>
      <c r="V13" s="1">
        <v>509</v>
      </c>
      <c r="W13" s="1">
        <v>8454</v>
      </c>
      <c r="X13" s="1">
        <v>12680.8</v>
      </c>
    </row>
    <row r="14" spans="1:24" x14ac:dyDescent="0.25">
      <c r="A14" s="1">
        <v>4474.0600000000004</v>
      </c>
      <c r="B14" s="1">
        <v>3235</v>
      </c>
      <c r="C14" s="1">
        <v>12539.5</v>
      </c>
      <c r="D14" s="1">
        <v>8177.81</v>
      </c>
      <c r="E14" s="1">
        <v>0</v>
      </c>
      <c r="F14" s="1">
        <v>48</v>
      </c>
      <c r="G14" s="1">
        <v>5742.2</v>
      </c>
      <c r="H14" s="1">
        <v>0</v>
      </c>
      <c r="I14" s="1">
        <v>0</v>
      </c>
      <c r="J14" s="1">
        <v>2980</v>
      </c>
      <c r="K14" s="1">
        <v>266335</v>
      </c>
      <c r="L14" s="1">
        <v>0</v>
      </c>
      <c r="M14" s="1">
        <v>210431</v>
      </c>
      <c r="N14" s="1">
        <v>72067</v>
      </c>
      <c r="O14" s="1">
        <v>695169</v>
      </c>
      <c r="P14" s="1">
        <v>199830</v>
      </c>
      <c r="Q14" s="1">
        <v>0</v>
      </c>
      <c r="R14" s="1">
        <v>80</v>
      </c>
      <c r="S14" s="1">
        <v>14030.1</v>
      </c>
      <c r="T14" s="1">
        <v>0</v>
      </c>
      <c r="U14" s="1">
        <v>13898.6</v>
      </c>
      <c r="V14" s="1">
        <v>20954.599999999999</v>
      </c>
      <c r="W14" s="1">
        <v>40453.800000000003</v>
      </c>
      <c r="X14" s="1">
        <v>29565.5</v>
      </c>
    </row>
    <row r="15" spans="1:24" x14ac:dyDescent="0.25">
      <c r="A15" s="1">
        <v>0</v>
      </c>
      <c r="B15" s="1">
        <v>0</v>
      </c>
      <c r="C15" s="1">
        <v>0</v>
      </c>
      <c r="D15" s="1">
        <v>2223</v>
      </c>
      <c r="E15" s="1">
        <v>0</v>
      </c>
      <c r="F15" s="1">
        <v>0</v>
      </c>
      <c r="G15" s="1">
        <v>0</v>
      </c>
      <c r="H15" s="1">
        <v>2048</v>
      </c>
      <c r="I15" s="1">
        <v>0</v>
      </c>
      <c r="J15" s="1">
        <v>0</v>
      </c>
      <c r="K15" s="1">
        <v>0</v>
      </c>
      <c r="L15" s="1">
        <v>184100</v>
      </c>
      <c r="M15" s="1">
        <v>0</v>
      </c>
      <c r="N15" s="1">
        <v>0</v>
      </c>
      <c r="O15" s="1">
        <v>0</v>
      </c>
      <c r="P15" s="1">
        <v>18662</v>
      </c>
      <c r="Q15" s="1">
        <v>0</v>
      </c>
      <c r="R15" s="1">
        <v>0</v>
      </c>
      <c r="S15" s="1">
        <v>0</v>
      </c>
      <c r="T15" s="1">
        <v>9220</v>
      </c>
      <c r="U15" s="1">
        <v>0</v>
      </c>
      <c r="V15" s="1">
        <v>0</v>
      </c>
      <c r="W15" s="1">
        <v>0</v>
      </c>
      <c r="X15" s="1">
        <v>1087</v>
      </c>
    </row>
    <row r="16" spans="1:24" x14ac:dyDescent="0.25">
      <c r="A16" s="1">
        <v>0</v>
      </c>
      <c r="B16" s="1">
        <v>2224.5</v>
      </c>
      <c r="C16" s="1">
        <v>3738.6</v>
      </c>
      <c r="D16" s="1">
        <v>2116.69</v>
      </c>
      <c r="E16" s="1">
        <v>0</v>
      </c>
      <c r="F16" s="1">
        <v>0</v>
      </c>
      <c r="G16" s="1">
        <v>1443.4</v>
      </c>
      <c r="H16" s="1">
        <v>0</v>
      </c>
      <c r="I16" s="1">
        <v>0</v>
      </c>
      <c r="J16" s="1">
        <v>0</v>
      </c>
      <c r="K16" s="1">
        <v>42250</v>
      </c>
      <c r="L16" s="1">
        <v>0</v>
      </c>
      <c r="M16" s="1">
        <v>0</v>
      </c>
      <c r="N16" s="1">
        <v>99581</v>
      </c>
      <c r="O16" s="1">
        <v>97060</v>
      </c>
      <c r="P16" s="1">
        <v>87040</v>
      </c>
      <c r="Q16" s="1">
        <v>0</v>
      </c>
      <c r="R16" s="1">
        <v>0</v>
      </c>
      <c r="S16" s="1">
        <v>5405</v>
      </c>
      <c r="T16" s="1">
        <v>0</v>
      </c>
      <c r="U16" s="1">
        <v>0</v>
      </c>
      <c r="V16" s="1">
        <v>10894</v>
      </c>
      <c r="W16" s="1">
        <v>12708</v>
      </c>
      <c r="X16" s="1">
        <v>16468.13</v>
      </c>
    </row>
    <row r="17" spans="1:24" x14ac:dyDescent="0.25">
      <c r="A17" s="1">
        <v>3</v>
      </c>
      <c r="B17" s="1">
        <v>36</v>
      </c>
      <c r="C17" s="1">
        <v>869</v>
      </c>
      <c r="D17" s="1">
        <v>1772.08</v>
      </c>
      <c r="E17" s="1">
        <v>221</v>
      </c>
      <c r="F17" s="1">
        <v>221</v>
      </c>
      <c r="G17" s="1">
        <v>1383</v>
      </c>
      <c r="H17" s="1">
        <v>7935.26</v>
      </c>
      <c r="I17" s="1">
        <v>80600</v>
      </c>
      <c r="J17" s="1">
        <v>55930</v>
      </c>
      <c r="K17" s="1">
        <v>114140</v>
      </c>
      <c r="L17" s="1">
        <v>275643</v>
      </c>
      <c r="M17" s="1">
        <v>865</v>
      </c>
      <c r="N17" s="1">
        <v>2204</v>
      </c>
      <c r="O17" s="1">
        <v>16800</v>
      </c>
      <c r="P17" s="1">
        <v>12211</v>
      </c>
      <c r="Q17" s="1">
        <v>45583</v>
      </c>
      <c r="R17" s="1">
        <v>31126</v>
      </c>
      <c r="S17" s="1">
        <v>52302</v>
      </c>
      <c r="T17" s="1">
        <v>22198.2</v>
      </c>
      <c r="U17" s="1">
        <v>64</v>
      </c>
      <c r="V17" s="1">
        <v>958</v>
      </c>
      <c r="W17" s="1">
        <v>6173</v>
      </c>
      <c r="X17" s="1">
        <v>753.9</v>
      </c>
    </row>
    <row r="18" spans="1:24" x14ac:dyDescent="0.25">
      <c r="A18" s="1">
        <v>0</v>
      </c>
      <c r="B18" s="1">
        <v>0</v>
      </c>
      <c r="C18" s="1">
        <v>820</v>
      </c>
      <c r="D18" s="1">
        <v>682.25</v>
      </c>
      <c r="E18" s="1">
        <v>0</v>
      </c>
      <c r="F18" s="1">
        <v>0</v>
      </c>
      <c r="G18" s="1">
        <v>0</v>
      </c>
      <c r="H18" s="1">
        <v>65.239999999999995</v>
      </c>
      <c r="I18" s="1">
        <v>0</v>
      </c>
      <c r="J18" s="1">
        <v>0</v>
      </c>
      <c r="K18" s="1">
        <v>0</v>
      </c>
      <c r="L18" s="1">
        <v>3493</v>
      </c>
      <c r="M18" s="1">
        <v>0</v>
      </c>
      <c r="N18" s="1">
        <v>0</v>
      </c>
      <c r="O18" s="1">
        <v>6800</v>
      </c>
      <c r="P18" s="1">
        <v>24399</v>
      </c>
      <c r="Q18" s="1">
        <v>0</v>
      </c>
      <c r="R18" s="1">
        <v>0</v>
      </c>
      <c r="S18" s="1">
        <v>0</v>
      </c>
      <c r="T18" s="1">
        <v>2057.8000000000002</v>
      </c>
      <c r="U18" s="1">
        <v>0</v>
      </c>
      <c r="V18" s="1">
        <v>0</v>
      </c>
      <c r="W18" s="1">
        <v>1200</v>
      </c>
      <c r="X18" s="1">
        <v>566.6</v>
      </c>
    </row>
    <row r="19" spans="1:24" x14ac:dyDescent="0.25">
      <c r="A19" s="1">
        <v>0</v>
      </c>
      <c r="B19" s="1">
        <v>0</v>
      </c>
      <c r="C19" s="1">
        <v>0</v>
      </c>
      <c r="D19" s="1">
        <v>15622.43</v>
      </c>
      <c r="E19" s="1">
        <v>0</v>
      </c>
      <c r="F19" s="1">
        <v>0</v>
      </c>
      <c r="G19" s="1">
        <v>0</v>
      </c>
      <c r="H19" s="1">
        <v>52317.04</v>
      </c>
      <c r="I19" s="1">
        <v>2568581</v>
      </c>
      <c r="J19" s="1">
        <v>2789400</v>
      </c>
      <c r="K19" s="1">
        <v>3152719</v>
      </c>
      <c r="L19" s="1">
        <v>1268411</v>
      </c>
      <c r="M19" s="1">
        <v>101</v>
      </c>
      <c r="N19" s="1">
        <v>82697</v>
      </c>
      <c r="O19" s="1">
        <v>6337</v>
      </c>
      <c r="P19" s="1">
        <v>111343</v>
      </c>
      <c r="Q19" s="1">
        <v>535053</v>
      </c>
      <c r="R19" s="1">
        <v>319365</v>
      </c>
      <c r="S19" s="1">
        <v>366284</v>
      </c>
      <c r="T19" s="1">
        <v>247997.75</v>
      </c>
      <c r="U19" s="1">
        <v>26.7</v>
      </c>
      <c r="V19" s="1">
        <v>22052.7</v>
      </c>
      <c r="W19" s="1">
        <v>2526.6</v>
      </c>
      <c r="X19" s="1">
        <v>6181.92</v>
      </c>
    </row>
    <row r="20" spans="1:24" x14ac:dyDescent="0.25">
      <c r="A20" s="1">
        <v>0</v>
      </c>
      <c r="B20" s="1">
        <v>0</v>
      </c>
      <c r="C20" s="1">
        <v>1904</v>
      </c>
      <c r="D20" s="1">
        <v>4602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3334</v>
      </c>
      <c r="P20" s="1">
        <v>968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759.4</v>
      </c>
      <c r="X20" s="1">
        <v>5162</v>
      </c>
    </row>
    <row r="21" spans="1:24" x14ac:dyDescent="0.25">
      <c r="A21" s="1">
        <v>8098</v>
      </c>
      <c r="B21" s="1">
        <v>8686</v>
      </c>
      <c r="C21" s="1">
        <v>12723</v>
      </c>
      <c r="D21" s="1">
        <v>21916.3</v>
      </c>
      <c r="E21" s="1">
        <v>7569</v>
      </c>
      <c r="F21" s="1">
        <v>6195</v>
      </c>
      <c r="G21" s="1">
        <v>19089</v>
      </c>
      <c r="H21" s="1">
        <v>118857</v>
      </c>
      <c r="I21" s="1">
        <v>789647</v>
      </c>
      <c r="J21" s="1">
        <v>634816</v>
      </c>
      <c r="K21" s="1">
        <v>1068819</v>
      </c>
      <c r="L21" s="1">
        <v>2416269</v>
      </c>
      <c r="M21" s="1">
        <v>533597</v>
      </c>
      <c r="N21" s="1">
        <v>552296</v>
      </c>
      <c r="O21" s="1">
        <v>1049928</v>
      </c>
      <c r="P21" s="1">
        <v>363673</v>
      </c>
      <c r="Q21" s="1">
        <v>420399</v>
      </c>
      <c r="R21" s="1">
        <v>305733</v>
      </c>
      <c r="S21" s="1">
        <v>318844</v>
      </c>
      <c r="T21" s="1">
        <v>428075.12</v>
      </c>
      <c r="U21" s="1">
        <v>296717</v>
      </c>
      <c r="V21" s="1">
        <v>152772</v>
      </c>
      <c r="W21" s="1">
        <v>190280</v>
      </c>
      <c r="X21" s="1">
        <v>57711.199999999997</v>
      </c>
    </row>
    <row r="22" spans="1:24" x14ac:dyDescent="0.25">
      <c r="A22" s="1">
        <v>0</v>
      </c>
      <c r="B22" s="1">
        <v>529.1</v>
      </c>
      <c r="C22" s="1">
        <v>8104</v>
      </c>
      <c r="D22" s="1">
        <v>3212</v>
      </c>
      <c r="E22" s="1">
        <v>0</v>
      </c>
      <c r="F22" s="1">
        <v>0</v>
      </c>
      <c r="G22" s="1">
        <v>2553</v>
      </c>
      <c r="H22" s="1">
        <v>150</v>
      </c>
      <c r="I22" s="1">
        <v>0</v>
      </c>
      <c r="J22" s="1">
        <v>0</v>
      </c>
      <c r="K22" s="1">
        <v>98700</v>
      </c>
      <c r="L22" s="1">
        <v>800</v>
      </c>
      <c r="M22" s="1">
        <v>12030</v>
      </c>
      <c r="N22" s="1">
        <v>6370</v>
      </c>
      <c r="O22" s="1">
        <v>46134</v>
      </c>
      <c r="P22" s="1">
        <v>71172</v>
      </c>
      <c r="Q22" s="1">
        <v>0</v>
      </c>
      <c r="R22" s="1">
        <v>0</v>
      </c>
      <c r="S22" s="1">
        <v>11870</v>
      </c>
      <c r="T22" s="1">
        <v>50</v>
      </c>
      <c r="U22" s="1">
        <v>1203</v>
      </c>
      <c r="V22" s="1">
        <v>1477</v>
      </c>
      <c r="W22" s="1">
        <v>3493</v>
      </c>
      <c r="X22" s="1">
        <v>6783</v>
      </c>
    </row>
    <row r="23" spans="1:24" x14ac:dyDescent="0.25">
      <c r="A23" s="1">
        <v>124</v>
      </c>
      <c r="B23" s="1">
        <v>97</v>
      </c>
      <c r="C23" s="1">
        <v>471</v>
      </c>
      <c r="D23" s="1">
        <v>18783.740000000002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1500</v>
      </c>
      <c r="N23" s="1">
        <v>571</v>
      </c>
      <c r="O23" s="1">
        <v>2749</v>
      </c>
      <c r="P23" s="1">
        <v>33700</v>
      </c>
      <c r="Q23" s="1">
        <v>0</v>
      </c>
      <c r="R23" s="1">
        <v>0</v>
      </c>
      <c r="S23" s="1">
        <v>0</v>
      </c>
      <c r="T23" s="1">
        <v>0</v>
      </c>
      <c r="U23" s="1">
        <v>98</v>
      </c>
      <c r="V23" s="1">
        <v>134</v>
      </c>
      <c r="W23" s="1">
        <v>862</v>
      </c>
      <c r="X23" s="1">
        <v>5363.35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"/>
  <sheetViews>
    <sheetView tabSelected="1" workbookViewId="0">
      <selection activeCell="J19" sqref="J19"/>
    </sheetView>
  </sheetViews>
  <sheetFormatPr defaultColWidth="9" defaultRowHeight="14.4" x14ac:dyDescent="0.25"/>
  <cols>
    <col min="1" max="1" width="9.44140625" style="2" bestFit="1" customWidth="1"/>
    <col min="2" max="2" width="9.44140625" style="2" customWidth="1"/>
    <col min="3" max="3" width="10.44140625" style="2" bestFit="1" customWidth="1"/>
    <col min="4" max="4" width="10.44140625" style="5" customWidth="1"/>
    <col min="5" max="5" width="10.44140625" style="2" bestFit="1" customWidth="1"/>
    <col min="6" max="6" width="10.44140625" style="5" customWidth="1"/>
    <col min="7" max="7" width="10.44140625" style="2" bestFit="1" customWidth="1"/>
    <col min="8" max="8" width="10.44140625" style="2" customWidth="1"/>
    <col min="9" max="9" width="10.44140625" style="2" bestFit="1" customWidth="1"/>
    <col min="10" max="10" width="10.44140625" style="5" customWidth="1"/>
    <col min="11" max="11" width="10.44140625" style="2" bestFit="1" customWidth="1"/>
    <col min="12" max="12" width="10.44140625" style="6" customWidth="1"/>
    <col min="13" max="13" width="10.44140625" style="2" bestFit="1" customWidth="1"/>
    <col min="14" max="14" width="10.44140625" style="2" customWidth="1"/>
    <col min="15" max="15" width="11.6640625" style="2" bestFit="1" customWidth="1"/>
    <col min="16" max="16" width="11.6640625" style="2" customWidth="1"/>
    <col min="17" max="17" width="12.77734375" style="2" bestFit="1" customWidth="1"/>
    <col min="18" max="18" width="12.77734375" style="2" customWidth="1"/>
    <col min="19" max="19" width="12.77734375" style="2" bestFit="1" customWidth="1"/>
    <col min="20" max="20" width="12.77734375" style="2" customWidth="1"/>
    <col min="21" max="21" width="12.77734375" style="2" bestFit="1" customWidth="1"/>
    <col min="22" max="22" width="12.77734375" style="2" customWidth="1"/>
    <col min="23" max="23" width="12.77734375" style="2" bestFit="1" customWidth="1"/>
    <col min="24" max="24" width="12.77734375" style="2" customWidth="1"/>
    <col min="25" max="25" width="11.6640625" style="2" bestFit="1" customWidth="1"/>
    <col min="26" max="26" width="11.6640625" style="2" customWidth="1"/>
    <col min="27" max="27" width="11.6640625" style="2" bestFit="1" customWidth="1"/>
    <col min="28" max="28" width="11.6640625" style="2" customWidth="1"/>
    <col min="29" max="29" width="12.77734375" style="2" bestFit="1" customWidth="1"/>
    <col min="30" max="30" width="12.77734375" style="2" customWidth="1"/>
    <col min="31" max="31" width="11.6640625" style="2" bestFit="1" customWidth="1"/>
    <col min="32" max="32" width="11.6640625" style="2" customWidth="1"/>
    <col min="33" max="33" width="11.6640625" style="2" bestFit="1" customWidth="1"/>
    <col min="34" max="34" width="11.6640625" style="2" customWidth="1"/>
    <col min="35" max="35" width="11.6640625" style="2" bestFit="1" customWidth="1"/>
    <col min="36" max="36" width="11.6640625" style="2" customWidth="1"/>
    <col min="37" max="37" width="11.6640625" style="2" bestFit="1" customWidth="1"/>
    <col min="38" max="38" width="11.6640625" style="2" customWidth="1"/>
    <col min="39" max="39" width="11.6640625" style="2" bestFit="1" customWidth="1"/>
    <col min="40" max="40" width="11.6640625" style="2" customWidth="1"/>
    <col min="41" max="41" width="11.6640625" style="2" bestFit="1" customWidth="1"/>
    <col min="42" max="42" width="11.6640625" style="2" customWidth="1"/>
    <col min="43" max="43" width="11.6640625" style="2" bestFit="1" customWidth="1"/>
    <col min="44" max="44" width="11.6640625" style="2" customWidth="1"/>
    <col min="45" max="45" width="11.6640625" style="2" bestFit="1" customWidth="1"/>
    <col min="46" max="46" width="11.6640625" style="2" customWidth="1"/>
    <col min="47" max="47" width="10.44140625" style="2" bestFit="1" customWidth="1"/>
    <col min="48" max="16384" width="9" style="2"/>
  </cols>
  <sheetData>
    <row r="1" spans="1:48" x14ac:dyDescent="0.25">
      <c r="A1" s="1" t="s">
        <v>0</v>
      </c>
      <c r="B1" s="1" t="s">
        <v>24</v>
      </c>
      <c r="C1" s="1" t="s">
        <v>1</v>
      </c>
      <c r="D1" s="3" t="s">
        <v>24</v>
      </c>
      <c r="E1" s="1" t="s">
        <v>2</v>
      </c>
      <c r="F1" s="3" t="s">
        <v>25</v>
      </c>
      <c r="G1" s="1" t="s">
        <v>3</v>
      </c>
      <c r="H1" s="1" t="s">
        <v>26</v>
      </c>
      <c r="I1" s="1" t="s">
        <v>4</v>
      </c>
      <c r="J1" s="3" t="s">
        <v>27</v>
      </c>
      <c r="K1" s="1" t="s">
        <v>5</v>
      </c>
      <c r="L1" s="4" t="s">
        <v>25</v>
      </c>
      <c r="M1" s="1" t="s">
        <v>6</v>
      </c>
      <c r="N1" s="3" t="s">
        <v>25</v>
      </c>
      <c r="O1" s="1" t="s">
        <v>7</v>
      </c>
      <c r="P1" s="1" t="s">
        <v>28</v>
      </c>
      <c r="Q1" s="1" t="s">
        <v>8</v>
      </c>
      <c r="R1" s="1" t="s">
        <v>29</v>
      </c>
      <c r="S1" s="1" t="s">
        <v>9</v>
      </c>
      <c r="T1" s="1" t="s">
        <v>25</v>
      </c>
      <c r="U1" s="1" t="s">
        <v>10</v>
      </c>
      <c r="V1" s="1" t="s">
        <v>25</v>
      </c>
      <c r="W1" s="1" t="s">
        <v>11</v>
      </c>
      <c r="X1" s="1" t="s">
        <v>25</v>
      </c>
      <c r="Y1" s="1" t="s">
        <v>12</v>
      </c>
      <c r="Z1" s="1" t="s">
        <v>25</v>
      </c>
      <c r="AA1" s="1" t="s">
        <v>13</v>
      </c>
      <c r="AB1" s="1" t="s">
        <v>30</v>
      </c>
      <c r="AC1" s="1" t="s">
        <v>14</v>
      </c>
      <c r="AD1" s="1" t="s">
        <v>30</v>
      </c>
      <c r="AE1" s="1" t="s">
        <v>15</v>
      </c>
      <c r="AF1" s="1" t="s">
        <v>30</v>
      </c>
      <c r="AG1" s="1" t="s">
        <v>16</v>
      </c>
      <c r="AH1" s="1" t="s">
        <v>30</v>
      </c>
      <c r="AI1" s="1" t="s">
        <v>17</v>
      </c>
      <c r="AJ1" s="1" t="s">
        <v>30</v>
      </c>
      <c r="AK1" s="1" t="s">
        <v>18</v>
      </c>
      <c r="AL1" s="1" t="s">
        <v>30</v>
      </c>
      <c r="AM1" s="1" t="s">
        <v>19</v>
      </c>
      <c r="AN1" s="1" t="s">
        <v>30</v>
      </c>
      <c r="AO1" s="1" t="s">
        <v>20</v>
      </c>
      <c r="AP1" s="1" t="s">
        <v>30</v>
      </c>
      <c r="AQ1" s="1" t="s">
        <v>21</v>
      </c>
      <c r="AR1" s="1" t="s">
        <v>30</v>
      </c>
      <c r="AS1" s="1" t="s">
        <v>22</v>
      </c>
      <c r="AT1" s="1" t="s">
        <v>30</v>
      </c>
      <c r="AU1" s="1" t="s">
        <v>23</v>
      </c>
      <c r="AV1" s="1" t="s">
        <v>30</v>
      </c>
    </row>
    <row r="2" spans="1:48" x14ac:dyDescent="0.25">
      <c r="A2" s="1">
        <v>0</v>
      </c>
      <c r="B2" s="3">
        <f>(A2-0)/(8098-0)</f>
        <v>0</v>
      </c>
      <c r="C2" s="1">
        <v>0</v>
      </c>
      <c r="D2" s="3">
        <f>(C2-0)/(12599-0)</f>
        <v>0</v>
      </c>
      <c r="E2" s="1">
        <v>0</v>
      </c>
      <c r="F2" s="3">
        <f>(E2-0)/(21951.9-0)</f>
        <v>0</v>
      </c>
      <c r="G2" s="1">
        <v>4434.32</v>
      </c>
      <c r="H2" s="3">
        <f>(G2-682.25)/(21916.3-682.25)</f>
        <v>0.17670062941360692</v>
      </c>
      <c r="I2" s="1">
        <v>0</v>
      </c>
      <c r="J2" s="3">
        <f>(I2-0)/(21513.34-0)</f>
        <v>0</v>
      </c>
      <c r="K2" s="1">
        <v>0</v>
      </c>
      <c r="L2" s="4">
        <f>(K2-0)/(52584.99-0)</f>
        <v>0</v>
      </c>
      <c r="M2" s="1">
        <v>1774</v>
      </c>
      <c r="N2" s="4">
        <f>(M2-0)/(97715-0)</f>
        <v>1.8154838049429464E-2</v>
      </c>
      <c r="O2" s="1">
        <v>21601.4</v>
      </c>
      <c r="P2" s="4">
        <f>(O2-0)/(118857-0)</f>
        <v>0.18174276651774823</v>
      </c>
      <c r="Q2" s="1">
        <v>0</v>
      </c>
      <c r="R2" s="4">
        <f>(Q2-0)/(2568581-0)</f>
        <v>0</v>
      </c>
      <c r="S2" s="1">
        <v>0</v>
      </c>
      <c r="T2" s="4">
        <f>(S2-0)/(2789400-0)</f>
        <v>0</v>
      </c>
      <c r="U2" s="1">
        <v>178200</v>
      </c>
      <c r="V2" s="4">
        <f>(U2-0)/(3152719-0)</f>
        <v>5.6522639664365902E-2</v>
      </c>
      <c r="W2" s="1">
        <v>917247</v>
      </c>
      <c r="X2" s="4">
        <f>(W2-0)/(2416269-0)</f>
        <v>0.37961294872383827</v>
      </c>
      <c r="Y2" s="1">
        <v>0</v>
      </c>
      <c r="Z2" s="4">
        <f>(Y2-0)/(533597-0)</f>
        <v>0</v>
      </c>
      <c r="AA2" s="1">
        <v>0</v>
      </c>
      <c r="AB2" s="4">
        <f>(AA2-0)/(552296-0)</f>
        <v>0</v>
      </c>
      <c r="AC2" s="1">
        <v>0</v>
      </c>
      <c r="AD2" s="4">
        <f>(AC2-0)/(1049928-0)</f>
        <v>0</v>
      </c>
      <c r="AE2" s="1">
        <v>14699</v>
      </c>
      <c r="AF2" s="4">
        <f>(AE2-968)/(363673-968)</f>
        <v>3.7857211783680955E-2</v>
      </c>
      <c r="AG2" s="1">
        <v>0</v>
      </c>
      <c r="AH2" s="4">
        <f>(AG2-0)/(535053-0)</f>
        <v>0</v>
      </c>
      <c r="AI2" s="1">
        <v>0</v>
      </c>
      <c r="AJ2" s="4">
        <f>(AI2-0)/(400086-0)</f>
        <v>0</v>
      </c>
      <c r="AK2" s="1">
        <v>16274</v>
      </c>
      <c r="AL2" s="4">
        <f>(AK2-0)/(476844-0)</f>
        <v>3.4128561961563948E-2</v>
      </c>
      <c r="AM2" s="1">
        <v>91748.226500000004</v>
      </c>
      <c r="AN2" s="4">
        <f>(AM2-0)/(496220-0)</f>
        <v>0.1848942535568901</v>
      </c>
      <c r="AO2" s="1">
        <v>0</v>
      </c>
      <c r="AP2" s="4">
        <f>(AO2-0)/(296717-0)</f>
        <v>0</v>
      </c>
      <c r="AQ2" s="1">
        <v>0</v>
      </c>
      <c r="AR2" s="4">
        <f>(AQ2-0)/(152772-0)</f>
        <v>0</v>
      </c>
      <c r="AS2" s="1">
        <v>0</v>
      </c>
      <c r="AT2" s="4">
        <f>(AS2-0)/(190280-0)</f>
        <v>0</v>
      </c>
      <c r="AU2" s="1">
        <v>1909.93</v>
      </c>
      <c r="AV2" s="6">
        <f>(AU2-566.6)/(57711.2-566.6)</f>
        <v>2.3507558019480405E-2</v>
      </c>
    </row>
    <row r="3" spans="1:48" x14ac:dyDescent="0.25">
      <c r="A3" s="1">
        <v>167</v>
      </c>
      <c r="B3" s="3">
        <f t="shared" ref="B3:B23" si="0">(A3-0)/(8098-0)</f>
        <v>2.0622375895282787E-2</v>
      </c>
      <c r="C3" s="1">
        <v>7148</v>
      </c>
      <c r="D3" s="3">
        <f t="shared" ref="D3:D23" si="1">(C3-0)/(12599-0)</f>
        <v>0.56734661481069926</v>
      </c>
      <c r="E3" s="1">
        <v>2685</v>
      </c>
      <c r="F3" s="3">
        <f t="shared" ref="F3:F23" si="2">(E3-0)/(21951.9-0)</f>
        <v>0.12231287496754266</v>
      </c>
      <c r="G3" s="1">
        <v>11943.8</v>
      </c>
      <c r="H3" s="3">
        <f t="shared" ref="H3:H23" si="3">(G3-682.25)/(21916.3-682.25)</f>
        <v>0.53035337111855718</v>
      </c>
      <c r="I3" s="1">
        <v>21513.335999999999</v>
      </c>
      <c r="J3" s="3">
        <f t="shared" ref="J3:J23" si="4">(I3-0)/(21513.34-0)</f>
        <v>0.99999981406885208</v>
      </c>
      <c r="K3" s="1">
        <v>52584.991999999998</v>
      </c>
      <c r="L3" s="4">
        <f t="shared" ref="L3:L23" si="5">(K3-0)/(52584.99-0)</f>
        <v>1.0000000380336671</v>
      </c>
      <c r="M3" s="1">
        <v>34078.800000000003</v>
      </c>
      <c r="N3" s="4">
        <f t="shared" ref="N3:N23" si="6">(M3-0)/(97715-0)</f>
        <v>0.3487570997288032</v>
      </c>
      <c r="O3" s="1">
        <v>56488.800000000003</v>
      </c>
      <c r="P3" s="4">
        <f t="shared" ref="P3:P23" si="7">(O3-0)/(118857-0)</f>
        <v>0.47526691738812188</v>
      </c>
      <c r="Q3" s="1">
        <v>253180</v>
      </c>
      <c r="R3" s="4">
        <f t="shared" ref="R3:R23" si="8">(Q3-0)/(2568581-0)</f>
        <v>9.8568042043447338E-2</v>
      </c>
      <c r="S3" s="1">
        <v>783920</v>
      </c>
      <c r="T3" s="4">
        <f t="shared" ref="T3:T23" si="9">(S3-0)/(2789400-0)</f>
        <v>0.28103534810353481</v>
      </c>
      <c r="U3" s="1">
        <v>585720</v>
      </c>
      <c r="V3" s="4">
        <f t="shared" ref="V3:V23" si="10">(U3-0)/(3152719-0)</f>
        <v>0.18578249441196631</v>
      </c>
      <c r="W3" s="1">
        <v>929790</v>
      </c>
      <c r="X3" s="4">
        <f t="shared" ref="X3:X23" si="11">(W3-0)/(2416269-0)</f>
        <v>0.3848040098184432</v>
      </c>
      <c r="Y3" s="1">
        <v>17650</v>
      </c>
      <c r="Z3" s="4">
        <f t="shared" ref="Z3:Z23" si="12">(Y3-0)/(533597-0)</f>
        <v>3.307739736167932E-2</v>
      </c>
      <c r="AA3" s="1">
        <v>171970</v>
      </c>
      <c r="AB3" s="4">
        <f t="shared" ref="AB3:AB23" si="13">(AA3-0)/(552296-0)</f>
        <v>0.31137288700262178</v>
      </c>
      <c r="AC3" s="1">
        <v>53020</v>
      </c>
      <c r="AD3" s="4">
        <f t="shared" ref="AD3:AD23" si="14">(AC3-0)/(1049928-0)</f>
        <v>5.0498700863297295E-2</v>
      </c>
      <c r="AE3" s="1">
        <v>135904</v>
      </c>
      <c r="AF3" s="4">
        <f t="shared" ref="AF3:AF23" si="15">(AE3-968)/(363673-968)</f>
        <v>0.37202685377924211</v>
      </c>
      <c r="AG3" s="1">
        <v>137906</v>
      </c>
      <c r="AH3" s="4">
        <f t="shared" ref="AH3:AH23" si="16">(AG3-0)/(535053-0)</f>
        <v>0.25774269091099389</v>
      </c>
      <c r="AI3" s="1">
        <v>360142</v>
      </c>
      <c r="AJ3" s="4">
        <f t="shared" ref="AJ3:AJ23" si="17">(AI3-0)/(400086-0)</f>
        <v>0.90016146528496377</v>
      </c>
      <c r="AK3" s="1">
        <v>266940</v>
      </c>
      <c r="AL3" s="4">
        <f t="shared" ref="AL3:AL23" si="18">(AK3-0)/(476844-0)</f>
        <v>0.55980572262626771</v>
      </c>
      <c r="AM3" s="1">
        <v>230427.427</v>
      </c>
      <c r="AN3" s="4">
        <f t="shared" ref="AN3:AN23" si="19">(AM3-0)/(496220-0)</f>
        <v>0.46436545685381481</v>
      </c>
      <c r="AO3" s="1">
        <v>3562</v>
      </c>
      <c r="AP3" s="4">
        <f t="shared" ref="AP3:AP23" si="20">(AO3-0)/(296717-0)</f>
        <v>1.2004704819744066E-2</v>
      </c>
      <c r="AQ3" s="1">
        <v>32832</v>
      </c>
      <c r="AR3" s="4">
        <f t="shared" ref="AR3:AR23" si="21">(AQ3-0)/(152772-0)</f>
        <v>0.21490849108475374</v>
      </c>
      <c r="AS3" s="1">
        <v>7740</v>
      </c>
      <c r="AT3" s="4">
        <f t="shared" ref="AT3:AT23" si="22">(AS3-0)/(190280-0)</f>
        <v>4.0676897204120245E-2</v>
      </c>
      <c r="AU3" s="1">
        <v>17997</v>
      </c>
      <c r="AV3" s="6">
        <f t="shared" ref="AV3:AV23" si="23">(AU3-566.6)/(57711.2-566.6)</f>
        <v>0.30502269680774741</v>
      </c>
    </row>
    <row r="4" spans="1:48" x14ac:dyDescent="0.25">
      <c r="A4" s="1">
        <v>261</v>
      </c>
      <c r="B4" s="3">
        <f t="shared" si="0"/>
        <v>3.2230180291429981E-2</v>
      </c>
      <c r="C4" s="1">
        <v>5874.15</v>
      </c>
      <c r="D4" s="3">
        <f t="shared" si="1"/>
        <v>0.46623938407810139</v>
      </c>
      <c r="E4" s="1">
        <v>8445.2999999999993</v>
      </c>
      <c r="F4" s="3">
        <f t="shared" si="2"/>
        <v>0.38471840706271432</v>
      </c>
      <c r="G4" s="1">
        <v>9460.3580000000002</v>
      </c>
      <c r="H4" s="3">
        <f t="shared" si="3"/>
        <v>0.41339772676432429</v>
      </c>
      <c r="I4" s="1">
        <v>3208</v>
      </c>
      <c r="J4" s="3">
        <f t="shared" si="4"/>
        <v>0.14911678056498898</v>
      </c>
      <c r="K4" s="1">
        <v>2853</v>
      </c>
      <c r="L4" s="4">
        <f t="shared" si="5"/>
        <v>5.4255026006470669E-2</v>
      </c>
      <c r="M4" s="1">
        <v>22864.400000000001</v>
      </c>
      <c r="N4" s="4">
        <f t="shared" si="6"/>
        <v>0.23399068720257896</v>
      </c>
      <c r="O4" s="1">
        <v>94541</v>
      </c>
      <c r="P4" s="4">
        <f t="shared" si="7"/>
        <v>0.79541802333897038</v>
      </c>
      <c r="Q4" s="1">
        <v>902065</v>
      </c>
      <c r="R4" s="4">
        <f t="shared" si="8"/>
        <v>0.35119196163173361</v>
      </c>
      <c r="S4" s="1">
        <v>658522</v>
      </c>
      <c r="T4" s="4">
        <f t="shared" si="9"/>
        <v>0.23608016060801607</v>
      </c>
      <c r="U4" s="1">
        <v>647671</v>
      </c>
      <c r="V4" s="4">
        <f t="shared" si="10"/>
        <v>0.20543251713838118</v>
      </c>
      <c r="W4" s="1">
        <v>1003939</v>
      </c>
      <c r="X4" s="4">
        <f t="shared" si="11"/>
        <v>0.41549140430970227</v>
      </c>
      <c r="Y4" s="1">
        <v>102144</v>
      </c>
      <c r="Z4" s="4">
        <f t="shared" si="12"/>
        <v>0.19142536408563016</v>
      </c>
      <c r="AA4" s="1">
        <v>201345</v>
      </c>
      <c r="AB4" s="4">
        <f t="shared" si="13"/>
        <v>0.36455994611585091</v>
      </c>
      <c r="AC4" s="1">
        <v>89926</v>
      </c>
      <c r="AD4" s="4">
        <f t="shared" si="14"/>
        <v>8.5649682644905176E-2</v>
      </c>
      <c r="AE4" s="1">
        <v>70771</v>
      </c>
      <c r="AF4" s="4">
        <f t="shared" si="15"/>
        <v>0.19245116554775921</v>
      </c>
      <c r="AG4" s="1">
        <v>463419</v>
      </c>
      <c r="AH4" s="4">
        <f t="shared" si="16"/>
        <v>0.86611793598017395</v>
      </c>
      <c r="AI4" s="1">
        <v>400086</v>
      </c>
      <c r="AJ4" s="4">
        <f t="shared" si="17"/>
        <v>1</v>
      </c>
      <c r="AK4" s="1">
        <v>344434</v>
      </c>
      <c r="AL4" s="4">
        <f t="shared" si="18"/>
        <v>0.72232008791135049</v>
      </c>
      <c r="AM4" s="1">
        <v>496220</v>
      </c>
      <c r="AN4" s="4">
        <f t="shared" si="19"/>
        <v>1</v>
      </c>
      <c r="AO4" s="1">
        <v>11626</v>
      </c>
      <c r="AP4" s="4">
        <f t="shared" si="20"/>
        <v>3.9182116292629E-2</v>
      </c>
      <c r="AQ4" s="1">
        <v>35250</v>
      </c>
      <c r="AR4" s="4">
        <f t="shared" si="21"/>
        <v>0.2307359987432252</v>
      </c>
      <c r="AS4" s="1">
        <v>27638</v>
      </c>
      <c r="AT4" s="4">
        <f t="shared" si="22"/>
        <v>0.14524910657977716</v>
      </c>
      <c r="AU4" s="1">
        <v>11343.2</v>
      </c>
      <c r="AV4" s="6">
        <f t="shared" si="23"/>
        <v>0.18858474816518098</v>
      </c>
    </row>
    <row r="5" spans="1:48" x14ac:dyDescent="0.25">
      <c r="A5" s="1">
        <v>238</v>
      </c>
      <c r="B5" s="3">
        <f t="shared" si="0"/>
        <v>2.9389972832798223E-2</v>
      </c>
      <c r="C5" s="1">
        <v>3354.7</v>
      </c>
      <c r="D5" s="3">
        <f t="shared" si="1"/>
        <v>0.26626716406063972</v>
      </c>
      <c r="E5" s="1">
        <v>21951.9</v>
      </c>
      <c r="F5" s="3">
        <f t="shared" si="2"/>
        <v>1</v>
      </c>
      <c r="G5" s="1">
        <v>8431.52</v>
      </c>
      <c r="H5" s="3">
        <f t="shared" si="3"/>
        <v>0.3649454531754423</v>
      </c>
      <c r="I5" s="1">
        <v>4564</v>
      </c>
      <c r="J5" s="3">
        <f t="shared" si="4"/>
        <v>0.21214743968161151</v>
      </c>
      <c r="K5" s="1">
        <v>5026</v>
      </c>
      <c r="L5" s="4">
        <f t="shared" si="5"/>
        <v>9.5578605225559624E-2</v>
      </c>
      <c r="M5" s="1">
        <v>11420</v>
      </c>
      <c r="N5" s="4">
        <f t="shared" si="6"/>
        <v>0.11687049071278718</v>
      </c>
      <c r="O5" s="1">
        <v>37354.25</v>
      </c>
      <c r="P5" s="4">
        <f t="shared" si="7"/>
        <v>0.31427892341216757</v>
      </c>
      <c r="Q5" s="1">
        <v>143800</v>
      </c>
      <c r="R5" s="4">
        <f t="shared" si="8"/>
        <v>5.5984218523768572E-2</v>
      </c>
      <c r="S5" s="1">
        <v>226420</v>
      </c>
      <c r="T5" s="4">
        <f t="shared" si="9"/>
        <v>8.1171578117157805E-2</v>
      </c>
      <c r="U5" s="1">
        <v>531750</v>
      </c>
      <c r="V5" s="4">
        <f t="shared" si="10"/>
        <v>0.16866393738230398</v>
      </c>
      <c r="W5" s="1">
        <v>560532</v>
      </c>
      <c r="X5" s="4">
        <f t="shared" si="11"/>
        <v>0.23198244897401737</v>
      </c>
      <c r="Y5" s="1">
        <v>5181</v>
      </c>
      <c r="Z5" s="4">
        <f t="shared" si="12"/>
        <v>9.7095748289439416E-3</v>
      </c>
      <c r="AA5" s="1">
        <v>77305</v>
      </c>
      <c r="AB5" s="4">
        <f t="shared" si="13"/>
        <v>0.13997023335312947</v>
      </c>
      <c r="AC5" s="1">
        <v>120769</v>
      </c>
      <c r="AD5" s="4">
        <f t="shared" si="14"/>
        <v>0.11502598273405415</v>
      </c>
      <c r="AE5" s="1">
        <v>78469</v>
      </c>
      <c r="AF5" s="4">
        <f t="shared" si="15"/>
        <v>0.2136750251581864</v>
      </c>
      <c r="AG5" s="1">
        <v>30963.4</v>
      </c>
      <c r="AH5" s="4">
        <f t="shared" si="16"/>
        <v>5.7869781124486736E-2</v>
      </c>
      <c r="AI5" s="1">
        <v>33886.6</v>
      </c>
      <c r="AJ5" s="4">
        <f t="shared" si="17"/>
        <v>8.4698289867678439E-2</v>
      </c>
      <c r="AK5" s="1">
        <v>64539.8</v>
      </c>
      <c r="AL5" s="4">
        <f t="shared" si="18"/>
        <v>0.13534782863997449</v>
      </c>
      <c r="AM5" s="1">
        <v>209215.59666700001</v>
      </c>
      <c r="AN5" s="4">
        <f t="shared" si="19"/>
        <v>0.42161863017814682</v>
      </c>
      <c r="AO5" s="1">
        <v>1267</v>
      </c>
      <c r="AP5" s="4">
        <f t="shared" si="20"/>
        <v>4.2700620456529283E-3</v>
      </c>
      <c r="AQ5" s="1">
        <v>8960.2333333299994</v>
      </c>
      <c r="AR5" s="4">
        <f t="shared" si="21"/>
        <v>5.8651018074843554E-2</v>
      </c>
      <c r="AS5" s="1">
        <v>19969.599999999999</v>
      </c>
      <c r="AT5" s="4">
        <f t="shared" si="22"/>
        <v>0.10494849695186041</v>
      </c>
      <c r="AU5" s="1">
        <v>16119.153333300001</v>
      </c>
      <c r="AV5" s="6">
        <f t="shared" si="23"/>
        <v>0.27216138241058652</v>
      </c>
    </row>
    <row r="6" spans="1:48" x14ac:dyDescent="0.25">
      <c r="A6" s="1">
        <v>579.84</v>
      </c>
      <c r="B6" s="3">
        <f t="shared" si="0"/>
        <v>7.1602864904914798E-2</v>
      </c>
      <c r="C6" s="1">
        <v>920.22</v>
      </c>
      <c r="D6" s="3">
        <f t="shared" si="1"/>
        <v>7.3039130089689666E-2</v>
      </c>
      <c r="E6" s="1">
        <v>2118.7199999999998</v>
      </c>
      <c r="F6" s="3">
        <f t="shared" si="2"/>
        <v>9.6516474655952311E-2</v>
      </c>
      <c r="G6" s="1">
        <v>1671.9</v>
      </c>
      <c r="H6" s="3">
        <f t="shared" si="3"/>
        <v>4.66067471820025E-2</v>
      </c>
      <c r="I6" s="1">
        <v>713.1</v>
      </c>
      <c r="J6" s="3">
        <f t="shared" si="4"/>
        <v>3.3146875380577819E-2</v>
      </c>
      <c r="K6" s="1">
        <v>1526</v>
      </c>
      <c r="L6" s="4">
        <f t="shared" si="5"/>
        <v>2.9019687937565455E-2</v>
      </c>
      <c r="M6" s="1">
        <v>3393.4</v>
      </c>
      <c r="N6" s="4">
        <f t="shared" si="6"/>
        <v>3.4727523921608758E-2</v>
      </c>
      <c r="O6" s="1">
        <v>12715.96</v>
      </c>
      <c r="P6" s="4">
        <f t="shared" si="7"/>
        <v>0.10698536897279924</v>
      </c>
      <c r="Q6" s="1">
        <v>191253</v>
      </c>
      <c r="R6" s="4">
        <f t="shared" si="8"/>
        <v>7.4458621316594656E-2</v>
      </c>
      <c r="S6" s="1">
        <v>271055</v>
      </c>
      <c r="T6" s="4">
        <f t="shared" si="9"/>
        <v>9.7173227217322716E-2</v>
      </c>
      <c r="U6" s="1">
        <v>255042</v>
      </c>
      <c r="V6" s="4">
        <f t="shared" si="10"/>
        <v>8.0895887010545495E-2</v>
      </c>
      <c r="W6" s="1">
        <v>344955</v>
      </c>
      <c r="X6" s="4">
        <f t="shared" si="11"/>
        <v>0.14276349197874905</v>
      </c>
      <c r="Y6" s="1">
        <v>106185</v>
      </c>
      <c r="Z6" s="4">
        <f t="shared" si="12"/>
        <v>0.19899849511897555</v>
      </c>
      <c r="AA6" s="1">
        <v>222921</v>
      </c>
      <c r="AB6" s="4">
        <f t="shared" si="13"/>
        <v>0.4036259541984733</v>
      </c>
      <c r="AC6" s="1">
        <v>293859</v>
      </c>
      <c r="AD6" s="4">
        <f t="shared" si="14"/>
        <v>0.27988490639358127</v>
      </c>
      <c r="AE6" s="1">
        <v>58302</v>
      </c>
      <c r="AF6" s="4">
        <f t="shared" si="15"/>
        <v>0.15807336540714906</v>
      </c>
      <c r="AG6" s="1">
        <v>28633.4</v>
      </c>
      <c r="AH6" s="4">
        <f t="shared" si="16"/>
        <v>5.3515072338628136E-2</v>
      </c>
      <c r="AI6" s="1">
        <v>271055</v>
      </c>
      <c r="AJ6" s="4">
        <f t="shared" si="17"/>
        <v>0.67749183925456025</v>
      </c>
      <c r="AK6" s="1">
        <v>25494</v>
      </c>
      <c r="AL6" s="4">
        <f t="shared" si="18"/>
        <v>5.346402597075773E-2</v>
      </c>
      <c r="AM6" s="1">
        <v>42746.7</v>
      </c>
      <c r="AN6" s="4">
        <f t="shared" si="19"/>
        <v>8.61446535810729E-2</v>
      </c>
      <c r="AO6" s="1">
        <v>8452.5</v>
      </c>
      <c r="AP6" s="4">
        <f t="shared" si="20"/>
        <v>2.8486739890198405E-2</v>
      </c>
      <c r="AQ6" s="1">
        <v>12010.97</v>
      </c>
      <c r="AR6" s="4">
        <f t="shared" si="21"/>
        <v>7.8620231456025966E-2</v>
      </c>
      <c r="AS6" s="1">
        <v>15712</v>
      </c>
      <c r="AT6" s="4">
        <f t="shared" si="22"/>
        <v>8.2573050241749005E-2</v>
      </c>
      <c r="AU6" s="1">
        <v>2534.79</v>
      </c>
      <c r="AV6" s="6">
        <f t="shared" si="23"/>
        <v>3.4442274510627431E-2</v>
      </c>
    </row>
    <row r="7" spans="1:48" x14ac:dyDescent="0.25">
      <c r="A7" s="1">
        <v>0</v>
      </c>
      <c r="B7" s="3">
        <f t="shared" si="0"/>
        <v>0</v>
      </c>
      <c r="C7" s="1">
        <v>0</v>
      </c>
      <c r="D7" s="3">
        <f t="shared" si="1"/>
        <v>0</v>
      </c>
      <c r="E7" s="1">
        <v>0</v>
      </c>
      <c r="F7" s="3">
        <f t="shared" si="2"/>
        <v>0</v>
      </c>
      <c r="G7" s="1">
        <v>1850.84</v>
      </c>
      <c r="H7" s="3">
        <f t="shared" si="3"/>
        <v>5.5033778294767126E-2</v>
      </c>
      <c r="I7" s="1">
        <v>0</v>
      </c>
      <c r="J7" s="3">
        <f t="shared" si="4"/>
        <v>0</v>
      </c>
      <c r="K7" s="1">
        <v>0</v>
      </c>
      <c r="L7" s="4">
        <f t="shared" si="5"/>
        <v>0</v>
      </c>
      <c r="M7" s="1">
        <v>0</v>
      </c>
      <c r="N7" s="4">
        <f t="shared" si="6"/>
        <v>0</v>
      </c>
      <c r="O7" s="1">
        <v>0</v>
      </c>
      <c r="P7" s="4">
        <f t="shared" si="7"/>
        <v>0</v>
      </c>
      <c r="Q7" s="1">
        <v>0</v>
      </c>
      <c r="R7" s="4">
        <f t="shared" si="8"/>
        <v>0</v>
      </c>
      <c r="S7" s="1">
        <v>0</v>
      </c>
      <c r="T7" s="4">
        <f t="shared" si="9"/>
        <v>0</v>
      </c>
      <c r="U7" s="1">
        <v>0</v>
      </c>
      <c r="V7" s="4">
        <f t="shared" si="10"/>
        <v>0</v>
      </c>
      <c r="W7" s="1">
        <v>0</v>
      </c>
      <c r="X7" s="4">
        <f t="shared" si="11"/>
        <v>0</v>
      </c>
      <c r="Y7" s="1">
        <v>0</v>
      </c>
      <c r="Z7" s="4">
        <f t="shared" si="12"/>
        <v>0</v>
      </c>
      <c r="AA7" s="1">
        <v>0</v>
      </c>
      <c r="AB7" s="4">
        <f t="shared" si="13"/>
        <v>0</v>
      </c>
      <c r="AC7" s="1">
        <v>0</v>
      </c>
      <c r="AD7" s="4">
        <f t="shared" si="14"/>
        <v>0</v>
      </c>
      <c r="AE7" s="1">
        <v>3292</v>
      </c>
      <c r="AF7" s="4">
        <f t="shared" si="15"/>
        <v>6.4074109813760495E-3</v>
      </c>
      <c r="AG7" s="1">
        <v>0</v>
      </c>
      <c r="AH7" s="4">
        <f t="shared" si="16"/>
        <v>0</v>
      </c>
      <c r="AI7" s="1">
        <v>0</v>
      </c>
      <c r="AJ7" s="4">
        <f t="shared" si="17"/>
        <v>0</v>
      </c>
      <c r="AK7" s="1">
        <v>0</v>
      </c>
      <c r="AL7" s="4">
        <f t="shared" si="18"/>
        <v>0</v>
      </c>
      <c r="AM7" s="1">
        <v>0</v>
      </c>
      <c r="AN7" s="4">
        <f t="shared" si="19"/>
        <v>0</v>
      </c>
      <c r="AO7" s="1">
        <v>0</v>
      </c>
      <c r="AP7" s="4">
        <f t="shared" si="20"/>
        <v>0</v>
      </c>
      <c r="AQ7" s="1">
        <v>0</v>
      </c>
      <c r="AR7" s="4">
        <f t="shared" si="21"/>
        <v>0</v>
      </c>
      <c r="AS7" s="1">
        <v>0</v>
      </c>
      <c r="AT7" s="4">
        <f t="shared" si="22"/>
        <v>0</v>
      </c>
      <c r="AU7" s="1">
        <v>1292.23</v>
      </c>
      <c r="AV7" s="6">
        <f t="shared" si="23"/>
        <v>1.2698137706799943E-2</v>
      </c>
    </row>
    <row r="8" spans="1:48" x14ac:dyDescent="0.25">
      <c r="A8" s="1">
        <v>585.5</v>
      </c>
      <c r="B8" s="3">
        <f t="shared" si="0"/>
        <v>7.2301802914299829E-2</v>
      </c>
      <c r="C8" s="1">
        <v>5853.9</v>
      </c>
      <c r="D8" s="3">
        <f t="shared" si="1"/>
        <v>0.46463211365981422</v>
      </c>
      <c r="E8" s="1">
        <v>896.3</v>
      </c>
      <c r="F8" s="3">
        <f t="shared" si="2"/>
        <v>4.0830178708904465E-2</v>
      </c>
      <c r="G8" s="1">
        <v>19805.97</v>
      </c>
      <c r="H8" s="3">
        <f t="shared" si="3"/>
        <v>0.90061575629707957</v>
      </c>
      <c r="I8" s="1">
        <v>2239</v>
      </c>
      <c r="J8" s="3">
        <f t="shared" si="4"/>
        <v>0.10407496000156181</v>
      </c>
      <c r="K8" s="1">
        <v>8695.6</v>
      </c>
      <c r="L8" s="4">
        <f t="shared" si="5"/>
        <v>0.16536277747699488</v>
      </c>
      <c r="M8" s="1">
        <v>15123.9</v>
      </c>
      <c r="N8" s="4">
        <f t="shared" si="6"/>
        <v>0.15477562298521208</v>
      </c>
      <c r="O8" s="1">
        <v>72644.399999999994</v>
      </c>
      <c r="P8" s="4">
        <f t="shared" si="7"/>
        <v>0.6111915999899038</v>
      </c>
      <c r="Q8" s="1">
        <v>133511</v>
      </c>
      <c r="R8" s="4">
        <f t="shared" si="8"/>
        <v>5.1978504863191E-2</v>
      </c>
      <c r="S8" s="1">
        <v>848077</v>
      </c>
      <c r="T8" s="4">
        <f t="shared" si="9"/>
        <v>0.3040356349035635</v>
      </c>
      <c r="U8" s="1">
        <v>1229166</v>
      </c>
      <c r="V8" s="4">
        <f t="shared" si="10"/>
        <v>0.38987489846066203</v>
      </c>
      <c r="W8" s="1">
        <v>1508839</v>
      </c>
      <c r="X8" s="4">
        <f t="shared" si="11"/>
        <v>0.62444992672587363</v>
      </c>
      <c r="Y8" s="1">
        <v>100944</v>
      </c>
      <c r="Z8" s="4">
        <f t="shared" si="12"/>
        <v>0.18917647587973696</v>
      </c>
      <c r="AA8" s="1">
        <v>461611</v>
      </c>
      <c r="AB8" s="4">
        <f t="shared" si="13"/>
        <v>0.83580362704057243</v>
      </c>
      <c r="AC8" s="1">
        <v>21260</v>
      </c>
      <c r="AD8" s="4">
        <f t="shared" si="14"/>
        <v>2.0249007550993972E-2</v>
      </c>
      <c r="AE8" s="1">
        <v>27374</v>
      </c>
      <c r="AF8" s="4">
        <f t="shared" si="15"/>
        <v>7.2802966598199639E-2</v>
      </c>
      <c r="AG8" s="1">
        <v>129896</v>
      </c>
      <c r="AH8" s="4">
        <f t="shared" si="16"/>
        <v>0.24277221135102503</v>
      </c>
      <c r="AI8" s="1">
        <v>292775</v>
      </c>
      <c r="AJ8" s="4">
        <f t="shared" si="17"/>
        <v>0.73178016726403827</v>
      </c>
      <c r="AK8" s="1">
        <v>247100</v>
      </c>
      <c r="AL8" s="4">
        <f t="shared" si="18"/>
        <v>0.51819882393403294</v>
      </c>
      <c r="AM8" s="1">
        <v>283247</v>
      </c>
      <c r="AN8" s="4">
        <f t="shared" si="19"/>
        <v>0.57080931844746285</v>
      </c>
      <c r="AO8" s="1">
        <v>9333</v>
      </c>
      <c r="AP8" s="4">
        <f t="shared" si="20"/>
        <v>3.1454213947970627E-2</v>
      </c>
      <c r="AQ8" s="1">
        <v>65785</v>
      </c>
      <c r="AR8" s="4">
        <f t="shared" si="21"/>
        <v>0.4306090121226403</v>
      </c>
      <c r="AS8" s="1">
        <v>2306.3000000000002</v>
      </c>
      <c r="AT8" s="4">
        <f t="shared" si="22"/>
        <v>1.2120559175951231E-2</v>
      </c>
      <c r="AU8" s="1">
        <v>4593.34</v>
      </c>
      <c r="AV8" s="6">
        <f t="shared" si="23"/>
        <v>7.0465800793075822E-2</v>
      </c>
    </row>
    <row r="9" spans="1:48" x14ac:dyDescent="0.25">
      <c r="A9" s="1">
        <v>2066</v>
      </c>
      <c r="B9" s="3">
        <f t="shared" si="0"/>
        <v>0.2551247221536182</v>
      </c>
      <c r="C9" s="1">
        <v>928</v>
      </c>
      <c r="D9" s="3">
        <f t="shared" si="1"/>
        <v>7.3656639415826647E-2</v>
      </c>
      <c r="E9" s="1">
        <v>763</v>
      </c>
      <c r="F9" s="3">
        <f t="shared" si="2"/>
        <v>3.4757811396735588E-2</v>
      </c>
      <c r="G9" s="1">
        <v>14850.55</v>
      </c>
      <c r="H9" s="3">
        <f t="shared" si="3"/>
        <v>0.66724435517482528</v>
      </c>
      <c r="I9" s="1">
        <v>4974</v>
      </c>
      <c r="J9" s="3">
        <f t="shared" si="4"/>
        <v>0.23120538233486757</v>
      </c>
      <c r="K9" s="1">
        <v>9665</v>
      </c>
      <c r="L9" s="4">
        <f t="shared" si="5"/>
        <v>0.18379769588241818</v>
      </c>
      <c r="M9" s="1">
        <v>7259</v>
      </c>
      <c r="N9" s="4">
        <f t="shared" si="6"/>
        <v>7.4287468658854827E-2</v>
      </c>
      <c r="O9" s="1">
        <v>48663.6</v>
      </c>
      <c r="P9" s="4">
        <f t="shared" si="7"/>
        <v>0.40942981902622477</v>
      </c>
      <c r="Q9" s="1">
        <v>303870</v>
      </c>
      <c r="R9" s="4">
        <f t="shared" si="8"/>
        <v>0.11830267373308453</v>
      </c>
      <c r="S9" s="1">
        <v>623375</v>
      </c>
      <c r="T9" s="4">
        <f t="shared" si="9"/>
        <v>0.22347995984799598</v>
      </c>
      <c r="U9" s="1">
        <v>682460</v>
      </c>
      <c r="V9" s="4">
        <f t="shared" si="10"/>
        <v>0.21646711933413665</v>
      </c>
      <c r="W9" s="1">
        <v>809495</v>
      </c>
      <c r="X9" s="4">
        <f t="shared" si="11"/>
        <v>0.33501857616018749</v>
      </c>
      <c r="Y9" s="1">
        <v>71705</v>
      </c>
      <c r="Z9" s="4">
        <f t="shared" si="12"/>
        <v>0.13438044066964394</v>
      </c>
      <c r="AA9" s="1">
        <v>10625</v>
      </c>
      <c r="AB9" s="4">
        <f t="shared" si="13"/>
        <v>1.9237872445210538E-2</v>
      </c>
      <c r="AC9" s="1">
        <v>10755</v>
      </c>
      <c r="AD9" s="4">
        <f t="shared" si="14"/>
        <v>1.0243559558369716E-2</v>
      </c>
      <c r="AE9" s="1">
        <v>215364</v>
      </c>
      <c r="AF9" s="4">
        <f t="shared" si="15"/>
        <v>0.59110296246260741</v>
      </c>
      <c r="AG9" s="1">
        <v>58596</v>
      </c>
      <c r="AH9" s="4">
        <f t="shared" si="16"/>
        <v>0.10951438455629629</v>
      </c>
      <c r="AI9" s="1">
        <v>124675</v>
      </c>
      <c r="AJ9" s="4">
        <f t="shared" si="17"/>
        <v>0.31162050159215771</v>
      </c>
      <c r="AK9" s="1">
        <v>136492</v>
      </c>
      <c r="AL9" s="4">
        <f t="shared" si="18"/>
        <v>0.28624036372482403</v>
      </c>
      <c r="AM9" s="1">
        <v>99400.667000000001</v>
      </c>
      <c r="AN9" s="4">
        <f t="shared" si="19"/>
        <v>0.20031572084962315</v>
      </c>
      <c r="AO9" s="1">
        <v>14341</v>
      </c>
      <c r="AP9" s="4">
        <f t="shared" si="20"/>
        <v>4.8332249247599567E-2</v>
      </c>
      <c r="AQ9" s="1">
        <v>2125</v>
      </c>
      <c r="AR9" s="4">
        <f t="shared" si="21"/>
        <v>1.3909616945513575E-2</v>
      </c>
      <c r="AS9" s="1">
        <v>2151</v>
      </c>
      <c r="AT9" s="4">
        <f t="shared" si="22"/>
        <v>1.1304393525331091E-2</v>
      </c>
      <c r="AU9" s="1">
        <v>17057</v>
      </c>
      <c r="AV9" s="6">
        <f t="shared" si="23"/>
        <v>0.28857319851744523</v>
      </c>
    </row>
    <row r="10" spans="1:48" x14ac:dyDescent="0.25">
      <c r="A10" s="1">
        <v>0</v>
      </c>
      <c r="B10" s="3">
        <f t="shared" si="0"/>
        <v>0</v>
      </c>
      <c r="C10" s="1">
        <v>5301</v>
      </c>
      <c r="D10" s="3">
        <f t="shared" si="1"/>
        <v>0.42074767838717358</v>
      </c>
      <c r="E10" s="1">
        <v>8216</v>
      </c>
      <c r="F10" s="3">
        <f t="shared" si="2"/>
        <v>0.37427284198634286</v>
      </c>
      <c r="G10" s="1">
        <v>1539.28</v>
      </c>
      <c r="H10" s="3">
        <f t="shared" si="3"/>
        <v>4.0361118109828321E-2</v>
      </c>
      <c r="I10" s="1">
        <v>0</v>
      </c>
      <c r="J10" s="3">
        <f t="shared" si="4"/>
        <v>0</v>
      </c>
      <c r="K10" s="1">
        <v>0</v>
      </c>
      <c r="L10" s="4">
        <f t="shared" si="5"/>
        <v>0</v>
      </c>
      <c r="M10" s="1">
        <v>0</v>
      </c>
      <c r="N10" s="4">
        <f t="shared" si="6"/>
        <v>0</v>
      </c>
      <c r="O10" s="1">
        <v>374</v>
      </c>
      <c r="P10" s="4">
        <f t="shared" si="7"/>
        <v>3.1466383974019197E-3</v>
      </c>
      <c r="Q10" s="1">
        <v>0</v>
      </c>
      <c r="R10" s="4">
        <f t="shared" si="8"/>
        <v>0</v>
      </c>
      <c r="S10" s="1">
        <v>0</v>
      </c>
      <c r="T10" s="4">
        <f t="shared" si="9"/>
        <v>0</v>
      </c>
      <c r="U10" s="1">
        <v>0</v>
      </c>
      <c r="V10" s="4">
        <f t="shared" si="10"/>
        <v>0</v>
      </c>
      <c r="W10" s="1">
        <v>358</v>
      </c>
      <c r="X10" s="4">
        <f t="shared" si="11"/>
        <v>1.481623113982756E-4</v>
      </c>
      <c r="Y10" s="1">
        <v>0</v>
      </c>
      <c r="Z10" s="4">
        <f t="shared" si="12"/>
        <v>0</v>
      </c>
      <c r="AA10" s="1">
        <v>0</v>
      </c>
      <c r="AB10" s="4">
        <f t="shared" si="13"/>
        <v>0</v>
      </c>
      <c r="AC10" s="1">
        <v>20650</v>
      </c>
      <c r="AD10" s="4">
        <f t="shared" si="14"/>
        <v>1.966801533057505E-2</v>
      </c>
      <c r="AE10" s="1">
        <v>7117</v>
      </c>
      <c r="AF10" s="4">
        <f t="shared" si="15"/>
        <v>1.6953171310017782E-2</v>
      </c>
      <c r="AG10" s="1">
        <v>0</v>
      </c>
      <c r="AH10" s="4">
        <f t="shared" si="16"/>
        <v>0</v>
      </c>
      <c r="AI10" s="1">
        <v>0</v>
      </c>
      <c r="AJ10" s="4">
        <f t="shared" si="17"/>
        <v>0</v>
      </c>
      <c r="AK10" s="1">
        <v>0</v>
      </c>
      <c r="AL10" s="4">
        <f t="shared" si="18"/>
        <v>0</v>
      </c>
      <c r="AM10" s="1">
        <v>3000</v>
      </c>
      <c r="AN10" s="4">
        <f t="shared" si="19"/>
        <v>6.0457055338357987E-3</v>
      </c>
      <c r="AO10" s="1">
        <v>0</v>
      </c>
      <c r="AP10" s="4">
        <f t="shared" si="20"/>
        <v>0</v>
      </c>
      <c r="AQ10" s="1">
        <v>0</v>
      </c>
      <c r="AR10" s="4">
        <f t="shared" si="21"/>
        <v>0</v>
      </c>
      <c r="AS10" s="1">
        <v>0</v>
      </c>
      <c r="AT10" s="4">
        <f t="shared" si="22"/>
        <v>0</v>
      </c>
      <c r="AU10" s="1">
        <v>1269.5</v>
      </c>
      <c r="AV10" s="6">
        <f t="shared" si="23"/>
        <v>1.2300374838567423E-2</v>
      </c>
    </row>
    <row r="11" spans="1:48" x14ac:dyDescent="0.25">
      <c r="A11" s="1">
        <v>1634</v>
      </c>
      <c r="B11" s="3">
        <f t="shared" si="0"/>
        <v>0.20177821684366509</v>
      </c>
      <c r="C11" s="1">
        <v>12599</v>
      </c>
      <c r="D11" s="3">
        <f t="shared" si="1"/>
        <v>1</v>
      </c>
      <c r="E11" s="1">
        <v>15496</v>
      </c>
      <c r="F11" s="3">
        <f t="shared" si="2"/>
        <v>0.70590700577170995</v>
      </c>
      <c r="G11" s="1">
        <v>15588.353999999999</v>
      </c>
      <c r="H11" s="3">
        <f t="shared" si="3"/>
        <v>0.70199062355038255</v>
      </c>
      <c r="I11" s="1">
        <v>484.5</v>
      </c>
      <c r="J11" s="3">
        <f t="shared" si="4"/>
        <v>2.2520910281713578E-2</v>
      </c>
      <c r="K11" s="1">
        <v>9.0299999999999994</v>
      </c>
      <c r="L11" s="4">
        <f t="shared" si="5"/>
        <v>1.7172200660302492E-4</v>
      </c>
      <c r="M11" s="1">
        <v>9657.4</v>
      </c>
      <c r="N11" s="4">
        <f t="shared" si="6"/>
        <v>9.8832318477204112E-2</v>
      </c>
      <c r="O11" s="1">
        <v>23612</v>
      </c>
      <c r="P11" s="4">
        <f t="shared" si="7"/>
        <v>0.19865889261886133</v>
      </c>
      <c r="Q11" s="1">
        <v>1615</v>
      </c>
      <c r="R11" s="4">
        <f t="shared" si="8"/>
        <v>6.2875182834413242E-4</v>
      </c>
      <c r="S11" s="1">
        <v>301</v>
      </c>
      <c r="T11" s="4">
        <f t="shared" si="9"/>
        <v>1.0790851079085107E-4</v>
      </c>
      <c r="U11" s="1">
        <v>208799</v>
      </c>
      <c r="V11" s="4">
        <f t="shared" si="10"/>
        <v>6.6228230298989541E-2</v>
      </c>
      <c r="W11" s="1">
        <v>879109</v>
      </c>
      <c r="X11" s="4">
        <f t="shared" si="11"/>
        <v>0.36382911008666668</v>
      </c>
      <c r="Y11" s="1">
        <v>77407</v>
      </c>
      <c r="Z11" s="4">
        <f t="shared" si="12"/>
        <v>0.14506640779464652</v>
      </c>
      <c r="AA11" s="1">
        <v>176553</v>
      </c>
      <c r="AB11" s="4">
        <f t="shared" si="13"/>
        <v>0.31967097353592999</v>
      </c>
      <c r="AC11" s="1">
        <v>189333</v>
      </c>
      <c r="AD11" s="4">
        <f t="shared" si="14"/>
        <v>0.18032950830914121</v>
      </c>
      <c r="AE11" s="1">
        <v>81348</v>
      </c>
      <c r="AF11" s="4">
        <f t="shared" si="15"/>
        <v>0.22161260528528695</v>
      </c>
      <c r="AG11" s="1">
        <v>134.6</v>
      </c>
      <c r="AH11" s="4">
        <f t="shared" si="16"/>
        <v>2.5156386376676705E-4</v>
      </c>
      <c r="AI11" s="1">
        <v>22.3</v>
      </c>
      <c r="AJ11" s="4">
        <f t="shared" si="17"/>
        <v>5.5738016326489809E-5</v>
      </c>
      <c r="AK11" s="1">
        <v>22893.3</v>
      </c>
      <c r="AL11" s="4">
        <f t="shared" si="18"/>
        <v>4.8010041019704554E-2</v>
      </c>
      <c r="AM11" s="1">
        <v>94121.37</v>
      </c>
      <c r="AN11" s="4">
        <f t="shared" si="19"/>
        <v>0.18967669582040222</v>
      </c>
      <c r="AO11" s="1">
        <v>5840.3</v>
      </c>
      <c r="AP11" s="4">
        <f t="shared" si="20"/>
        <v>1.9683065008071664E-2</v>
      </c>
      <c r="AQ11" s="1">
        <v>18959.2</v>
      </c>
      <c r="AR11" s="4">
        <f t="shared" si="21"/>
        <v>0.12410127510276753</v>
      </c>
      <c r="AS11" s="1">
        <v>16621</v>
      </c>
      <c r="AT11" s="4">
        <f t="shared" si="22"/>
        <v>8.7350220727349173E-2</v>
      </c>
      <c r="AU11" s="1">
        <v>9634.7999999999993</v>
      </c>
      <c r="AV11" s="6">
        <f t="shared" si="23"/>
        <v>0.15868865999587012</v>
      </c>
    </row>
    <row r="12" spans="1:48" x14ac:dyDescent="0.25">
      <c r="A12" s="1">
        <v>1261</v>
      </c>
      <c r="B12" s="3">
        <f t="shared" si="0"/>
        <v>0.15571746110150655</v>
      </c>
      <c r="C12" s="1">
        <v>3448</v>
      </c>
      <c r="D12" s="3">
        <f t="shared" si="1"/>
        <v>0.27367251369156281</v>
      </c>
      <c r="E12" s="1">
        <v>2742</v>
      </c>
      <c r="F12" s="3">
        <f t="shared" si="2"/>
        <v>0.12490946114003798</v>
      </c>
      <c r="G12" s="1">
        <v>4888.42</v>
      </c>
      <c r="H12" s="3">
        <f t="shared" si="3"/>
        <v>0.19808609285557865</v>
      </c>
      <c r="I12" s="1">
        <v>11360</v>
      </c>
      <c r="J12" s="3">
        <f t="shared" si="4"/>
        <v>0.52804445985607074</v>
      </c>
      <c r="K12" s="1">
        <v>21883</v>
      </c>
      <c r="L12" s="4">
        <f t="shared" si="5"/>
        <v>0.41614536771805033</v>
      </c>
      <c r="M12" s="1">
        <v>97715</v>
      </c>
      <c r="N12" s="4">
        <f t="shared" si="6"/>
        <v>1</v>
      </c>
      <c r="O12" s="1">
        <v>74903</v>
      </c>
      <c r="P12" s="4">
        <f t="shared" si="7"/>
        <v>0.63019426706041715</v>
      </c>
      <c r="Q12" s="1">
        <v>1085358</v>
      </c>
      <c r="R12" s="4">
        <f t="shared" si="8"/>
        <v>0.42255159560862593</v>
      </c>
      <c r="S12" s="1">
        <v>1381564</v>
      </c>
      <c r="T12" s="4">
        <f t="shared" si="9"/>
        <v>0.49529074352907437</v>
      </c>
      <c r="U12" s="1">
        <v>2409210</v>
      </c>
      <c r="V12" s="4">
        <f t="shared" si="10"/>
        <v>0.76416896018960145</v>
      </c>
      <c r="W12" s="1">
        <v>2006827</v>
      </c>
      <c r="X12" s="4">
        <f t="shared" si="11"/>
        <v>0.83054784049292529</v>
      </c>
      <c r="Y12" s="1">
        <v>36690</v>
      </c>
      <c r="Z12" s="4">
        <f t="shared" si="12"/>
        <v>6.8759756895184945E-2</v>
      </c>
      <c r="AA12" s="1">
        <v>107380</v>
      </c>
      <c r="AB12" s="4">
        <f t="shared" si="13"/>
        <v>0.19442472876863132</v>
      </c>
      <c r="AC12" s="1">
        <v>164320</v>
      </c>
      <c r="AD12" s="4">
        <f t="shared" si="14"/>
        <v>0.15650596993317636</v>
      </c>
      <c r="AE12" s="1">
        <v>109429</v>
      </c>
      <c r="AF12" s="4">
        <f t="shared" si="15"/>
        <v>0.29903364993589832</v>
      </c>
      <c r="AG12" s="1">
        <v>318846</v>
      </c>
      <c r="AH12" s="4">
        <f t="shared" si="16"/>
        <v>0.5959147972256954</v>
      </c>
      <c r="AI12" s="1">
        <v>254219</v>
      </c>
      <c r="AJ12" s="4">
        <f t="shared" si="17"/>
        <v>0.63541088665936829</v>
      </c>
      <c r="AK12" s="1">
        <v>476844</v>
      </c>
      <c r="AL12" s="4">
        <f t="shared" si="18"/>
        <v>1</v>
      </c>
      <c r="AM12" s="1">
        <v>473522.1</v>
      </c>
      <c r="AN12" s="4">
        <f t="shared" si="19"/>
        <v>0.95425839345451613</v>
      </c>
      <c r="AO12" s="1">
        <v>13718</v>
      </c>
      <c r="AP12" s="4">
        <f t="shared" si="20"/>
        <v>4.6232605479295086E-2</v>
      </c>
      <c r="AQ12" s="1">
        <v>40664</v>
      </c>
      <c r="AR12" s="4">
        <f t="shared" si="21"/>
        <v>0.26617442986934781</v>
      </c>
      <c r="AS12" s="1">
        <v>51859</v>
      </c>
      <c r="AT12" s="4">
        <f t="shared" si="22"/>
        <v>0.2725404666806811</v>
      </c>
      <c r="AU12" s="1">
        <v>22641.7</v>
      </c>
      <c r="AV12" s="6">
        <f t="shared" si="23"/>
        <v>0.38630246777473293</v>
      </c>
    </row>
    <row r="13" spans="1:48" x14ac:dyDescent="0.25">
      <c r="A13" s="1">
        <v>35.200000000000003</v>
      </c>
      <c r="B13" s="3">
        <f t="shared" si="0"/>
        <v>4.3467522845146954E-3</v>
      </c>
      <c r="C13" s="1">
        <v>64.8</v>
      </c>
      <c r="D13" s="3">
        <f t="shared" si="1"/>
        <v>5.1432653385189301E-3</v>
      </c>
      <c r="E13" s="1">
        <v>518.4</v>
      </c>
      <c r="F13" s="3">
        <f t="shared" si="2"/>
        <v>2.3615267926694269E-2</v>
      </c>
      <c r="G13" s="1">
        <v>13933.4</v>
      </c>
      <c r="H13" s="3">
        <f t="shared" si="3"/>
        <v>0.62405193545272808</v>
      </c>
      <c r="I13" s="1">
        <v>131.6</v>
      </c>
      <c r="J13" s="3">
        <f t="shared" si="4"/>
        <v>6.1171347638256076E-3</v>
      </c>
      <c r="K13" s="1">
        <v>122.5</v>
      </c>
      <c r="L13" s="4">
        <f t="shared" si="5"/>
        <v>2.3295621050797959E-3</v>
      </c>
      <c r="M13" s="1">
        <v>261</v>
      </c>
      <c r="N13" s="4">
        <f t="shared" si="6"/>
        <v>2.6710331064831398E-3</v>
      </c>
      <c r="O13" s="1">
        <v>436</v>
      </c>
      <c r="P13" s="4">
        <f t="shared" si="7"/>
        <v>3.6682736397519707E-3</v>
      </c>
      <c r="Q13" s="1">
        <v>15129</v>
      </c>
      <c r="R13" s="4">
        <f t="shared" si="8"/>
        <v>5.8900225455222168E-3</v>
      </c>
      <c r="S13" s="1">
        <v>6031</v>
      </c>
      <c r="T13" s="4">
        <f t="shared" si="9"/>
        <v>2.1621137162113717E-3</v>
      </c>
      <c r="U13" s="1">
        <v>3085</v>
      </c>
      <c r="V13" s="4">
        <f t="shared" si="10"/>
        <v>9.7852044536795072E-4</v>
      </c>
      <c r="W13" s="1">
        <v>5698</v>
      </c>
      <c r="X13" s="4">
        <f t="shared" si="11"/>
        <v>2.3581811462217162E-3</v>
      </c>
      <c r="Y13" s="1">
        <v>2008</v>
      </c>
      <c r="Z13" s="4">
        <f t="shared" si="12"/>
        <v>3.7631395978613073E-3</v>
      </c>
      <c r="AA13" s="1">
        <v>3328</v>
      </c>
      <c r="AB13" s="4">
        <f t="shared" si="13"/>
        <v>6.0257543056621808E-3</v>
      </c>
      <c r="AC13" s="1">
        <v>18523</v>
      </c>
      <c r="AD13" s="4">
        <f t="shared" si="14"/>
        <v>1.7642162129212671E-2</v>
      </c>
      <c r="AE13" s="1">
        <v>67574</v>
      </c>
      <c r="AF13" s="4">
        <f t="shared" si="15"/>
        <v>0.1836368398560814</v>
      </c>
      <c r="AG13" s="1">
        <v>882</v>
      </c>
      <c r="AH13" s="4">
        <f t="shared" si="16"/>
        <v>1.6484348279516235E-3</v>
      </c>
      <c r="AI13" s="1">
        <v>868</v>
      </c>
      <c r="AJ13" s="4">
        <f t="shared" si="17"/>
        <v>2.1695335502866886E-3</v>
      </c>
      <c r="AK13" s="1">
        <v>2035</v>
      </c>
      <c r="AL13" s="4">
        <f t="shared" si="18"/>
        <v>4.2676430866279121E-3</v>
      </c>
      <c r="AM13" s="1">
        <v>7036</v>
      </c>
      <c r="AN13" s="4">
        <f t="shared" si="19"/>
        <v>1.4179194712022893E-2</v>
      </c>
      <c r="AO13" s="1">
        <v>218</v>
      </c>
      <c r="AP13" s="4">
        <f t="shared" si="20"/>
        <v>7.3470680817074854E-4</v>
      </c>
      <c r="AQ13" s="1">
        <v>509</v>
      </c>
      <c r="AR13" s="4">
        <f t="shared" si="21"/>
        <v>3.3317623648312518E-3</v>
      </c>
      <c r="AS13" s="1">
        <v>8454</v>
      </c>
      <c r="AT13" s="4">
        <f t="shared" si="22"/>
        <v>4.4429262140004207E-2</v>
      </c>
      <c r="AU13" s="1">
        <v>12680.8</v>
      </c>
      <c r="AV13" s="6">
        <f t="shared" si="23"/>
        <v>0.21199203424295557</v>
      </c>
    </row>
    <row r="14" spans="1:48" x14ac:dyDescent="0.25">
      <c r="A14" s="1">
        <v>4474.0600000000004</v>
      </c>
      <c r="B14" s="3">
        <f t="shared" si="0"/>
        <v>0.55248950358113125</v>
      </c>
      <c r="C14" s="1">
        <v>3235</v>
      </c>
      <c r="D14" s="3">
        <f t="shared" si="1"/>
        <v>0.25676641003254225</v>
      </c>
      <c r="E14" s="1">
        <v>12539.5</v>
      </c>
      <c r="F14" s="3">
        <f t="shared" si="2"/>
        <v>0.57122618087728161</v>
      </c>
      <c r="G14" s="1">
        <v>8177.81</v>
      </c>
      <c r="H14" s="3">
        <f t="shared" si="3"/>
        <v>0.35299719083264852</v>
      </c>
      <c r="I14" s="1">
        <v>0</v>
      </c>
      <c r="J14" s="3">
        <f t="shared" si="4"/>
        <v>0</v>
      </c>
      <c r="K14" s="1">
        <v>48</v>
      </c>
      <c r="L14" s="4">
        <f t="shared" si="5"/>
        <v>9.1280800852106285E-4</v>
      </c>
      <c r="M14" s="1">
        <v>5742.2</v>
      </c>
      <c r="N14" s="4">
        <f t="shared" si="6"/>
        <v>5.8764775111293042E-2</v>
      </c>
      <c r="O14" s="1">
        <v>0</v>
      </c>
      <c r="P14" s="4">
        <f t="shared" si="7"/>
        <v>0</v>
      </c>
      <c r="Q14" s="1">
        <v>0</v>
      </c>
      <c r="R14" s="4">
        <f t="shared" si="8"/>
        <v>0</v>
      </c>
      <c r="S14" s="1">
        <v>2980</v>
      </c>
      <c r="T14" s="4">
        <f t="shared" si="9"/>
        <v>1.0683301068330107E-3</v>
      </c>
      <c r="U14" s="1">
        <v>266335</v>
      </c>
      <c r="V14" s="4">
        <f t="shared" si="10"/>
        <v>8.4477874494999397E-2</v>
      </c>
      <c r="W14" s="1">
        <v>0</v>
      </c>
      <c r="X14" s="4">
        <f t="shared" si="11"/>
        <v>0</v>
      </c>
      <c r="Y14" s="1">
        <v>210431</v>
      </c>
      <c r="Z14" s="4">
        <f t="shared" si="12"/>
        <v>0.39436316171192864</v>
      </c>
      <c r="AA14" s="1">
        <v>72067</v>
      </c>
      <c r="AB14" s="4">
        <f t="shared" si="13"/>
        <v>0.1304861885655518</v>
      </c>
      <c r="AC14" s="1">
        <v>695169</v>
      </c>
      <c r="AD14" s="4">
        <f t="shared" si="14"/>
        <v>0.66211111619082452</v>
      </c>
      <c r="AE14" s="1">
        <v>199830</v>
      </c>
      <c r="AF14" s="4">
        <f t="shared" si="15"/>
        <v>0.54827476875146464</v>
      </c>
      <c r="AG14" s="1">
        <v>0</v>
      </c>
      <c r="AH14" s="4">
        <f t="shared" si="16"/>
        <v>0</v>
      </c>
      <c r="AI14" s="1">
        <v>80</v>
      </c>
      <c r="AJ14" s="4">
        <f t="shared" si="17"/>
        <v>1.9995700924301275E-4</v>
      </c>
      <c r="AK14" s="1">
        <v>14030.1</v>
      </c>
      <c r="AL14" s="4">
        <f t="shared" si="18"/>
        <v>2.9422830107959836E-2</v>
      </c>
      <c r="AM14" s="1">
        <v>0</v>
      </c>
      <c r="AN14" s="4">
        <f t="shared" si="19"/>
        <v>0</v>
      </c>
      <c r="AO14" s="1">
        <v>13898.6</v>
      </c>
      <c r="AP14" s="4">
        <f t="shared" si="20"/>
        <v>4.6841266257073237E-2</v>
      </c>
      <c r="AQ14" s="1">
        <v>20954.599999999999</v>
      </c>
      <c r="AR14" s="4">
        <f t="shared" si="21"/>
        <v>0.13716256905715707</v>
      </c>
      <c r="AS14" s="1">
        <v>40453.800000000003</v>
      </c>
      <c r="AT14" s="4">
        <f t="shared" si="22"/>
        <v>0.21260142947235655</v>
      </c>
      <c r="AU14" s="1">
        <v>29565.5</v>
      </c>
      <c r="AV14" s="6">
        <f t="shared" si="23"/>
        <v>0.50746527230919458</v>
      </c>
    </row>
    <row r="15" spans="1:48" x14ac:dyDescent="0.25">
      <c r="A15" s="1">
        <v>0</v>
      </c>
      <c r="B15" s="3">
        <f t="shared" si="0"/>
        <v>0</v>
      </c>
      <c r="C15" s="1">
        <v>0</v>
      </c>
      <c r="D15" s="3">
        <f t="shared" si="1"/>
        <v>0</v>
      </c>
      <c r="E15" s="1">
        <v>0</v>
      </c>
      <c r="F15" s="3">
        <f t="shared" si="2"/>
        <v>0</v>
      </c>
      <c r="G15" s="1">
        <v>2223</v>
      </c>
      <c r="H15" s="3">
        <f t="shared" si="3"/>
        <v>7.2560345294468087E-2</v>
      </c>
      <c r="I15" s="1">
        <v>0</v>
      </c>
      <c r="J15" s="3">
        <f t="shared" si="4"/>
        <v>0</v>
      </c>
      <c r="K15" s="1">
        <v>0</v>
      </c>
      <c r="L15" s="4">
        <f t="shared" si="5"/>
        <v>0</v>
      </c>
      <c r="M15" s="1">
        <v>0</v>
      </c>
      <c r="N15" s="4">
        <f t="shared" si="6"/>
        <v>0</v>
      </c>
      <c r="O15" s="1">
        <v>2048</v>
      </c>
      <c r="P15" s="4">
        <f t="shared" si="7"/>
        <v>1.7230789940853294E-2</v>
      </c>
      <c r="Q15" s="1">
        <v>0</v>
      </c>
      <c r="R15" s="4">
        <f t="shared" si="8"/>
        <v>0</v>
      </c>
      <c r="S15" s="1">
        <v>0</v>
      </c>
      <c r="T15" s="4">
        <f t="shared" si="9"/>
        <v>0</v>
      </c>
      <c r="U15" s="1">
        <v>0</v>
      </c>
      <c r="V15" s="4">
        <f t="shared" si="10"/>
        <v>0</v>
      </c>
      <c r="W15" s="1">
        <v>184100</v>
      </c>
      <c r="X15" s="4">
        <f t="shared" si="11"/>
        <v>7.6191847844755689E-2</v>
      </c>
      <c r="Y15" s="1">
        <v>0</v>
      </c>
      <c r="Z15" s="4">
        <f t="shared" si="12"/>
        <v>0</v>
      </c>
      <c r="AA15" s="1">
        <v>0</v>
      </c>
      <c r="AB15" s="4">
        <f t="shared" si="13"/>
        <v>0</v>
      </c>
      <c r="AC15" s="1">
        <v>0</v>
      </c>
      <c r="AD15" s="4">
        <f t="shared" si="14"/>
        <v>0</v>
      </c>
      <c r="AE15" s="1">
        <v>18662</v>
      </c>
      <c r="AF15" s="4">
        <f t="shared" si="15"/>
        <v>4.8783446602610935E-2</v>
      </c>
      <c r="AG15" s="1">
        <v>0</v>
      </c>
      <c r="AH15" s="4">
        <f t="shared" si="16"/>
        <v>0</v>
      </c>
      <c r="AI15" s="1">
        <v>0</v>
      </c>
      <c r="AJ15" s="4">
        <f t="shared" si="17"/>
        <v>0</v>
      </c>
      <c r="AK15" s="1">
        <v>0</v>
      </c>
      <c r="AL15" s="4">
        <f t="shared" si="18"/>
        <v>0</v>
      </c>
      <c r="AM15" s="1">
        <v>9220</v>
      </c>
      <c r="AN15" s="4">
        <f t="shared" si="19"/>
        <v>1.8580468340655354E-2</v>
      </c>
      <c r="AO15" s="1">
        <v>0</v>
      </c>
      <c r="AP15" s="4">
        <f t="shared" si="20"/>
        <v>0</v>
      </c>
      <c r="AQ15" s="1">
        <v>0</v>
      </c>
      <c r="AR15" s="4">
        <f t="shared" si="21"/>
        <v>0</v>
      </c>
      <c r="AS15" s="1">
        <v>0</v>
      </c>
      <c r="AT15" s="4">
        <f t="shared" si="22"/>
        <v>0</v>
      </c>
      <c r="AU15" s="1">
        <v>1087</v>
      </c>
      <c r="AV15" s="6">
        <f t="shared" si="23"/>
        <v>9.1067222449715286E-3</v>
      </c>
    </row>
    <row r="16" spans="1:48" x14ac:dyDescent="0.25">
      <c r="A16" s="1">
        <v>0</v>
      </c>
      <c r="B16" s="3">
        <f t="shared" si="0"/>
        <v>0</v>
      </c>
      <c r="C16" s="1">
        <v>2224.5</v>
      </c>
      <c r="D16" s="3">
        <f t="shared" si="1"/>
        <v>0.17656163187554569</v>
      </c>
      <c r="E16" s="1">
        <v>3738.6</v>
      </c>
      <c r="F16" s="3">
        <f t="shared" si="2"/>
        <v>0.17030872042966666</v>
      </c>
      <c r="G16" s="1">
        <v>2116.69</v>
      </c>
      <c r="H16" s="3">
        <f t="shared" si="3"/>
        <v>6.7553763883950541E-2</v>
      </c>
      <c r="I16" s="1">
        <v>0</v>
      </c>
      <c r="J16" s="3">
        <f t="shared" si="4"/>
        <v>0</v>
      </c>
      <c r="K16" s="1">
        <v>0</v>
      </c>
      <c r="L16" s="4">
        <f t="shared" si="5"/>
        <v>0</v>
      </c>
      <c r="M16" s="1">
        <v>1443.4</v>
      </c>
      <c r="N16" s="4">
        <f t="shared" si="6"/>
        <v>1.4771529447884154E-2</v>
      </c>
      <c r="O16" s="1">
        <v>0</v>
      </c>
      <c r="P16" s="4">
        <f t="shared" si="7"/>
        <v>0</v>
      </c>
      <c r="Q16" s="1">
        <v>0</v>
      </c>
      <c r="R16" s="4">
        <f t="shared" si="8"/>
        <v>0</v>
      </c>
      <c r="S16" s="1">
        <v>0</v>
      </c>
      <c r="T16" s="4">
        <f t="shared" si="9"/>
        <v>0</v>
      </c>
      <c r="U16" s="1">
        <v>42250</v>
      </c>
      <c r="V16" s="4">
        <f t="shared" si="10"/>
        <v>1.340113089685443E-2</v>
      </c>
      <c r="W16" s="1">
        <v>0</v>
      </c>
      <c r="X16" s="4">
        <f t="shared" si="11"/>
        <v>0</v>
      </c>
      <c r="Y16" s="1">
        <v>0</v>
      </c>
      <c r="Z16" s="4">
        <f t="shared" si="12"/>
        <v>0</v>
      </c>
      <c r="AA16" s="1">
        <v>99581</v>
      </c>
      <c r="AB16" s="4">
        <f t="shared" si="13"/>
        <v>0.18030367773802453</v>
      </c>
      <c r="AC16" s="1">
        <v>97060</v>
      </c>
      <c r="AD16" s="4">
        <f t="shared" si="14"/>
        <v>9.244443428501764E-2</v>
      </c>
      <c r="AE16" s="1">
        <v>87040</v>
      </c>
      <c r="AF16" s="4">
        <f t="shared" si="15"/>
        <v>0.23730579947891536</v>
      </c>
      <c r="AG16" s="1">
        <v>0</v>
      </c>
      <c r="AH16" s="4">
        <f t="shared" si="16"/>
        <v>0</v>
      </c>
      <c r="AI16" s="1">
        <v>0</v>
      </c>
      <c r="AJ16" s="4">
        <f t="shared" si="17"/>
        <v>0</v>
      </c>
      <c r="AK16" s="1">
        <v>5405</v>
      </c>
      <c r="AL16" s="4">
        <f t="shared" si="18"/>
        <v>1.133494392296013E-2</v>
      </c>
      <c r="AM16" s="1">
        <v>0</v>
      </c>
      <c r="AN16" s="4">
        <f t="shared" si="19"/>
        <v>0</v>
      </c>
      <c r="AO16" s="1">
        <v>0</v>
      </c>
      <c r="AP16" s="4">
        <f t="shared" si="20"/>
        <v>0</v>
      </c>
      <c r="AQ16" s="1">
        <v>10894</v>
      </c>
      <c r="AR16" s="4">
        <f t="shared" si="21"/>
        <v>7.1308878590317593E-2</v>
      </c>
      <c r="AS16" s="1">
        <v>12708</v>
      </c>
      <c r="AT16" s="4">
        <f t="shared" si="22"/>
        <v>6.678578936304394E-2</v>
      </c>
      <c r="AU16" s="1">
        <v>16468.13</v>
      </c>
      <c r="AV16" s="6">
        <f t="shared" si="23"/>
        <v>0.27826828781722157</v>
      </c>
    </row>
    <row r="17" spans="1:48" x14ac:dyDescent="0.25">
      <c r="A17" s="1">
        <v>3</v>
      </c>
      <c r="B17" s="3">
        <f t="shared" si="0"/>
        <v>3.7046184243022968E-4</v>
      </c>
      <c r="C17" s="1">
        <v>36</v>
      </c>
      <c r="D17" s="3">
        <f t="shared" si="1"/>
        <v>2.8573696325105168E-3</v>
      </c>
      <c r="E17" s="1">
        <v>869</v>
      </c>
      <c r="F17" s="3">
        <f t="shared" si="2"/>
        <v>3.9586550594709342E-2</v>
      </c>
      <c r="G17" s="1">
        <v>1772.08</v>
      </c>
      <c r="H17" s="3">
        <f t="shared" si="3"/>
        <v>5.1324641319013563E-2</v>
      </c>
      <c r="I17" s="1">
        <v>221</v>
      </c>
      <c r="J17" s="3">
        <f t="shared" si="4"/>
        <v>1.0272695917974615E-2</v>
      </c>
      <c r="K17" s="1">
        <v>221</v>
      </c>
      <c r="L17" s="4">
        <f t="shared" si="5"/>
        <v>4.20272020589906E-3</v>
      </c>
      <c r="M17" s="1">
        <v>1383</v>
      </c>
      <c r="N17" s="4">
        <f t="shared" si="6"/>
        <v>1.4153405311364683E-2</v>
      </c>
      <c r="O17" s="1">
        <v>7935.26</v>
      </c>
      <c r="P17" s="4">
        <f t="shared" si="7"/>
        <v>6.6763085051784923E-2</v>
      </c>
      <c r="Q17" s="1">
        <v>80600</v>
      </c>
      <c r="R17" s="4">
        <f t="shared" si="8"/>
        <v>3.1379193414574041E-2</v>
      </c>
      <c r="S17" s="1">
        <v>55930</v>
      </c>
      <c r="T17" s="4">
        <f t="shared" si="9"/>
        <v>2.0050907005090702E-2</v>
      </c>
      <c r="U17" s="1">
        <v>114140</v>
      </c>
      <c r="V17" s="4">
        <f t="shared" si="10"/>
        <v>3.6203670545963657E-2</v>
      </c>
      <c r="W17" s="1">
        <v>275643</v>
      </c>
      <c r="X17" s="4">
        <f t="shared" si="11"/>
        <v>0.11407794413618683</v>
      </c>
      <c r="Y17" s="1">
        <v>865</v>
      </c>
      <c r="Z17" s="4">
        <f t="shared" si="12"/>
        <v>1.6210735817480232E-3</v>
      </c>
      <c r="AA17" s="1">
        <v>2204</v>
      </c>
      <c r="AB17" s="4">
        <f t="shared" si="13"/>
        <v>3.9906137288700265E-3</v>
      </c>
      <c r="AC17" s="1">
        <v>16800</v>
      </c>
      <c r="AD17" s="4">
        <f t="shared" si="14"/>
        <v>1.6001097218094954E-2</v>
      </c>
      <c r="AE17" s="1">
        <v>12211</v>
      </c>
      <c r="AF17" s="4">
        <f t="shared" si="15"/>
        <v>3.0997642712397126E-2</v>
      </c>
      <c r="AG17" s="1">
        <v>45583</v>
      </c>
      <c r="AH17" s="4">
        <f t="shared" si="16"/>
        <v>8.519342943596242E-2</v>
      </c>
      <c r="AI17" s="1">
        <v>31126</v>
      </c>
      <c r="AJ17" s="4">
        <f t="shared" si="17"/>
        <v>7.7798273371225191E-2</v>
      </c>
      <c r="AK17" s="1">
        <v>52302</v>
      </c>
      <c r="AL17" s="4">
        <f t="shared" si="18"/>
        <v>0.10968367013111206</v>
      </c>
      <c r="AM17" s="1">
        <v>22198.2</v>
      </c>
      <c r="AN17" s="4">
        <f t="shared" si="19"/>
        <v>4.473459352706461E-2</v>
      </c>
      <c r="AO17" s="1">
        <v>64</v>
      </c>
      <c r="AP17" s="4">
        <f t="shared" si="20"/>
        <v>2.1569374184829315E-4</v>
      </c>
      <c r="AQ17" s="1">
        <v>958</v>
      </c>
      <c r="AR17" s="4">
        <f t="shared" si="21"/>
        <v>6.2707826041421199E-3</v>
      </c>
      <c r="AS17" s="1">
        <v>6173</v>
      </c>
      <c r="AT17" s="4">
        <f t="shared" si="22"/>
        <v>3.2441664914862306E-2</v>
      </c>
      <c r="AU17" s="1">
        <v>753.9</v>
      </c>
      <c r="AV17" s="6">
        <f t="shared" si="23"/>
        <v>3.2776500316740332E-3</v>
      </c>
    </row>
    <row r="18" spans="1:48" x14ac:dyDescent="0.25">
      <c r="A18" s="1">
        <v>0</v>
      </c>
      <c r="B18" s="3">
        <f t="shared" si="0"/>
        <v>0</v>
      </c>
      <c r="C18" s="1">
        <v>0</v>
      </c>
      <c r="D18" s="3">
        <f t="shared" si="1"/>
        <v>0</v>
      </c>
      <c r="E18" s="1">
        <v>820</v>
      </c>
      <c r="F18" s="3">
        <f t="shared" si="2"/>
        <v>3.735439756923091E-2</v>
      </c>
      <c r="G18" s="1">
        <v>682.25</v>
      </c>
      <c r="H18" s="3">
        <f t="shared" si="3"/>
        <v>0</v>
      </c>
      <c r="I18" s="1">
        <v>0</v>
      </c>
      <c r="J18" s="3">
        <f t="shared" si="4"/>
        <v>0</v>
      </c>
      <c r="K18" s="1">
        <v>0</v>
      </c>
      <c r="L18" s="4">
        <f t="shared" si="5"/>
        <v>0</v>
      </c>
      <c r="M18" s="1">
        <v>0</v>
      </c>
      <c r="N18" s="4">
        <f t="shared" si="6"/>
        <v>0</v>
      </c>
      <c r="O18" s="1">
        <v>65.239999999999995</v>
      </c>
      <c r="P18" s="4">
        <f t="shared" si="7"/>
        <v>5.4889489049866642E-4</v>
      </c>
      <c r="Q18" s="1">
        <v>0</v>
      </c>
      <c r="R18" s="4">
        <f t="shared" si="8"/>
        <v>0</v>
      </c>
      <c r="S18" s="1">
        <v>0</v>
      </c>
      <c r="T18" s="4">
        <f t="shared" si="9"/>
        <v>0</v>
      </c>
      <c r="U18" s="1">
        <v>0</v>
      </c>
      <c r="V18" s="4">
        <f t="shared" si="10"/>
        <v>0</v>
      </c>
      <c r="W18" s="1">
        <v>3493</v>
      </c>
      <c r="X18" s="4">
        <f t="shared" si="11"/>
        <v>1.445617189145745E-3</v>
      </c>
      <c r="Y18" s="1">
        <v>0</v>
      </c>
      <c r="Z18" s="4">
        <f t="shared" si="12"/>
        <v>0</v>
      </c>
      <c r="AA18" s="1">
        <v>0</v>
      </c>
      <c r="AB18" s="4">
        <f t="shared" si="13"/>
        <v>0</v>
      </c>
      <c r="AC18" s="1">
        <v>6800</v>
      </c>
      <c r="AD18" s="4">
        <f t="shared" si="14"/>
        <v>6.4766345882765293E-3</v>
      </c>
      <c r="AE18" s="1">
        <v>24399</v>
      </c>
      <c r="AF18" s="4">
        <f t="shared" si="15"/>
        <v>6.4600708564811621E-2</v>
      </c>
      <c r="AG18" s="1">
        <v>0</v>
      </c>
      <c r="AH18" s="4">
        <f t="shared" si="16"/>
        <v>0</v>
      </c>
      <c r="AI18" s="1">
        <v>0</v>
      </c>
      <c r="AJ18" s="4">
        <f t="shared" si="17"/>
        <v>0</v>
      </c>
      <c r="AK18" s="1">
        <v>0</v>
      </c>
      <c r="AL18" s="4">
        <f t="shared" si="18"/>
        <v>0</v>
      </c>
      <c r="AM18" s="1">
        <v>2057.8000000000002</v>
      </c>
      <c r="AN18" s="4">
        <f t="shared" si="19"/>
        <v>4.1469509491757692E-3</v>
      </c>
      <c r="AO18" s="1">
        <v>0</v>
      </c>
      <c r="AP18" s="4">
        <f t="shared" si="20"/>
        <v>0</v>
      </c>
      <c r="AQ18" s="1">
        <v>0</v>
      </c>
      <c r="AR18" s="4">
        <f t="shared" si="21"/>
        <v>0</v>
      </c>
      <c r="AS18" s="1">
        <v>1200</v>
      </c>
      <c r="AT18" s="4">
        <f t="shared" si="22"/>
        <v>6.3064956905612779E-3</v>
      </c>
      <c r="AU18" s="1">
        <v>566.6</v>
      </c>
      <c r="AV18" s="6">
        <f t="shared" si="23"/>
        <v>0</v>
      </c>
    </row>
    <row r="19" spans="1:48" x14ac:dyDescent="0.25">
      <c r="A19" s="1">
        <v>0</v>
      </c>
      <c r="B19" s="3">
        <f t="shared" si="0"/>
        <v>0</v>
      </c>
      <c r="C19" s="1">
        <v>0</v>
      </c>
      <c r="D19" s="3">
        <f t="shared" si="1"/>
        <v>0</v>
      </c>
      <c r="E19" s="1">
        <v>0</v>
      </c>
      <c r="F19" s="3">
        <f t="shared" si="2"/>
        <v>0</v>
      </c>
      <c r="G19" s="1">
        <v>15622.43</v>
      </c>
      <c r="H19" s="3">
        <f t="shared" si="3"/>
        <v>0.7035954045507099</v>
      </c>
      <c r="I19" s="1">
        <v>0</v>
      </c>
      <c r="J19" s="3">
        <f t="shared" si="4"/>
        <v>0</v>
      </c>
      <c r="K19" s="1">
        <v>0</v>
      </c>
      <c r="L19" s="4">
        <f t="shared" si="5"/>
        <v>0</v>
      </c>
      <c r="M19" s="1">
        <v>0</v>
      </c>
      <c r="N19" s="4">
        <f t="shared" si="6"/>
        <v>0</v>
      </c>
      <c r="O19" s="1">
        <v>52317.04</v>
      </c>
      <c r="P19" s="4">
        <f t="shared" si="7"/>
        <v>0.44016793289415013</v>
      </c>
      <c r="Q19" s="1">
        <v>2568581</v>
      </c>
      <c r="R19" s="4">
        <f t="shared" si="8"/>
        <v>1</v>
      </c>
      <c r="S19" s="1">
        <v>2789400</v>
      </c>
      <c r="T19" s="4">
        <f t="shared" si="9"/>
        <v>1</v>
      </c>
      <c r="U19" s="1">
        <v>3152719</v>
      </c>
      <c r="V19" s="4">
        <f t="shared" si="10"/>
        <v>1</v>
      </c>
      <c r="W19" s="1">
        <v>1268411</v>
      </c>
      <c r="X19" s="4">
        <f t="shared" si="11"/>
        <v>0.52494610492457583</v>
      </c>
      <c r="Y19" s="1">
        <v>101</v>
      </c>
      <c r="Z19" s="4">
        <f t="shared" si="12"/>
        <v>1.8928142399601198E-4</v>
      </c>
      <c r="AA19" s="1">
        <v>82697</v>
      </c>
      <c r="AB19" s="4">
        <f t="shared" si="13"/>
        <v>0.14973311412720716</v>
      </c>
      <c r="AC19" s="1">
        <v>6337</v>
      </c>
      <c r="AD19" s="4">
        <f t="shared" si="14"/>
        <v>6.0356519685159362E-3</v>
      </c>
      <c r="AE19" s="1">
        <v>111343</v>
      </c>
      <c r="AF19" s="4">
        <f t="shared" si="15"/>
        <v>0.30431066569250492</v>
      </c>
      <c r="AG19" s="1">
        <v>535053</v>
      </c>
      <c r="AH19" s="4">
        <f t="shared" si="16"/>
        <v>1</v>
      </c>
      <c r="AI19" s="1">
        <v>319365</v>
      </c>
      <c r="AJ19" s="4">
        <f t="shared" si="17"/>
        <v>0.79824087821118461</v>
      </c>
      <c r="AK19" s="1">
        <v>366284</v>
      </c>
      <c r="AL19" s="4">
        <f t="shared" si="18"/>
        <v>0.76814220164246583</v>
      </c>
      <c r="AM19" s="1">
        <v>247997.75</v>
      </c>
      <c r="AN19" s="4">
        <f t="shared" si="19"/>
        <v>0.49977378985127563</v>
      </c>
      <c r="AO19" s="1">
        <v>26.7</v>
      </c>
      <c r="AP19" s="4">
        <f t="shared" si="20"/>
        <v>8.9984732927334801E-5</v>
      </c>
      <c r="AQ19" s="1">
        <v>22052.7</v>
      </c>
      <c r="AR19" s="4">
        <f t="shared" si="21"/>
        <v>0.1443504045243893</v>
      </c>
      <c r="AS19" s="1">
        <v>2526.6</v>
      </c>
      <c r="AT19" s="4">
        <f t="shared" si="22"/>
        <v>1.327832667647677E-2</v>
      </c>
      <c r="AU19" s="1">
        <v>6181.92</v>
      </c>
      <c r="AV19" s="6">
        <f t="shared" si="23"/>
        <v>9.8265102914361108E-2</v>
      </c>
    </row>
    <row r="20" spans="1:48" x14ac:dyDescent="0.25">
      <c r="A20" s="1">
        <v>0</v>
      </c>
      <c r="B20" s="3">
        <f t="shared" si="0"/>
        <v>0</v>
      </c>
      <c r="C20" s="1">
        <v>0</v>
      </c>
      <c r="D20" s="3">
        <f t="shared" si="1"/>
        <v>0</v>
      </c>
      <c r="E20" s="1">
        <v>1904</v>
      </c>
      <c r="F20" s="3">
        <f t="shared" si="2"/>
        <v>8.6735088990019082E-2</v>
      </c>
      <c r="G20" s="1">
        <v>4602</v>
      </c>
      <c r="H20" s="3">
        <f t="shared" si="3"/>
        <v>0.1845973801512194</v>
      </c>
      <c r="I20" s="1">
        <v>0</v>
      </c>
      <c r="J20" s="3">
        <f t="shared" si="4"/>
        <v>0</v>
      </c>
      <c r="K20" s="1">
        <v>0</v>
      </c>
      <c r="L20" s="4">
        <f t="shared" si="5"/>
        <v>0</v>
      </c>
      <c r="M20" s="1">
        <v>0</v>
      </c>
      <c r="N20" s="4">
        <f t="shared" si="6"/>
        <v>0</v>
      </c>
      <c r="O20" s="1">
        <v>0</v>
      </c>
      <c r="P20" s="4">
        <f t="shared" si="7"/>
        <v>0</v>
      </c>
      <c r="Q20" s="1">
        <v>0</v>
      </c>
      <c r="R20" s="4">
        <f t="shared" si="8"/>
        <v>0</v>
      </c>
      <c r="S20" s="1">
        <v>0</v>
      </c>
      <c r="T20" s="4">
        <f t="shared" si="9"/>
        <v>0</v>
      </c>
      <c r="U20" s="1">
        <v>0</v>
      </c>
      <c r="V20" s="4">
        <f t="shared" si="10"/>
        <v>0</v>
      </c>
      <c r="W20" s="1">
        <v>0</v>
      </c>
      <c r="X20" s="4">
        <f t="shared" si="11"/>
        <v>0</v>
      </c>
      <c r="Y20" s="1">
        <v>0</v>
      </c>
      <c r="Z20" s="4">
        <f t="shared" si="12"/>
        <v>0</v>
      </c>
      <c r="AA20" s="1">
        <v>0</v>
      </c>
      <c r="AB20" s="4">
        <f t="shared" si="13"/>
        <v>0</v>
      </c>
      <c r="AC20" s="1">
        <v>3334</v>
      </c>
      <c r="AD20" s="4">
        <f t="shared" si="14"/>
        <v>3.1754558407814633E-3</v>
      </c>
      <c r="AE20" s="1">
        <v>968</v>
      </c>
      <c r="AF20" s="4">
        <f t="shared" si="15"/>
        <v>0</v>
      </c>
      <c r="AG20" s="1">
        <v>0</v>
      </c>
      <c r="AH20" s="4">
        <f t="shared" si="16"/>
        <v>0</v>
      </c>
      <c r="AI20" s="1">
        <v>0</v>
      </c>
      <c r="AJ20" s="4">
        <f t="shared" si="17"/>
        <v>0</v>
      </c>
      <c r="AK20" s="1">
        <v>0</v>
      </c>
      <c r="AL20" s="4">
        <f t="shared" si="18"/>
        <v>0</v>
      </c>
      <c r="AM20" s="1">
        <v>0</v>
      </c>
      <c r="AN20" s="4">
        <f t="shared" si="19"/>
        <v>0</v>
      </c>
      <c r="AO20" s="1">
        <v>0</v>
      </c>
      <c r="AP20" s="4">
        <f t="shared" si="20"/>
        <v>0</v>
      </c>
      <c r="AQ20" s="1">
        <v>0</v>
      </c>
      <c r="AR20" s="4">
        <f t="shared" si="21"/>
        <v>0</v>
      </c>
      <c r="AS20" s="1">
        <v>759.4</v>
      </c>
      <c r="AT20" s="4">
        <f t="shared" si="22"/>
        <v>3.9909606895101955E-3</v>
      </c>
      <c r="AU20" s="1">
        <v>5162</v>
      </c>
      <c r="AV20" s="6">
        <f t="shared" si="23"/>
        <v>8.0417047280057954E-2</v>
      </c>
    </row>
    <row r="21" spans="1:48" x14ac:dyDescent="0.25">
      <c r="A21" s="1">
        <v>8098</v>
      </c>
      <c r="B21" s="3">
        <f t="shared" si="0"/>
        <v>1</v>
      </c>
      <c r="C21" s="1">
        <v>8686</v>
      </c>
      <c r="D21" s="3">
        <f t="shared" si="1"/>
        <v>0.68941979522184305</v>
      </c>
      <c r="E21" s="1">
        <v>12723</v>
      </c>
      <c r="F21" s="3">
        <f t="shared" si="2"/>
        <v>0.57958536618698153</v>
      </c>
      <c r="G21" s="1">
        <v>21916.3</v>
      </c>
      <c r="H21" s="3">
        <f t="shared" si="3"/>
        <v>1</v>
      </c>
      <c r="I21" s="1">
        <v>7569</v>
      </c>
      <c r="J21" s="3">
        <f t="shared" si="4"/>
        <v>0.35182821449389079</v>
      </c>
      <c r="K21" s="1">
        <v>6195</v>
      </c>
      <c r="L21" s="4">
        <f t="shared" si="5"/>
        <v>0.11780928359974967</v>
      </c>
      <c r="M21" s="1">
        <v>19089</v>
      </c>
      <c r="N21" s="4">
        <f t="shared" si="6"/>
        <v>0.19535383513278412</v>
      </c>
      <c r="O21" s="1">
        <v>118857</v>
      </c>
      <c r="P21" s="4">
        <f t="shared" si="7"/>
        <v>1</v>
      </c>
      <c r="Q21" s="1">
        <v>789647</v>
      </c>
      <c r="R21" s="4">
        <f t="shared" si="8"/>
        <v>0.3074253838987363</v>
      </c>
      <c r="S21" s="1">
        <v>634816</v>
      </c>
      <c r="T21" s="4">
        <f t="shared" si="9"/>
        <v>0.22758155875815589</v>
      </c>
      <c r="U21" s="1">
        <v>1068819</v>
      </c>
      <c r="V21" s="4">
        <f t="shared" si="10"/>
        <v>0.33901498991822615</v>
      </c>
      <c r="W21" s="1">
        <v>2416269</v>
      </c>
      <c r="X21" s="4">
        <f t="shared" si="11"/>
        <v>1</v>
      </c>
      <c r="Y21" s="1">
        <v>533597</v>
      </c>
      <c r="Z21" s="4">
        <f t="shared" si="12"/>
        <v>1</v>
      </c>
      <c r="AA21" s="1">
        <v>552296</v>
      </c>
      <c r="AB21" s="4">
        <f t="shared" si="13"/>
        <v>1</v>
      </c>
      <c r="AC21" s="1">
        <v>1049928</v>
      </c>
      <c r="AD21" s="4">
        <f t="shared" si="14"/>
        <v>1</v>
      </c>
      <c r="AE21" s="1">
        <v>363673</v>
      </c>
      <c r="AF21" s="4">
        <f t="shared" si="15"/>
        <v>1</v>
      </c>
      <c r="AG21" s="1">
        <v>420399</v>
      </c>
      <c r="AH21" s="4">
        <f t="shared" si="16"/>
        <v>0.78571468620865592</v>
      </c>
      <c r="AI21" s="1">
        <v>305733</v>
      </c>
      <c r="AJ21" s="4">
        <f t="shared" si="17"/>
        <v>0.76416820383617523</v>
      </c>
      <c r="AK21" s="1">
        <v>318844</v>
      </c>
      <c r="AL21" s="4">
        <f t="shared" si="18"/>
        <v>0.6686547382372432</v>
      </c>
      <c r="AM21" s="1">
        <v>428075.12</v>
      </c>
      <c r="AN21" s="4">
        <f t="shared" si="19"/>
        <v>0.8626720406271412</v>
      </c>
      <c r="AO21" s="1">
        <v>296717</v>
      </c>
      <c r="AP21" s="4">
        <f t="shared" si="20"/>
        <v>1</v>
      </c>
      <c r="AQ21" s="1">
        <v>152772</v>
      </c>
      <c r="AR21" s="4">
        <f t="shared" si="21"/>
        <v>1</v>
      </c>
      <c r="AS21" s="1">
        <v>190280</v>
      </c>
      <c r="AT21" s="4">
        <f t="shared" si="22"/>
        <v>1</v>
      </c>
      <c r="AU21" s="1">
        <v>57711.199999999997</v>
      </c>
      <c r="AV21" s="6">
        <f t="shared" si="23"/>
        <v>1</v>
      </c>
    </row>
    <row r="22" spans="1:48" x14ac:dyDescent="0.25">
      <c r="A22" s="1">
        <v>0</v>
      </c>
      <c r="B22" s="3">
        <f t="shared" si="0"/>
        <v>0</v>
      </c>
      <c r="C22" s="1">
        <v>529.1</v>
      </c>
      <c r="D22" s="3">
        <f t="shared" si="1"/>
        <v>4.1995396460036513E-2</v>
      </c>
      <c r="E22" s="1">
        <v>8104</v>
      </c>
      <c r="F22" s="3">
        <f t="shared" si="2"/>
        <v>0.36917077792810643</v>
      </c>
      <c r="G22" s="1">
        <v>3212</v>
      </c>
      <c r="H22" s="3">
        <f t="shared" si="3"/>
        <v>0.11913648126476109</v>
      </c>
      <c r="I22" s="1">
        <v>0</v>
      </c>
      <c r="J22" s="3">
        <f t="shared" si="4"/>
        <v>0</v>
      </c>
      <c r="K22" s="1">
        <v>0</v>
      </c>
      <c r="L22" s="4">
        <f t="shared" si="5"/>
        <v>0</v>
      </c>
      <c r="M22" s="1">
        <v>2553</v>
      </c>
      <c r="N22" s="4">
        <f t="shared" si="6"/>
        <v>2.6127001995599447E-2</v>
      </c>
      <c r="O22" s="1">
        <v>150</v>
      </c>
      <c r="P22" s="4">
        <f t="shared" si="7"/>
        <v>1.2620207476210909E-3</v>
      </c>
      <c r="Q22" s="1">
        <v>0</v>
      </c>
      <c r="R22" s="4">
        <f t="shared" si="8"/>
        <v>0</v>
      </c>
      <c r="S22" s="1">
        <v>0</v>
      </c>
      <c r="T22" s="4">
        <f t="shared" si="9"/>
        <v>0</v>
      </c>
      <c r="U22" s="1">
        <v>98700</v>
      </c>
      <c r="V22" s="4">
        <f t="shared" si="10"/>
        <v>3.1306310521172359E-2</v>
      </c>
      <c r="W22" s="1">
        <v>800</v>
      </c>
      <c r="X22" s="4">
        <f t="shared" si="11"/>
        <v>3.3108896401849296E-4</v>
      </c>
      <c r="Y22" s="1">
        <v>12030</v>
      </c>
      <c r="Z22" s="4">
        <f t="shared" si="12"/>
        <v>2.2545104264079446E-2</v>
      </c>
      <c r="AA22" s="1">
        <v>6370</v>
      </c>
      <c r="AB22" s="4">
        <f t="shared" si="13"/>
        <v>1.1533670350681518E-2</v>
      </c>
      <c r="AC22" s="1">
        <v>46134</v>
      </c>
      <c r="AD22" s="4">
        <f t="shared" si="14"/>
        <v>4.3940155896404327E-2</v>
      </c>
      <c r="AE22" s="1">
        <v>71172</v>
      </c>
      <c r="AF22" s="4">
        <f t="shared" si="15"/>
        <v>0.19355674721881419</v>
      </c>
      <c r="AG22" s="1">
        <v>0</v>
      </c>
      <c r="AH22" s="4">
        <f t="shared" si="16"/>
        <v>0</v>
      </c>
      <c r="AI22" s="1">
        <v>0</v>
      </c>
      <c r="AJ22" s="4">
        <f t="shared" si="17"/>
        <v>0</v>
      </c>
      <c r="AK22" s="1">
        <v>11870</v>
      </c>
      <c r="AL22" s="4">
        <f t="shared" si="18"/>
        <v>2.4892837070404576E-2</v>
      </c>
      <c r="AM22" s="1">
        <v>50</v>
      </c>
      <c r="AN22" s="4">
        <f t="shared" si="19"/>
        <v>1.0076175889726332E-4</v>
      </c>
      <c r="AO22" s="1">
        <v>1203</v>
      </c>
      <c r="AP22" s="4">
        <f t="shared" si="20"/>
        <v>4.0543683038046351E-3</v>
      </c>
      <c r="AQ22" s="1">
        <v>1477</v>
      </c>
      <c r="AR22" s="4">
        <f t="shared" si="21"/>
        <v>9.6680019898934353E-3</v>
      </c>
      <c r="AS22" s="1">
        <v>3493</v>
      </c>
      <c r="AT22" s="4">
        <f t="shared" si="22"/>
        <v>1.8357157872608786E-2</v>
      </c>
      <c r="AU22" s="1">
        <v>6783</v>
      </c>
      <c r="AV22" s="6">
        <f t="shared" si="23"/>
        <v>0.10878368209769601</v>
      </c>
    </row>
    <row r="23" spans="1:48" x14ac:dyDescent="0.25">
      <c r="A23" s="1">
        <v>124</v>
      </c>
      <c r="B23" s="3">
        <f t="shared" si="0"/>
        <v>1.5312422820449494E-2</v>
      </c>
      <c r="C23" s="1">
        <v>97</v>
      </c>
      <c r="D23" s="3">
        <f t="shared" si="1"/>
        <v>7.6990237320422256E-3</v>
      </c>
      <c r="E23" s="1">
        <v>471</v>
      </c>
      <c r="F23" s="3">
        <f t="shared" si="2"/>
        <v>2.1456001530619218E-2</v>
      </c>
      <c r="G23" s="1">
        <v>18783.740000000002</v>
      </c>
      <c r="H23" s="3">
        <f t="shared" si="3"/>
        <v>0.85247468099585344</v>
      </c>
      <c r="I23" s="1">
        <v>0</v>
      </c>
      <c r="J23" s="3">
        <f t="shared" si="4"/>
        <v>0</v>
      </c>
      <c r="K23" s="1">
        <v>0</v>
      </c>
      <c r="L23" s="4">
        <f t="shared" si="5"/>
        <v>0</v>
      </c>
      <c r="M23" s="1">
        <v>0</v>
      </c>
      <c r="N23" s="4">
        <f t="shared" si="6"/>
        <v>0</v>
      </c>
      <c r="O23" s="1">
        <v>0</v>
      </c>
      <c r="P23" s="4">
        <f t="shared" si="7"/>
        <v>0</v>
      </c>
      <c r="Q23" s="1">
        <v>0</v>
      </c>
      <c r="R23" s="4">
        <f t="shared" si="8"/>
        <v>0</v>
      </c>
      <c r="S23" s="1">
        <v>0</v>
      </c>
      <c r="T23" s="4">
        <f t="shared" si="9"/>
        <v>0</v>
      </c>
      <c r="U23" s="1">
        <v>0</v>
      </c>
      <c r="V23" s="4">
        <f t="shared" si="10"/>
        <v>0</v>
      </c>
      <c r="W23" s="1">
        <v>0</v>
      </c>
      <c r="X23" s="4">
        <f t="shared" si="11"/>
        <v>0</v>
      </c>
      <c r="Y23" s="1">
        <v>1500</v>
      </c>
      <c r="Z23" s="4">
        <f t="shared" si="12"/>
        <v>2.8111102573665143E-3</v>
      </c>
      <c r="AA23" s="1">
        <v>571</v>
      </c>
      <c r="AB23" s="4">
        <f t="shared" si="13"/>
        <v>1.0338658979967264E-3</v>
      </c>
      <c r="AC23" s="1">
        <v>2749</v>
      </c>
      <c r="AD23" s="4">
        <f t="shared" si="14"/>
        <v>2.6182747769370853E-3</v>
      </c>
      <c r="AE23" s="1">
        <v>33700</v>
      </c>
      <c r="AF23" s="4">
        <f t="shared" si="15"/>
        <v>9.0244137797934956E-2</v>
      </c>
      <c r="AG23" s="1">
        <v>0</v>
      </c>
      <c r="AH23" s="4">
        <f t="shared" si="16"/>
        <v>0</v>
      </c>
      <c r="AI23" s="1">
        <v>0</v>
      </c>
      <c r="AJ23" s="4">
        <f t="shared" si="17"/>
        <v>0</v>
      </c>
      <c r="AK23" s="1">
        <v>0</v>
      </c>
      <c r="AL23" s="4">
        <f t="shared" si="18"/>
        <v>0</v>
      </c>
      <c r="AM23" s="1">
        <v>0</v>
      </c>
      <c r="AN23" s="4">
        <f t="shared" si="19"/>
        <v>0</v>
      </c>
      <c r="AO23" s="1">
        <v>98</v>
      </c>
      <c r="AP23" s="4">
        <f t="shared" si="20"/>
        <v>3.3028104220519889E-4</v>
      </c>
      <c r="AQ23" s="1">
        <v>134</v>
      </c>
      <c r="AR23" s="4">
        <f t="shared" si="21"/>
        <v>8.7712408032885605E-4</v>
      </c>
      <c r="AS23" s="1">
        <v>862</v>
      </c>
      <c r="AT23" s="4">
        <f t="shared" si="22"/>
        <v>4.5301660710531846E-3</v>
      </c>
      <c r="AU23" s="1">
        <v>5363.35</v>
      </c>
      <c r="AV23" s="6">
        <f t="shared" si="23"/>
        <v>8.3940564812773219E-2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C2" sqref="C2:C23"/>
    </sheetView>
  </sheetViews>
  <sheetFormatPr defaultRowHeight="14.4" x14ac:dyDescent="0.25"/>
  <cols>
    <col min="1" max="3" width="8.88671875" style="6"/>
    <col min="4" max="4" width="10.6640625" style="6" customWidth="1"/>
    <col min="5" max="6" width="8.88671875" style="6"/>
  </cols>
  <sheetData>
    <row r="1" spans="1:2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6" customFormat="1" x14ac:dyDescent="0.25">
      <c r="A2" s="4">
        <v>0</v>
      </c>
      <c r="B2" s="4">
        <v>0</v>
      </c>
      <c r="C2" s="4">
        <v>0</v>
      </c>
      <c r="D2" s="6">
        <v>0.17670062941360692</v>
      </c>
      <c r="E2" s="6">
        <v>0</v>
      </c>
      <c r="F2" s="6">
        <v>0</v>
      </c>
      <c r="G2" s="6">
        <v>1.8154838049429464E-2</v>
      </c>
      <c r="H2" s="6">
        <v>0.18174276651774823</v>
      </c>
      <c r="I2" s="6">
        <v>0</v>
      </c>
      <c r="J2" s="6">
        <v>0</v>
      </c>
      <c r="K2" s="6">
        <v>5.6522639664365902E-2</v>
      </c>
      <c r="L2" s="6">
        <v>0.37961294872383827</v>
      </c>
      <c r="M2" s="6">
        <v>0</v>
      </c>
      <c r="N2" s="6">
        <v>0</v>
      </c>
      <c r="O2" s="6">
        <v>0</v>
      </c>
      <c r="P2" s="6">
        <v>3.7857211783680955E-2</v>
      </c>
      <c r="Q2" s="6">
        <v>0</v>
      </c>
      <c r="R2" s="6">
        <v>0</v>
      </c>
      <c r="S2" s="6">
        <v>3.4128561961563948E-2</v>
      </c>
      <c r="T2" s="6">
        <v>0.1848942535568901</v>
      </c>
      <c r="U2" s="6">
        <v>0</v>
      </c>
      <c r="V2" s="6">
        <v>0</v>
      </c>
      <c r="W2" s="6">
        <v>0</v>
      </c>
      <c r="X2" s="6">
        <v>2.3507558019480405E-2</v>
      </c>
    </row>
    <row r="3" spans="1:24" s="6" customFormat="1" x14ac:dyDescent="0.25">
      <c r="A3" s="4">
        <v>2.0622375895282787E-2</v>
      </c>
      <c r="B3" s="4">
        <v>0.56734661481069926</v>
      </c>
      <c r="C3" s="4">
        <v>0.12231287496754266</v>
      </c>
      <c r="D3" s="6">
        <v>0.53035337111855718</v>
      </c>
      <c r="E3" s="6">
        <v>0.99999981406885208</v>
      </c>
      <c r="F3" s="6">
        <v>1.0000000380336671</v>
      </c>
      <c r="G3" s="6">
        <v>0.3487570997288032</v>
      </c>
      <c r="H3" s="6">
        <v>0.47526691738812188</v>
      </c>
      <c r="I3" s="6">
        <v>9.8568042043447338E-2</v>
      </c>
      <c r="J3" s="6">
        <v>0.28103534810353481</v>
      </c>
      <c r="K3" s="6">
        <v>0.18578249441196631</v>
      </c>
      <c r="L3" s="6">
        <v>0.3848040098184432</v>
      </c>
      <c r="M3" s="6">
        <v>3.307739736167932E-2</v>
      </c>
      <c r="N3" s="6">
        <v>0.31137288700262178</v>
      </c>
      <c r="O3" s="6">
        <v>5.0498700863297295E-2</v>
      </c>
      <c r="P3" s="6">
        <v>0.37202685377924211</v>
      </c>
      <c r="Q3" s="6">
        <v>0.25774269091099389</v>
      </c>
      <c r="R3" s="6">
        <v>0.90016146528496377</v>
      </c>
      <c r="S3" s="6">
        <v>0.55980572262626771</v>
      </c>
      <c r="T3" s="6">
        <v>0.46436545685381481</v>
      </c>
      <c r="U3" s="6">
        <v>1.2004704819744066E-2</v>
      </c>
      <c r="V3" s="6">
        <v>0.21490849108475374</v>
      </c>
      <c r="W3" s="6">
        <v>4.0676897204120245E-2</v>
      </c>
      <c r="X3" s="6">
        <v>0.30502269680774741</v>
      </c>
    </row>
    <row r="4" spans="1:24" s="6" customFormat="1" x14ac:dyDescent="0.25">
      <c r="A4" s="4">
        <v>3.2230180291429981E-2</v>
      </c>
      <c r="B4" s="4">
        <v>0.46623938407810139</v>
      </c>
      <c r="C4" s="4">
        <v>0.38471840706271432</v>
      </c>
      <c r="D4" s="6">
        <v>0.41339772676432429</v>
      </c>
      <c r="E4" s="6">
        <v>0.14911678056498898</v>
      </c>
      <c r="F4" s="6">
        <v>5.4255026006470669E-2</v>
      </c>
      <c r="G4" s="6">
        <v>0.23399068720257896</v>
      </c>
      <c r="H4" s="6">
        <v>0.79541802333897038</v>
      </c>
      <c r="I4" s="6">
        <v>0.35119196163173361</v>
      </c>
      <c r="J4" s="6">
        <v>0.23608016060801607</v>
      </c>
      <c r="K4" s="6">
        <v>0.20543251713838118</v>
      </c>
      <c r="L4" s="6">
        <v>0.41549140430970227</v>
      </c>
      <c r="M4" s="6">
        <v>0.19142536408563016</v>
      </c>
      <c r="N4" s="6">
        <v>0.36455994611585091</v>
      </c>
      <c r="O4" s="6">
        <v>8.5649682644905176E-2</v>
      </c>
      <c r="P4" s="6">
        <v>0.19245116554775921</v>
      </c>
      <c r="Q4" s="6">
        <v>0.86611793598017395</v>
      </c>
      <c r="R4" s="6">
        <v>1</v>
      </c>
      <c r="S4" s="6">
        <v>0.72232008791135049</v>
      </c>
      <c r="T4" s="6">
        <v>1</v>
      </c>
      <c r="U4" s="6">
        <v>3.9182116292629E-2</v>
      </c>
      <c r="V4" s="6">
        <v>0.2307359987432252</v>
      </c>
      <c r="W4" s="6">
        <v>0.14524910657977716</v>
      </c>
      <c r="X4" s="6">
        <v>0.18858474816518098</v>
      </c>
    </row>
    <row r="5" spans="1:24" s="6" customFormat="1" x14ac:dyDescent="0.25">
      <c r="A5" s="4">
        <v>2.9389972832798223E-2</v>
      </c>
      <c r="B5" s="4">
        <v>0.26626716406063972</v>
      </c>
      <c r="C5" s="4">
        <v>1</v>
      </c>
      <c r="D5" s="6">
        <v>0.3649454531754423</v>
      </c>
      <c r="E5" s="6">
        <v>0.21214743968161151</v>
      </c>
      <c r="F5" s="6">
        <v>9.5578605225559624E-2</v>
      </c>
      <c r="G5" s="6">
        <v>0.11687049071278718</v>
      </c>
      <c r="H5" s="6">
        <v>0.31427892341216757</v>
      </c>
      <c r="I5" s="6">
        <v>5.5984218523768572E-2</v>
      </c>
      <c r="J5" s="6">
        <v>8.1171578117157805E-2</v>
      </c>
      <c r="K5" s="6">
        <v>0.16866393738230398</v>
      </c>
      <c r="L5" s="6">
        <v>0.23198244897401737</v>
      </c>
      <c r="M5" s="6">
        <v>9.7095748289439416E-3</v>
      </c>
      <c r="N5" s="6">
        <v>0.13997023335312947</v>
      </c>
      <c r="O5" s="6">
        <v>0.11502598273405415</v>
      </c>
      <c r="P5" s="6">
        <v>0.2136750251581864</v>
      </c>
      <c r="Q5" s="6">
        <v>5.7869781124486736E-2</v>
      </c>
      <c r="R5" s="6">
        <v>8.4698289867678439E-2</v>
      </c>
      <c r="S5" s="6">
        <v>0.13534782863997449</v>
      </c>
      <c r="T5" s="6">
        <v>0.42161863017814682</v>
      </c>
      <c r="U5" s="6">
        <v>4.2700620456529283E-3</v>
      </c>
      <c r="V5" s="6">
        <v>5.8651018074843554E-2</v>
      </c>
      <c r="W5" s="6">
        <v>0.10494849695186041</v>
      </c>
      <c r="X5" s="6">
        <v>0.27216138241058652</v>
      </c>
    </row>
    <row r="6" spans="1:24" s="6" customFormat="1" x14ac:dyDescent="0.25">
      <c r="A6" s="4">
        <v>7.1602864904914798E-2</v>
      </c>
      <c r="B6" s="4">
        <v>7.3039130089689666E-2</v>
      </c>
      <c r="C6" s="4">
        <v>9.6516474655952311E-2</v>
      </c>
      <c r="D6" s="6">
        <v>4.66067471820025E-2</v>
      </c>
      <c r="E6" s="6">
        <v>3.3146875380577819E-2</v>
      </c>
      <c r="F6" s="6">
        <v>2.9019687937565455E-2</v>
      </c>
      <c r="G6" s="6">
        <v>3.4727523921608758E-2</v>
      </c>
      <c r="H6" s="6">
        <v>0.10698536897279924</v>
      </c>
      <c r="I6" s="6">
        <v>7.4458621316594656E-2</v>
      </c>
      <c r="J6" s="6">
        <v>9.7173227217322716E-2</v>
      </c>
      <c r="K6" s="6">
        <v>8.0895887010545495E-2</v>
      </c>
      <c r="L6" s="6">
        <v>0.14276349197874905</v>
      </c>
      <c r="M6" s="6">
        <v>0.19899849511897555</v>
      </c>
      <c r="N6" s="6">
        <v>0.4036259541984733</v>
      </c>
      <c r="O6" s="6">
        <v>0.27988490639358127</v>
      </c>
      <c r="P6" s="6">
        <v>0.15807336540714906</v>
      </c>
      <c r="Q6" s="6">
        <v>5.3515072338628136E-2</v>
      </c>
      <c r="R6" s="6">
        <v>0.67749183925456025</v>
      </c>
      <c r="S6" s="6">
        <v>5.346402597075773E-2</v>
      </c>
      <c r="T6" s="6">
        <v>8.61446535810729E-2</v>
      </c>
      <c r="U6" s="6">
        <v>2.8486739890198405E-2</v>
      </c>
      <c r="V6" s="6">
        <v>7.8620231456025966E-2</v>
      </c>
      <c r="W6" s="6">
        <v>8.2573050241749005E-2</v>
      </c>
      <c r="X6" s="6">
        <v>3.4442274510627431E-2</v>
      </c>
    </row>
    <row r="7" spans="1:24" s="6" customFormat="1" x14ac:dyDescent="0.25">
      <c r="A7" s="4">
        <v>0</v>
      </c>
      <c r="B7" s="4">
        <v>0</v>
      </c>
      <c r="C7" s="4">
        <v>0</v>
      </c>
      <c r="D7" s="6">
        <v>5.5033778294767126E-2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6.4074109813760495E-3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1.2698137706799943E-2</v>
      </c>
    </row>
    <row r="8" spans="1:24" s="6" customFormat="1" x14ac:dyDescent="0.25">
      <c r="A8" s="4">
        <v>7.2301802914299829E-2</v>
      </c>
      <c r="B8" s="4">
        <v>0.46463211365981422</v>
      </c>
      <c r="C8" s="4">
        <v>4.0830178708904465E-2</v>
      </c>
      <c r="D8" s="6">
        <v>0.90061575629707957</v>
      </c>
      <c r="E8" s="6">
        <v>0.10407496000156181</v>
      </c>
      <c r="F8" s="6">
        <v>0.16536277747699488</v>
      </c>
      <c r="G8" s="6">
        <v>0.15477562298521208</v>
      </c>
      <c r="H8" s="6">
        <v>0.6111915999899038</v>
      </c>
      <c r="I8" s="6">
        <v>5.1978504863191E-2</v>
      </c>
      <c r="J8" s="6">
        <v>0.3040356349035635</v>
      </c>
      <c r="K8" s="6">
        <v>0.38987489846066203</v>
      </c>
      <c r="L8" s="6">
        <v>0.62444992672587363</v>
      </c>
      <c r="M8" s="6">
        <v>0.18917647587973696</v>
      </c>
      <c r="N8" s="6">
        <v>0.83580362704057243</v>
      </c>
      <c r="O8" s="6">
        <v>2.0249007550993972E-2</v>
      </c>
      <c r="P8" s="6">
        <v>7.2802966598199639E-2</v>
      </c>
      <c r="Q8" s="6">
        <v>0.24277221135102503</v>
      </c>
      <c r="R8" s="6">
        <v>0.73178016726403827</v>
      </c>
      <c r="S8" s="6">
        <v>0.51819882393403294</v>
      </c>
      <c r="T8" s="6">
        <v>0.57080931844746285</v>
      </c>
      <c r="U8" s="6">
        <v>3.1454213947970627E-2</v>
      </c>
      <c r="V8" s="6">
        <v>0.4306090121226403</v>
      </c>
      <c r="W8" s="6">
        <v>1.2120559175951231E-2</v>
      </c>
      <c r="X8" s="6">
        <v>7.0465800793075822E-2</v>
      </c>
    </row>
    <row r="9" spans="1:24" s="6" customFormat="1" x14ac:dyDescent="0.25">
      <c r="A9" s="4">
        <v>0.2551247221536182</v>
      </c>
      <c r="B9" s="4">
        <v>7.3656639415826647E-2</v>
      </c>
      <c r="C9" s="4">
        <v>3.4757811396735588E-2</v>
      </c>
      <c r="D9" s="6">
        <v>0.66724435517482528</v>
      </c>
      <c r="E9" s="6">
        <v>0.23120538233486757</v>
      </c>
      <c r="F9" s="6">
        <v>0.18379769588241818</v>
      </c>
      <c r="G9" s="6">
        <v>7.4287468658854827E-2</v>
      </c>
      <c r="H9" s="6">
        <v>0.40942981902622477</v>
      </c>
      <c r="I9" s="6">
        <v>0.11830267373308453</v>
      </c>
      <c r="J9" s="6">
        <v>0.22347995984799598</v>
      </c>
      <c r="K9" s="6">
        <v>0.21646711933413665</v>
      </c>
      <c r="L9" s="6">
        <v>0.33501857616018749</v>
      </c>
      <c r="M9" s="6">
        <v>0.13438044066964394</v>
      </c>
      <c r="N9" s="6">
        <v>1.9237872445210538E-2</v>
      </c>
      <c r="O9" s="6">
        <v>1.0243559558369716E-2</v>
      </c>
      <c r="P9" s="6">
        <v>0.59110296246260741</v>
      </c>
      <c r="Q9" s="6">
        <v>0.10951438455629629</v>
      </c>
      <c r="R9" s="6">
        <v>0.31162050159215771</v>
      </c>
      <c r="S9" s="6">
        <v>0.28624036372482403</v>
      </c>
      <c r="T9" s="6">
        <v>0.20031572084962315</v>
      </c>
      <c r="U9" s="6">
        <v>4.8332249247599567E-2</v>
      </c>
      <c r="V9" s="6">
        <v>1.3909616945513575E-2</v>
      </c>
      <c r="W9" s="6">
        <v>1.1304393525331091E-2</v>
      </c>
      <c r="X9" s="6">
        <v>0.28857319851744523</v>
      </c>
    </row>
    <row r="10" spans="1:24" s="6" customFormat="1" x14ac:dyDescent="0.25">
      <c r="A10" s="4">
        <v>0</v>
      </c>
      <c r="B10" s="4">
        <v>0.42074767838717358</v>
      </c>
      <c r="C10" s="4">
        <v>0.37427284198634286</v>
      </c>
      <c r="D10" s="6">
        <v>4.0361118109828321E-2</v>
      </c>
      <c r="E10" s="6">
        <v>0</v>
      </c>
      <c r="F10" s="6">
        <v>0</v>
      </c>
      <c r="G10" s="6">
        <v>0</v>
      </c>
      <c r="H10" s="6">
        <v>3.1466383974019197E-3</v>
      </c>
      <c r="I10" s="6">
        <v>0</v>
      </c>
      <c r="J10" s="6">
        <v>0</v>
      </c>
      <c r="K10" s="6">
        <v>0</v>
      </c>
      <c r="L10" s="6">
        <v>1.481623113982756E-4</v>
      </c>
      <c r="M10" s="6">
        <v>0</v>
      </c>
      <c r="N10" s="6">
        <v>0</v>
      </c>
      <c r="O10" s="6">
        <v>1.966801533057505E-2</v>
      </c>
      <c r="P10" s="6">
        <v>1.6953171310017782E-2</v>
      </c>
      <c r="Q10" s="6">
        <v>0</v>
      </c>
      <c r="R10" s="6">
        <v>0</v>
      </c>
      <c r="S10" s="6">
        <v>0</v>
      </c>
      <c r="T10" s="6">
        <v>6.0457055338357987E-3</v>
      </c>
      <c r="U10" s="6">
        <v>0</v>
      </c>
      <c r="V10" s="6">
        <v>0</v>
      </c>
      <c r="W10" s="6">
        <v>0</v>
      </c>
      <c r="X10" s="6">
        <v>1.2300374838567423E-2</v>
      </c>
    </row>
    <row r="11" spans="1:24" s="6" customFormat="1" x14ac:dyDescent="0.25">
      <c r="A11" s="4">
        <v>0.20177821684366509</v>
      </c>
      <c r="B11" s="4">
        <v>1</v>
      </c>
      <c r="C11" s="4">
        <v>0.70590700577170995</v>
      </c>
      <c r="D11" s="6">
        <v>0.70199062355038255</v>
      </c>
      <c r="E11" s="6">
        <v>2.2520910281713578E-2</v>
      </c>
      <c r="F11" s="6">
        <v>1.7172200660302492E-4</v>
      </c>
      <c r="G11" s="6">
        <v>9.8832318477204112E-2</v>
      </c>
      <c r="H11" s="6">
        <v>0.19865889261886133</v>
      </c>
      <c r="I11" s="6">
        <v>6.2875182834413242E-4</v>
      </c>
      <c r="J11" s="6">
        <v>1.0790851079085107E-4</v>
      </c>
      <c r="K11" s="6">
        <v>6.6228230298989541E-2</v>
      </c>
      <c r="L11" s="6">
        <v>0.36382911008666668</v>
      </c>
      <c r="M11" s="6">
        <v>0.14506640779464652</v>
      </c>
      <c r="N11" s="6">
        <v>0.31967097353592999</v>
      </c>
      <c r="O11" s="6">
        <v>0.18032950830914121</v>
      </c>
      <c r="P11" s="6">
        <v>0.22161260528528695</v>
      </c>
      <c r="Q11" s="6">
        <v>2.5156386376676705E-4</v>
      </c>
      <c r="R11" s="6">
        <v>5.5738016326489809E-5</v>
      </c>
      <c r="S11" s="6">
        <v>4.8010041019704554E-2</v>
      </c>
      <c r="T11" s="6">
        <v>0.18967669582040222</v>
      </c>
      <c r="U11" s="6">
        <v>1.9683065008071664E-2</v>
      </c>
      <c r="V11" s="6">
        <v>0.12410127510276753</v>
      </c>
      <c r="W11" s="6">
        <v>8.7350220727349173E-2</v>
      </c>
      <c r="X11" s="6">
        <v>0.15868865999587012</v>
      </c>
    </row>
    <row r="12" spans="1:24" s="6" customFormat="1" x14ac:dyDescent="0.25">
      <c r="A12" s="4">
        <v>0.15571746110150655</v>
      </c>
      <c r="B12" s="4">
        <v>0.27367251369156281</v>
      </c>
      <c r="C12" s="4">
        <v>0.12490946114003798</v>
      </c>
      <c r="D12" s="6">
        <v>0.19808609285557865</v>
      </c>
      <c r="E12" s="6">
        <v>0.52804445985607074</v>
      </c>
      <c r="F12" s="6">
        <v>0.41614536771805033</v>
      </c>
      <c r="G12" s="6">
        <v>1</v>
      </c>
      <c r="H12" s="6">
        <v>0.63019426706041715</v>
      </c>
      <c r="I12" s="6">
        <v>0.42255159560862593</v>
      </c>
      <c r="J12" s="6">
        <v>0.49529074352907437</v>
      </c>
      <c r="K12" s="6">
        <v>0.76416896018960145</v>
      </c>
      <c r="L12" s="6">
        <v>0.83054784049292529</v>
      </c>
      <c r="M12" s="6">
        <v>6.8759756895184945E-2</v>
      </c>
      <c r="N12" s="6">
        <v>0.19442472876863132</v>
      </c>
      <c r="O12" s="6">
        <v>0.15650596993317636</v>
      </c>
      <c r="P12" s="6">
        <v>0.29903364993589832</v>
      </c>
      <c r="Q12" s="6">
        <v>0.5959147972256954</v>
      </c>
      <c r="R12" s="6">
        <v>0.63541088665936829</v>
      </c>
      <c r="S12" s="6">
        <v>1</v>
      </c>
      <c r="T12" s="6">
        <v>0.95425839345451613</v>
      </c>
      <c r="U12" s="6">
        <v>4.6232605479295086E-2</v>
      </c>
      <c r="V12" s="6">
        <v>0.26617442986934781</v>
      </c>
      <c r="W12" s="6">
        <v>0.2725404666806811</v>
      </c>
      <c r="X12" s="6">
        <v>0.38630246777473293</v>
      </c>
    </row>
    <row r="13" spans="1:24" s="6" customFormat="1" x14ac:dyDescent="0.25">
      <c r="A13" s="4">
        <v>4.3467522845146954E-3</v>
      </c>
      <c r="B13" s="4">
        <v>5.1432653385189301E-3</v>
      </c>
      <c r="C13" s="4">
        <v>2.3615267926694269E-2</v>
      </c>
      <c r="D13" s="6">
        <v>0.62405193545272808</v>
      </c>
      <c r="E13" s="6">
        <v>6.1171347638256076E-3</v>
      </c>
      <c r="F13" s="6">
        <v>2.3295621050797959E-3</v>
      </c>
      <c r="G13" s="6">
        <v>2.6710331064831398E-3</v>
      </c>
      <c r="H13" s="6">
        <v>3.6682736397519707E-3</v>
      </c>
      <c r="I13" s="6">
        <v>5.8900225455222168E-3</v>
      </c>
      <c r="J13" s="6">
        <v>2.1621137162113717E-3</v>
      </c>
      <c r="K13" s="6">
        <v>9.7852044536795072E-4</v>
      </c>
      <c r="L13" s="6">
        <v>2.3581811462217162E-3</v>
      </c>
      <c r="M13" s="6">
        <v>3.7631395978613073E-3</v>
      </c>
      <c r="N13" s="6">
        <v>6.0257543056621808E-3</v>
      </c>
      <c r="O13" s="6">
        <v>1.7642162129212671E-2</v>
      </c>
      <c r="P13" s="6">
        <v>0.1836368398560814</v>
      </c>
      <c r="Q13" s="6">
        <v>1.6484348279516235E-3</v>
      </c>
      <c r="R13" s="6">
        <v>2.1695335502866886E-3</v>
      </c>
      <c r="S13" s="6">
        <v>4.2676430866279121E-3</v>
      </c>
      <c r="T13" s="6">
        <v>1.4179194712022893E-2</v>
      </c>
      <c r="U13" s="6">
        <v>7.3470680817074854E-4</v>
      </c>
      <c r="V13" s="6">
        <v>3.3317623648312518E-3</v>
      </c>
      <c r="W13" s="6">
        <v>4.4429262140004207E-2</v>
      </c>
      <c r="X13" s="6">
        <v>0.21199203424295557</v>
      </c>
    </row>
    <row r="14" spans="1:24" s="6" customFormat="1" x14ac:dyDescent="0.25">
      <c r="A14" s="4">
        <v>0.55248950358113125</v>
      </c>
      <c r="B14" s="4">
        <v>0.25676641003254225</v>
      </c>
      <c r="C14" s="4">
        <v>0.57122618087728161</v>
      </c>
      <c r="D14" s="6">
        <v>0.35299719083264852</v>
      </c>
      <c r="E14" s="6">
        <v>0</v>
      </c>
      <c r="F14" s="6">
        <v>9.1280800852106285E-4</v>
      </c>
      <c r="G14" s="6">
        <v>5.8764775111293042E-2</v>
      </c>
      <c r="H14" s="6">
        <v>0</v>
      </c>
      <c r="I14" s="6">
        <v>0</v>
      </c>
      <c r="J14" s="6">
        <v>1.0683301068330107E-3</v>
      </c>
      <c r="K14" s="6">
        <v>8.4477874494999397E-2</v>
      </c>
      <c r="L14" s="6">
        <v>0</v>
      </c>
      <c r="M14" s="6">
        <v>0.39436316171192864</v>
      </c>
      <c r="N14" s="6">
        <v>0.1304861885655518</v>
      </c>
      <c r="O14" s="6">
        <v>0.66211111619082452</v>
      </c>
      <c r="P14" s="6">
        <v>0.54827476875146464</v>
      </c>
      <c r="Q14" s="6">
        <v>0</v>
      </c>
      <c r="R14" s="6">
        <v>1.9995700924301275E-4</v>
      </c>
      <c r="S14" s="6">
        <v>2.9422830107959836E-2</v>
      </c>
      <c r="T14" s="6">
        <v>0</v>
      </c>
      <c r="U14" s="6">
        <v>4.6841266257073237E-2</v>
      </c>
      <c r="V14" s="6">
        <v>0.13716256905715707</v>
      </c>
      <c r="W14" s="6">
        <v>0.21260142947235655</v>
      </c>
      <c r="X14" s="6">
        <v>0.50746527230919458</v>
      </c>
    </row>
    <row r="15" spans="1:24" s="6" customFormat="1" x14ac:dyDescent="0.25">
      <c r="A15" s="4">
        <v>0</v>
      </c>
      <c r="B15" s="4">
        <v>0</v>
      </c>
      <c r="C15" s="4">
        <v>0</v>
      </c>
      <c r="D15" s="6">
        <v>7.2560345294468087E-2</v>
      </c>
      <c r="E15" s="6">
        <v>0</v>
      </c>
      <c r="F15" s="6">
        <v>0</v>
      </c>
      <c r="G15" s="6">
        <v>0</v>
      </c>
      <c r="H15" s="6">
        <v>1.7230789940853294E-2</v>
      </c>
      <c r="I15" s="6">
        <v>0</v>
      </c>
      <c r="J15" s="6">
        <v>0</v>
      </c>
      <c r="K15" s="6">
        <v>0</v>
      </c>
      <c r="L15" s="6">
        <v>7.6191847844755689E-2</v>
      </c>
      <c r="M15" s="6">
        <v>0</v>
      </c>
      <c r="N15" s="6">
        <v>0</v>
      </c>
      <c r="O15" s="6">
        <v>0</v>
      </c>
      <c r="P15" s="6">
        <v>4.8783446602610935E-2</v>
      </c>
      <c r="Q15" s="6">
        <v>0</v>
      </c>
      <c r="R15" s="6">
        <v>0</v>
      </c>
      <c r="S15" s="6">
        <v>0</v>
      </c>
      <c r="T15" s="6">
        <v>1.8580468340655354E-2</v>
      </c>
      <c r="U15" s="6">
        <v>0</v>
      </c>
      <c r="V15" s="6">
        <v>0</v>
      </c>
      <c r="W15" s="6">
        <v>0</v>
      </c>
      <c r="X15" s="6">
        <v>9.1067222449715286E-3</v>
      </c>
    </row>
    <row r="16" spans="1:24" s="6" customFormat="1" x14ac:dyDescent="0.25">
      <c r="A16" s="4">
        <v>0</v>
      </c>
      <c r="B16" s="4">
        <v>0.17656163187554569</v>
      </c>
      <c r="C16" s="4">
        <v>0.17030872042966666</v>
      </c>
      <c r="D16" s="6">
        <v>6.7553763883950541E-2</v>
      </c>
      <c r="E16" s="6">
        <v>0</v>
      </c>
      <c r="F16" s="6">
        <v>0</v>
      </c>
      <c r="G16" s="6">
        <v>1.4771529447884154E-2</v>
      </c>
      <c r="H16" s="6">
        <v>0</v>
      </c>
      <c r="I16" s="6">
        <v>0</v>
      </c>
      <c r="J16" s="6">
        <v>0</v>
      </c>
      <c r="K16" s="6">
        <v>1.340113089685443E-2</v>
      </c>
      <c r="L16" s="6">
        <v>0</v>
      </c>
      <c r="M16" s="6">
        <v>0</v>
      </c>
      <c r="N16" s="6">
        <v>0.18030367773802453</v>
      </c>
      <c r="O16" s="6">
        <v>9.244443428501764E-2</v>
      </c>
      <c r="P16" s="6">
        <v>0.23730579947891536</v>
      </c>
      <c r="Q16" s="6">
        <v>0</v>
      </c>
      <c r="R16" s="6">
        <v>0</v>
      </c>
      <c r="S16" s="6">
        <v>1.133494392296013E-2</v>
      </c>
      <c r="T16" s="6">
        <v>0</v>
      </c>
      <c r="U16" s="6">
        <v>0</v>
      </c>
      <c r="V16" s="6">
        <v>7.1308878590317593E-2</v>
      </c>
      <c r="W16" s="6">
        <v>6.678578936304394E-2</v>
      </c>
      <c r="X16" s="6">
        <v>0.27826828781722157</v>
      </c>
    </row>
    <row r="17" spans="1:24" s="6" customFormat="1" x14ac:dyDescent="0.25">
      <c r="A17" s="4">
        <v>3.7046184243022968E-4</v>
      </c>
      <c r="B17" s="4">
        <v>2.8573696325105168E-3</v>
      </c>
      <c r="C17" s="4">
        <v>3.9586550594709342E-2</v>
      </c>
      <c r="D17" s="6">
        <v>5.1324641319013563E-2</v>
      </c>
      <c r="E17" s="6">
        <v>1.0272695917974615E-2</v>
      </c>
      <c r="F17" s="6">
        <v>4.20272020589906E-3</v>
      </c>
      <c r="G17" s="6">
        <v>1.4153405311364683E-2</v>
      </c>
      <c r="H17" s="6">
        <v>6.6763085051784923E-2</v>
      </c>
      <c r="I17" s="6">
        <v>3.1379193414574041E-2</v>
      </c>
      <c r="J17" s="6">
        <v>2.0050907005090702E-2</v>
      </c>
      <c r="K17" s="6">
        <v>3.6203670545963657E-2</v>
      </c>
      <c r="L17" s="6">
        <v>0.11407794413618683</v>
      </c>
      <c r="M17" s="6">
        <v>1.6210735817480232E-3</v>
      </c>
      <c r="N17" s="6">
        <v>3.9906137288700265E-3</v>
      </c>
      <c r="O17" s="6">
        <v>1.6001097218094954E-2</v>
      </c>
      <c r="P17" s="6">
        <v>3.0997642712397126E-2</v>
      </c>
      <c r="Q17" s="6">
        <v>8.519342943596242E-2</v>
      </c>
      <c r="R17" s="6">
        <v>7.7798273371225191E-2</v>
      </c>
      <c r="S17" s="6">
        <v>0.10968367013111206</v>
      </c>
      <c r="T17" s="6">
        <v>4.473459352706461E-2</v>
      </c>
      <c r="U17" s="6">
        <v>2.1569374184829315E-4</v>
      </c>
      <c r="V17" s="6">
        <v>6.2707826041421199E-3</v>
      </c>
      <c r="W17" s="6">
        <v>3.2441664914862306E-2</v>
      </c>
      <c r="X17" s="6">
        <v>3.2776500316740332E-3</v>
      </c>
    </row>
    <row r="18" spans="1:24" s="6" customFormat="1" x14ac:dyDescent="0.25">
      <c r="A18" s="4">
        <v>0</v>
      </c>
      <c r="B18" s="4">
        <v>0</v>
      </c>
      <c r="C18" s="4">
        <v>3.735439756923091E-2</v>
      </c>
      <c r="D18" s="6">
        <v>0</v>
      </c>
      <c r="E18" s="6">
        <v>0</v>
      </c>
      <c r="F18" s="6">
        <v>0</v>
      </c>
      <c r="G18" s="6">
        <v>0</v>
      </c>
      <c r="H18" s="6">
        <v>5.4889489049866642E-4</v>
      </c>
      <c r="I18" s="6">
        <v>0</v>
      </c>
      <c r="J18" s="6">
        <v>0</v>
      </c>
      <c r="K18" s="6">
        <v>0</v>
      </c>
      <c r="L18" s="6">
        <v>1.445617189145745E-3</v>
      </c>
      <c r="M18" s="6">
        <v>0</v>
      </c>
      <c r="N18" s="6">
        <v>0</v>
      </c>
      <c r="O18" s="6">
        <v>6.4766345882765293E-3</v>
      </c>
      <c r="P18" s="6">
        <v>6.4600708564811621E-2</v>
      </c>
      <c r="Q18" s="6">
        <v>0</v>
      </c>
      <c r="R18" s="6">
        <v>0</v>
      </c>
      <c r="S18" s="6">
        <v>0</v>
      </c>
      <c r="T18" s="6">
        <v>4.1469509491757692E-3</v>
      </c>
      <c r="U18" s="6">
        <v>0</v>
      </c>
      <c r="V18" s="6">
        <v>0</v>
      </c>
      <c r="W18" s="6">
        <v>6.3064956905612779E-3</v>
      </c>
      <c r="X18" s="6">
        <v>0</v>
      </c>
    </row>
    <row r="19" spans="1:24" s="6" customFormat="1" x14ac:dyDescent="0.25">
      <c r="A19" s="4">
        <v>0</v>
      </c>
      <c r="B19" s="4">
        <v>0</v>
      </c>
      <c r="C19" s="4">
        <v>0</v>
      </c>
      <c r="D19" s="6">
        <v>0.7035954045507099</v>
      </c>
      <c r="E19" s="6">
        <v>0</v>
      </c>
      <c r="F19" s="6">
        <v>0</v>
      </c>
      <c r="G19" s="6">
        <v>0</v>
      </c>
      <c r="H19" s="6">
        <v>0.44016793289415013</v>
      </c>
      <c r="I19" s="6">
        <v>1</v>
      </c>
      <c r="J19" s="6">
        <v>1</v>
      </c>
      <c r="K19" s="6">
        <v>1</v>
      </c>
      <c r="L19" s="6">
        <v>0.52494610492457583</v>
      </c>
      <c r="M19" s="6">
        <v>1.8928142399601198E-4</v>
      </c>
      <c r="N19" s="6">
        <v>0.14973311412720716</v>
      </c>
      <c r="O19" s="6">
        <v>6.0356519685159362E-3</v>
      </c>
      <c r="P19" s="6">
        <v>0.30431066569250492</v>
      </c>
      <c r="Q19" s="6">
        <v>1</v>
      </c>
      <c r="R19" s="6">
        <v>0.79824087821118461</v>
      </c>
      <c r="S19" s="6">
        <v>0.76814220164246583</v>
      </c>
      <c r="T19" s="6">
        <v>0.49977378985127563</v>
      </c>
      <c r="U19" s="6">
        <v>8.9984732927334801E-5</v>
      </c>
      <c r="V19" s="6">
        <v>0.1443504045243893</v>
      </c>
      <c r="W19" s="6">
        <v>1.327832667647677E-2</v>
      </c>
      <c r="X19" s="6">
        <v>9.8265102914361108E-2</v>
      </c>
    </row>
    <row r="20" spans="1:24" s="6" customFormat="1" x14ac:dyDescent="0.25">
      <c r="A20" s="4">
        <v>0</v>
      </c>
      <c r="B20" s="4">
        <v>0</v>
      </c>
      <c r="C20" s="4">
        <v>8.6735088990019082E-2</v>
      </c>
      <c r="D20" s="6">
        <v>0.1845973801512194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3.1754558407814633E-3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3.9909606895101955E-3</v>
      </c>
      <c r="X20" s="6">
        <v>8.0417047280057954E-2</v>
      </c>
    </row>
    <row r="21" spans="1:24" s="6" customFormat="1" x14ac:dyDescent="0.25">
      <c r="A21" s="4">
        <v>1</v>
      </c>
      <c r="B21" s="4">
        <v>0.68941979522184305</v>
      </c>
      <c r="C21" s="4">
        <v>0.57958536618698153</v>
      </c>
      <c r="D21" s="6">
        <v>1</v>
      </c>
      <c r="E21" s="6">
        <v>0.35182821449389079</v>
      </c>
      <c r="F21" s="6">
        <v>0.11780928359974967</v>
      </c>
      <c r="G21" s="6">
        <v>0.19535383513278412</v>
      </c>
      <c r="H21" s="6">
        <v>1</v>
      </c>
      <c r="I21" s="6">
        <v>0.3074253838987363</v>
      </c>
      <c r="J21" s="6">
        <v>0.22758155875815589</v>
      </c>
      <c r="K21" s="6">
        <v>0.33901498991822615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0.78571468620865592</v>
      </c>
      <c r="R21" s="6">
        <v>0.76416820383617523</v>
      </c>
      <c r="S21" s="6">
        <v>0.6686547382372432</v>
      </c>
      <c r="T21" s="6">
        <v>0.8626720406271412</v>
      </c>
      <c r="U21" s="6">
        <v>1</v>
      </c>
      <c r="V21" s="6">
        <v>1</v>
      </c>
      <c r="W21" s="6">
        <v>1</v>
      </c>
      <c r="X21" s="6">
        <v>1</v>
      </c>
    </row>
    <row r="22" spans="1:24" s="6" customFormat="1" x14ac:dyDescent="0.25">
      <c r="A22" s="4">
        <v>0</v>
      </c>
      <c r="B22" s="4">
        <v>4.1995396460036513E-2</v>
      </c>
      <c r="C22" s="4">
        <v>0.36917077792810643</v>
      </c>
      <c r="D22" s="6">
        <v>0.11913648126476109</v>
      </c>
      <c r="E22" s="6">
        <v>0</v>
      </c>
      <c r="F22" s="6">
        <v>0</v>
      </c>
      <c r="G22" s="6">
        <v>2.6127001995599447E-2</v>
      </c>
      <c r="H22" s="6">
        <v>1.2620207476210909E-3</v>
      </c>
      <c r="I22" s="6">
        <v>0</v>
      </c>
      <c r="J22" s="6">
        <v>0</v>
      </c>
      <c r="K22" s="6">
        <v>3.1306310521172359E-2</v>
      </c>
      <c r="L22" s="6">
        <v>3.3108896401849296E-4</v>
      </c>
      <c r="M22" s="6">
        <v>2.2545104264079446E-2</v>
      </c>
      <c r="N22" s="6">
        <v>1.1533670350681518E-2</v>
      </c>
      <c r="O22" s="6">
        <v>4.3940155896404327E-2</v>
      </c>
      <c r="P22" s="6">
        <v>0.19355674721881419</v>
      </c>
      <c r="Q22" s="6">
        <v>0</v>
      </c>
      <c r="R22" s="6">
        <v>0</v>
      </c>
      <c r="S22" s="6">
        <v>2.4892837070404576E-2</v>
      </c>
      <c r="T22" s="6">
        <v>1.0076175889726332E-4</v>
      </c>
      <c r="U22" s="6">
        <v>4.0543683038046351E-3</v>
      </c>
      <c r="V22" s="6">
        <v>9.6680019898934353E-3</v>
      </c>
      <c r="W22" s="6">
        <v>1.8357157872608786E-2</v>
      </c>
      <c r="X22" s="6">
        <v>0.10878368209769601</v>
      </c>
    </row>
    <row r="23" spans="1:24" s="6" customFormat="1" x14ac:dyDescent="0.25">
      <c r="A23" s="4">
        <v>1.5312422820449494E-2</v>
      </c>
      <c r="B23" s="4">
        <v>7.6990237320422256E-3</v>
      </c>
      <c r="C23" s="4">
        <v>2.1456001530619218E-2</v>
      </c>
      <c r="D23" s="6">
        <v>0.85247468099585344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2.8111102573665143E-3</v>
      </c>
      <c r="N23" s="6">
        <v>1.0338658979967264E-3</v>
      </c>
      <c r="O23" s="6">
        <v>2.6182747769370853E-3</v>
      </c>
      <c r="P23" s="6">
        <v>9.0244137797934956E-2</v>
      </c>
      <c r="Q23" s="6">
        <v>0</v>
      </c>
      <c r="R23" s="6">
        <v>0</v>
      </c>
      <c r="S23" s="6">
        <v>0</v>
      </c>
      <c r="T23" s="6">
        <v>0</v>
      </c>
      <c r="U23" s="6">
        <v>3.3028104220519889E-4</v>
      </c>
      <c r="V23" s="6">
        <v>8.7712408032885605E-4</v>
      </c>
      <c r="W23" s="6">
        <v>4.5301660710531846E-3</v>
      </c>
      <c r="X23" s="6">
        <v>8.3940564812773219E-2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数据处理</vt:lpstr>
      <vt:lpstr>标准化值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2019-10-19T02:10:38Z</dcterms:modified>
</cp:coreProperties>
</file>