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0" windowWidth="13035" windowHeight="6930" tabRatio="943" activeTab="3"/>
  </bookViews>
  <sheets>
    <sheet name="checklist使用说明" sheetId="11" r:id="rId1"/>
    <sheet name="历次检查汇总表" sheetId="29" r:id="rId2"/>
    <sheet name="checklist-所有活动" sheetId="49" r:id="rId3"/>
    <sheet name="过程裁剪源" sheetId="41" r:id="rId4"/>
    <sheet name="字典" sheetId="48" state="hidden" r:id="rId5"/>
  </sheets>
  <definedNames>
    <definedName name="_xlnm._FilterDatabase" localSheetId="2" hidden="1">'checklist-所有活动'!$B$3:$BD$187</definedName>
    <definedName name="检查结果">字典!$A$2:$A$5</definedName>
    <definedName name="状态">字典!$B$2:$B$5</definedName>
  </definedNames>
  <calcPr calcId="145621"/>
</workbook>
</file>

<file path=xl/calcChain.xml><?xml version="1.0" encoding="utf-8"?>
<calcChain xmlns="http://schemas.openxmlformats.org/spreadsheetml/2006/main">
  <c r="F173" i="49" l="1"/>
  <c r="F170" i="49" l="1"/>
  <c r="F31" i="49" l="1"/>
  <c r="F11" i="49" l="1"/>
  <c r="F10" i="49"/>
  <c r="F123" i="49" l="1"/>
  <c r="F124" i="49"/>
  <c r="F125" i="49"/>
  <c r="F126" i="49"/>
  <c r="F129" i="49"/>
  <c r="F130" i="49"/>
  <c r="F131" i="49"/>
  <c r="F132" i="49"/>
  <c r="F133" i="49"/>
  <c r="F134" i="49"/>
  <c r="F135" i="49"/>
  <c r="F136" i="49"/>
  <c r="F137" i="49"/>
  <c r="F107" i="49"/>
  <c r="F108" i="49"/>
  <c r="F109" i="49"/>
  <c r="F110" i="49"/>
  <c r="F111" i="49"/>
  <c r="F112" i="49"/>
  <c r="F113" i="49"/>
  <c r="F114" i="49"/>
  <c r="F115" i="49"/>
  <c r="F116" i="49"/>
  <c r="F117" i="49"/>
  <c r="F118" i="49"/>
  <c r="F119" i="49"/>
  <c r="F120" i="49"/>
  <c r="F121" i="49"/>
  <c r="F122" i="49"/>
  <c r="F63" i="49"/>
  <c r="F30" i="49"/>
  <c r="F29" i="49"/>
  <c r="F28" i="49"/>
  <c r="F27" i="49"/>
  <c r="F25" i="49"/>
  <c r="F24" i="49"/>
  <c r="F22" i="49"/>
  <c r="F20" i="49"/>
  <c r="F19" i="49"/>
  <c r="F147" i="49"/>
  <c r="F57" i="49" l="1"/>
  <c r="F56" i="49"/>
  <c r="F65" i="49"/>
  <c r="F150" i="49" l="1"/>
  <c r="F18" i="49" l="1"/>
  <c r="F8" i="49"/>
  <c r="F182" i="49"/>
  <c r="F183" i="49"/>
  <c r="F181" i="49"/>
  <c r="F180" i="49"/>
  <c r="F179" i="49"/>
  <c r="F178" i="49"/>
  <c r="F176" i="49"/>
  <c r="F177" i="49"/>
  <c r="F175" i="49"/>
  <c r="F174" i="49"/>
  <c r="F172" i="49"/>
  <c r="F146" i="49"/>
  <c r="F145" i="49"/>
  <c r="F144" i="49"/>
  <c r="F143" i="49"/>
  <c r="F142" i="49"/>
  <c r="F171" i="49" l="1"/>
  <c r="F141" i="49"/>
  <c r="F169" i="49"/>
  <c r="F168" i="49"/>
  <c r="F167" i="49"/>
  <c r="F166" i="49"/>
  <c r="F165" i="49"/>
  <c r="F164" i="49"/>
  <c r="F151" i="49"/>
  <c r="F149" i="49"/>
  <c r="F148" i="49"/>
  <c r="F161" i="49"/>
  <c r="F160" i="49"/>
  <c r="F159" i="49"/>
  <c r="F157" i="49"/>
  <c r="F156" i="49"/>
  <c r="F155" i="49"/>
  <c r="F154" i="49"/>
  <c r="F153" i="49"/>
  <c r="F152" i="49"/>
  <c r="F158" i="49"/>
  <c r="F140" i="49" l="1"/>
  <c r="F139" i="49"/>
  <c r="F106" i="49" l="1"/>
  <c r="F105" i="49"/>
  <c r="F104" i="49"/>
  <c r="F103" i="49"/>
  <c r="F102" i="49"/>
  <c r="F101" i="49"/>
  <c r="F100" i="49"/>
  <c r="F99" i="49"/>
  <c r="F90" i="49"/>
  <c r="F89" i="49"/>
  <c r="F98" i="49"/>
  <c r="F97" i="49"/>
  <c r="F96" i="49"/>
  <c r="F95" i="49"/>
  <c r="F94" i="49"/>
  <c r="F93" i="49"/>
  <c r="F92" i="49"/>
  <c r="F91" i="49"/>
  <c r="F88" i="49"/>
  <c r="F87" i="49"/>
  <c r="F86" i="49"/>
  <c r="F85" i="49"/>
  <c r="F84" i="49"/>
  <c r="F83" i="49"/>
  <c r="F82" i="49"/>
  <c r="F81" i="49"/>
  <c r="F80" i="49"/>
  <c r="F79" i="49"/>
  <c r="F78" i="49"/>
  <c r="F77" i="49"/>
  <c r="F76" i="49"/>
  <c r="F75" i="49"/>
  <c r="F74" i="49"/>
  <c r="F73" i="49"/>
  <c r="F72" i="49"/>
  <c r="F71" i="49"/>
  <c r="F70" i="49"/>
  <c r="F66" i="49"/>
  <c r="F69" i="49"/>
  <c r="F68" i="49"/>
  <c r="F67" i="49"/>
  <c r="F64" i="49"/>
  <c r="F62" i="49" l="1"/>
  <c r="F61" i="49"/>
  <c r="F60" i="49"/>
  <c r="F59" i="49"/>
  <c r="F55" i="49"/>
  <c r="F58" i="49"/>
  <c r="F54" i="49"/>
  <c r="F46" i="49"/>
  <c r="F53" i="49"/>
  <c r="F52" i="49"/>
  <c r="F51" i="49"/>
  <c r="F50" i="49"/>
  <c r="F49" i="49"/>
  <c r="F48" i="49"/>
  <c r="F42" i="49"/>
  <c r="F45" i="49"/>
  <c r="F44" i="49" l="1"/>
  <c r="F43" i="49"/>
  <c r="F41" i="49"/>
  <c r="F40" i="49"/>
  <c r="F39" i="49"/>
  <c r="F38" i="49"/>
  <c r="F37" i="49"/>
  <c r="F36" i="49"/>
  <c r="F35" i="49"/>
  <c r="F34" i="49"/>
  <c r="F33" i="49"/>
  <c r="F32" i="49"/>
  <c r="F23" i="49" l="1"/>
  <c r="F21" i="49"/>
  <c r="F7" i="49"/>
  <c r="F17" i="49" l="1"/>
  <c r="F16" i="49"/>
  <c r="F15" i="49"/>
  <c r="F14" i="49"/>
  <c r="F13" i="49"/>
  <c r="F12" i="49"/>
  <c r="F5" i="49"/>
  <c r="F6" i="49"/>
  <c r="F4" i="49" l="1"/>
  <c r="R204" i="49" l="1"/>
  <c r="Q204" i="49"/>
  <c r="P204" i="49"/>
  <c r="O204" i="49"/>
  <c r="N204" i="49"/>
  <c r="R203" i="49"/>
  <c r="Q203" i="49"/>
  <c r="P203" i="49"/>
  <c r="O203" i="49"/>
  <c r="N203" i="49"/>
  <c r="R202" i="49"/>
  <c r="Q202" i="49"/>
  <c r="P202" i="49"/>
  <c r="O202" i="49"/>
  <c r="N202" i="49"/>
  <c r="R201" i="49"/>
  <c r="Q201" i="49"/>
  <c r="P201" i="49"/>
  <c r="O201" i="49"/>
  <c r="N201" i="49"/>
  <c r="R200" i="49"/>
  <c r="Q200" i="49"/>
  <c r="P200" i="49"/>
  <c r="O200" i="49"/>
  <c r="N200" i="49"/>
  <c r="R199" i="49"/>
  <c r="Q199" i="49"/>
  <c r="P199" i="49"/>
  <c r="O199" i="49"/>
  <c r="N199" i="49"/>
  <c r="R198" i="49"/>
  <c r="Q198" i="49"/>
  <c r="P198" i="49"/>
  <c r="O198" i="49"/>
  <c r="N198" i="49"/>
  <c r="R197" i="49"/>
  <c r="Q197" i="49"/>
  <c r="P197" i="49"/>
  <c r="O197" i="49"/>
  <c r="N197" i="49"/>
  <c r="R196" i="49"/>
  <c r="Q196" i="49"/>
  <c r="P196" i="49"/>
  <c r="O196" i="49"/>
  <c r="N196" i="49"/>
  <c r="R195" i="49"/>
  <c r="Q195" i="49"/>
  <c r="P195" i="49"/>
  <c r="O195" i="49"/>
  <c r="N195" i="49"/>
  <c r="R194" i="49"/>
  <c r="Q194" i="49"/>
  <c r="P194" i="49"/>
  <c r="O194" i="49"/>
  <c r="N194" i="49"/>
  <c r="R193" i="49"/>
  <c r="Q193" i="49"/>
  <c r="P193" i="49"/>
  <c r="O193" i="49"/>
  <c r="N193" i="49"/>
  <c r="R192" i="49"/>
  <c r="Q192" i="49"/>
  <c r="P192" i="49"/>
  <c r="O192" i="49"/>
  <c r="N192" i="49"/>
  <c r="X208" i="49"/>
  <c r="W208" i="49"/>
  <c r="V208" i="49"/>
  <c r="U208" i="49"/>
  <c r="Q191" i="49"/>
  <c r="P191" i="49"/>
  <c r="Q190" i="49"/>
  <c r="P190" i="49"/>
  <c r="R191" i="49"/>
  <c r="O191" i="49"/>
  <c r="N191" i="49"/>
  <c r="R190" i="49"/>
  <c r="O190" i="49"/>
  <c r="N190" i="49"/>
  <c r="S192" i="49" l="1"/>
  <c r="S194" i="49"/>
  <c r="S196" i="49"/>
  <c r="S198" i="49"/>
  <c r="S200" i="49"/>
  <c r="S202" i="49"/>
  <c r="S193" i="49"/>
  <c r="S195" i="49"/>
  <c r="S197" i="49"/>
  <c r="S199" i="49"/>
  <c r="S201" i="49"/>
  <c r="S203" i="49"/>
  <c r="S190" i="49"/>
  <c r="S191" i="49"/>
  <c r="O207" i="49"/>
  <c r="Q207" i="49"/>
  <c r="F7" i="29" s="1"/>
  <c r="P207" i="49"/>
  <c r="E7" i="29" s="1"/>
  <c r="N207" i="49"/>
  <c r="C7" i="29" s="1"/>
  <c r="R207" i="49"/>
  <c r="G7" i="29" s="1"/>
  <c r="S207" i="49" l="1"/>
  <c r="D7" i="29"/>
  <c r="L4" i="29" s="1"/>
  <c r="S204" i="49" l="1"/>
  <c r="H7" i="29"/>
</calcChain>
</file>

<file path=xl/comments1.xml><?xml version="1.0" encoding="utf-8"?>
<comments xmlns="http://schemas.openxmlformats.org/spreadsheetml/2006/main">
  <authors>
    <author>彭妙波</author>
  </authors>
  <commentList>
    <comment ref="G121" authorId="0">
      <text>
        <r>
          <rPr>
            <b/>
            <sz val="9"/>
            <color indexed="81"/>
            <rFont val="宋体"/>
            <family val="3"/>
            <charset val="134"/>
          </rPr>
          <t>袁颖:</t>
        </r>
        <r>
          <rPr>
            <sz val="9"/>
            <color indexed="81"/>
            <rFont val="宋体"/>
            <family val="3"/>
            <charset val="134"/>
          </rPr>
          <t xml:space="preserve">
这部分可以考虑验收归档系统上线后的情况来写。
彭妙波：同意，等体系改了后，同步修改；</t>
        </r>
      </text>
    </comment>
  </commentList>
</comments>
</file>

<file path=xl/sharedStrings.xml><?xml version="1.0" encoding="utf-8"?>
<sst xmlns="http://schemas.openxmlformats.org/spreadsheetml/2006/main" count="1024" uniqueCount="733">
  <si>
    <t>项目名称</t>
    <phoneticPr fontId="8" type="noConversion"/>
  </si>
  <si>
    <t>质量保证员</t>
    <phoneticPr fontId="8" type="noConversion"/>
  </si>
  <si>
    <t>共检查几项</t>
    <phoneticPr fontId="8" type="noConversion"/>
  </si>
  <si>
    <t>符合项</t>
    <phoneticPr fontId="8" type="noConversion"/>
  </si>
  <si>
    <t>不符合项</t>
    <phoneticPr fontId="8" type="noConversion"/>
  </si>
  <si>
    <t>部分符合项</t>
    <phoneticPr fontId="8" type="noConversion"/>
  </si>
  <si>
    <t>不适用项</t>
    <phoneticPr fontId="8" type="noConversion"/>
  </si>
  <si>
    <t>过程主要问题</t>
    <phoneticPr fontId="8" type="noConversion"/>
  </si>
  <si>
    <t>过程建议</t>
    <phoneticPr fontId="8" type="noConversion"/>
  </si>
  <si>
    <t>检查时间</t>
    <phoneticPr fontId="8" type="noConversion"/>
  </si>
  <si>
    <t>项目估算报告</t>
  </si>
  <si>
    <t>软件需求</t>
  </si>
  <si>
    <t>系统功能清单</t>
  </si>
  <si>
    <t>需求跟踪表</t>
  </si>
  <si>
    <t>软件设计</t>
  </si>
  <si>
    <t>源代码</t>
  </si>
  <si>
    <t>试运行方案</t>
  </si>
  <si>
    <t>培训手册</t>
  </si>
  <si>
    <t>试运行报告</t>
  </si>
  <si>
    <t>开库操作单</t>
  </si>
  <si>
    <t>用户现场测试作业检查表</t>
  </si>
  <si>
    <t>项目验收计划</t>
  </si>
  <si>
    <t>系统交付清单</t>
  </si>
  <si>
    <t>项目建设总结报告</t>
  </si>
  <si>
    <t>项目验收报告</t>
  </si>
  <si>
    <t>项目经验总结报告</t>
  </si>
  <si>
    <t>项目里程碑点报告</t>
  </si>
  <si>
    <t>配置状态报告</t>
  </si>
  <si>
    <t>软件产品一览表</t>
  </si>
  <si>
    <t>过程和工作产品检查记录表</t>
  </si>
  <si>
    <t>项目质量保证报告</t>
  </si>
  <si>
    <t>项目质量评价报告</t>
  </si>
  <si>
    <t>度量管理</t>
  </si>
  <si>
    <t>度量数据采集表</t>
  </si>
  <si>
    <t>项目度量情况报告</t>
  </si>
  <si>
    <t>决策管理</t>
  </si>
  <si>
    <t>决策评价表</t>
  </si>
  <si>
    <t>缺陷管理</t>
  </si>
  <si>
    <t>客户财产验证确认单</t>
  </si>
  <si>
    <t>客户财产登记表</t>
  </si>
  <si>
    <t>客户财产损坏、丢失、不适用报告</t>
  </si>
  <si>
    <t>售前售后交接是否完成？</t>
    <phoneticPr fontId="2" type="noConversion"/>
  </si>
  <si>
    <t>试运行</t>
  </si>
  <si>
    <t>周期活动</t>
  </si>
  <si>
    <t>集成需求</t>
  </si>
  <si>
    <t>集成设计</t>
  </si>
  <si>
    <t>集成测试</t>
  </si>
  <si>
    <t>集成实施</t>
  </si>
  <si>
    <t>集成验收</t>
  </si>
  <si>
    <t>集成维护</t>
  </si>
  <si>
    <t>系统切换方案</t>
  </si>
  <si>
    <t>检查的过程</t>
    <phoneticPr fontId="12" type="noConversion"/>
  </si>
  <si>
    <t>符合项</t>
    <phoneticPr fontId="12" type="noConversion"/>
  </si>
  <si>
    <t>不符合项</t>
    <phoneticPr fontId="12" type="noConversion"/>
  </si>
  <si>
    <t>部分符合项</t>
    <phoneticPr fontId="12" type="noConversion"/>
  </si>
  <si>
    <t>不适用项</t>
    <phoneticPr fontId="12" type="noConversion"/>
  </si>
  <si>
    <t>过程主要问题</t>
    <phoneticPr fontId="12" type="noConversion"/>
  </si>
  <si>
    <t>需求开发</t>
    <phoneticPr fontId="12" type="noConversion"/>
  </si>
  <si>
    <t>需求管理</t>
    <phoneticPr fontId="12" type="noConversion"/>
  </si>
  <si>
    <t>项目监控</t>
    <phoneticPr fontId="12" type="noConversion"/>
  </si>
  <si>
    <t>风险管理</t>
    <phoneticPr fontId="12" type="noConversion"/>
  </si>
  <si>
    <t>编码规范</t>
  </si>
  <si>
    <t>备份脚本及备份文件</t>
  </si>
  <si>
    <t>P</t>
    <phoneticPr fontId="2" type="noConversion"/>
  </si>
  <si>
    <t>软件设计</t>
    <phoneticPr fontId="12" type="noConversion"/>
  </si>
  <si>
    <t>软件实现</t>
    <phoneticPr fontId="12" type="noConversion"/>
  </si>
  <si>
    <t>软件测试</t>
    <phoneticPr fontId="12" type="noConversion"/>
  </si>
  <si>
    <t>项目验收</t>
    <phoneticPr fontId="12" type="noConversion"/>
  </si>
  <si>
    <t>配置管理</t>
    <phoneticPr fontId="12" type="noConversion"/>
  </si>
  <si>
    <t>系统集成</t>
    <phoneticPr fontId="12" type="noConversion"/>
  </si>
  <si>
    <t>试运行
维护</t>
    <phoneticPr fontId="12" type="noConversion"/>
  </si>
  <si>
    <t>检查结果</t>
    <phoneticPr fontId="16" type="noConversion"/>
  </si>
  <si>
    <t>C</t>
    <phoneticPr fontId="16" type="noConversion"/>
  </si>
  <si>
    <t>状态</t>
    <phoneticPr fontId="16" type="noConversion"/>
  </si>
  <si>
    <t>开启</t>
    <phoneticPr fontId="16" type="noConversion"/>
  </si>
  <si>
    <t>延后处理</t>
    <phoneticPr fontId="16" type="noConversion"/>
  </si>
  <si>
    <t>挂起关闭</t>
    <phoneticPr fontId="16" type="noConversion"/>
  </si>
  <si>
    <t>解决后关闭</t>
    <phoneticPr fontId="16" type="noConversion"/>
  </si>
  <si>
    <t>PC</t>
    <phoneticPr fontId="16" type="noConversion"/>
  </si>
  <si>
    <t>NC</t>
    <phoneticPr fontId="16" type="noConversion"/>
  </si>
  <si>
    <t>自定义项</t>
    <phoneticPr fontId="12" type="noConversion"/>
  </si>
  <si>
    <t>N/A</t>
    <phoneticPr fontId="16" type="noConversion"/>
  </si>
  <si>
    <t>序号</t>
    <phoneticPr fontId="8" type="noConversion"/>
  </si>
  <si>
    <t>主要检查项</t>
    <phoneticPr fontId="8" type="noConversion"/>
  </si>
  <si>
    <t>归属阶段</t>
    <phoneticPr fontId="8" type="noConversion"/>
  </si>
  <si>
    <t>检查标准</t>
    <phoneticPr fontId="8" type="noConversion"/>
  </si>
  <si>
    <t>检查结果</t>
    <phoneticPr fontId="8" type="noConversion"/>
  </si>
  <si>
    <t>检查说明</t>
    <phoneticPr fontId="8" type="noConversion"/>
  </si>
  <si>
    <t>验证日期及结果</t>
    <phoneticPr fontId="8" type="noConversion"/>
  </si>
  <si>
    <t>状态</t>
    <phoneticPr fontId="8" type="noConversion"/>
  </si>
  <si>
    <t>项目启动</t>
    <phoneticPr fontId="8" type="noConversion"/>
  </si>
  <si>
    <t>项目计划</t>
    <phoneticPr fontId="8" type="noConversion"/>
  </si>
  <si>
    <t>需求开发</t>
    <phoneticPr fontId="8" type="noConversion"/>
  </si>
  <si>
    <t>需求管理</t>
    <phoneticPr fontId="8" type="noConversion"/>
  </si>
  <si>
    <t>软件设计</t>
    <phoneticPr fontId="8" type="noConversion"/>
  </si>
  <si>
    <t>软件实现</t>
    <phoneticPr fontId="8" type="noConversion"/>
  </si>
  <si>
    <t>软件测试</t>
    <phoneticPr fontId="8" type="noConversion"/>
  </si>
  <si>
    <t>项目监控</t>
    <phoneticPr fontId="8" type="noConversion"/>
  </si>
  <si>
    <t>风险管理</t>
    <phoneticPr fontId="8" type="noConversion"/>
  </si>
  <si>
    <t>系统集成</t>
    <phoneticPr fontId="8" type="noConversion"/>
  </si>
  <si>
    <t>自定义项</t>
    <phoneticPr fontId="8" type="noConversion"/>
  </si>
  <si>
    <t>共检查项</t>
    <phoneticPr fontId="12" type="noConversion"/>
  </si>
  <si>
    <t>本次检查
总计</t>
    <phoneticPr fontId="12" type="noConversion"/>
  </si>
  <si>
    <t>是否召开项目启动会？</t>
    <phoneticPr fontId="2" type="noConversion"/>
  </si>
  <si>
    <t>项目进度计划是否包含评审、测试等活动？</t>
    <phoneticPr fontId="2" type="noConversion"/>
  </si>
  <si>
    <t>需求开发</t>
    <phoneticPr fontId="2" type="noConversion"/>
  </si>
  <si>
    <t>需求变更是否有正式记录？</t>
    <phoneticPr fontId="2" type="noConversion"/>
  </si>
  <si>
    <t>需求管理</t>
    <phoneticPr fontId="2" type="noConversion"/>
  </si>
  <si>
    <t>编码规范是否经过内部培训？</t>
    <phoneticPr fontId="2" type="noConversion"/>
  </si>
  <si>
    <t>自动化测试是否编制测试脚本？</t>
    <phoneticPr fontId="2" type="noConversion"/>
  </si>
  <si>
    <t>测试活动开展前，是否编制测试用例？</t>
    <phoneticPr fontId="2" type="noConversion"/>
  </si>
  <si>
    <t>试运行</t>
    <phoneticPr fontId="10" type="noConversion"/>
  </si>
  <si>
    <t>用户培训是否有记录？</t>
    <phoneticPr fontId="2" type="noConversion"/>
  </si>
  <si>
    <t>用户生产环境操作是否有权限控制？</t>
    <phoneticPr fontId="2" type="noConversion"/>
  </si>
  <si>
    <t>数据库开库是否有书面的申请？</t>
    <phoneticPr fontId="2" type="noConversion"/>
  </si>
  <si>
    <t>数据库开库变更的数据库、用户、命令、脚本是否填写清楚？</t>
    <phoneticPr fontId="2" type="noConversion"/>
  </si>
  <si>
    <t>数据库开库脚本是否经过他人评审？</t>
    <phoneticPr fontId="2" type="noConversion"/>
  </si>
  <si>
    <t>数据库开库前，是否进行数据备份？</t>
    <phoneticPr fontId="2" type="noConversion"/>
  </si>
  <si>
    <t>数据库开库处理过程记录是否完整？</t>
    <phoneticPr fontId="2" type="noConversion"/>
  </si>
  <si>
    <t>数据开库操作执行后，是否有验证记录？</t>
    <phoneticPr fontId="2" type="noConversion"/>
  </si>
  <si>
    <t>运维期间用户现场应用软件测试是否规范？</t>
    <phoneticPr fontId="2" type="noConversion"/>
  </si>
  <si>
    <t>运维期间用户现场系统集成测试是否规范？</t>
    <phoneticPr fontId="2" type="noConversion"/>
  </si>
  <si>
    <t>用户机房（含软件更新发布、开库、测试、集成调试、集成参数变更、更换硬件、系统切换或备份、数据操作等）工作是否经过用户审批？</t>
    <phoneticPr fontId="2" type="noConversion"/>
  </si>
  <si>
    <t>是否对项目进行定期跟踪？</t>
    <phoneticPr fontId="2" type="noConversion"/>
  </si>
  <si>
    <t>项目的沟通是否有记录？</t>
    <phoneticPr fontId="10" type="noConversion"/>
  </si>
  <si>
    <t>重大问题报告及时发送给客户及事业部？</t>
    <phoneticPr fontId="2" type="noConversion"/>
  </si>
  <si>
    <t>重大问题是否及时处理并跟踪关闭？</t>
    <phoneticPr fontId="2" type="noConversion"/>
  </si>
  <si>
    <t>是</t>
    <phoneticPr fontId="10" type="noConversion"/>
  </si>
  <si>
    <t>周期活动</t>
    <phoneticPr fontId="2" type="noConversion"/>
  </si>
  <si>
    <t>日常配置库备份是否正常？</t>
    <phoneticPr fontId="2" type="noConversion"/>
  </si>
  <si>
    <t>安装调试结果是否有记录？</t>
    <phoneticPr fontId="2" type="noConversion"/>
  </si>
  <si>
    <t>设备到货后是否与客户（监理）进行到货验收？</t>
    <phoneticPr fontId="10" type="noConversion"/>
  </si>
  <si>
    <t>自定义</t>
    <phoneticPr fontId="10" type="noConversion"/>
  </si>
  <si>
    <t>问题解决状态跟踪</t>
    <phoneticPr fontId="12" type="noConversion"/>
  </si>
  <si>
    <t>解决后关闭</t>
    <phoneticPr fontId="12" type="noConversion"/>
  </si>
  <si>
    <t>延后处理</t>
    <phoneticPr fontId="12" type="noConversion"/>
  </si>
  <si>
    <t>挂起关闭</t>
    <phoneticPr fontId="12" type="noConversion"/>
  </si>
  <si>
    <t>开启</t>
    <phoneticPr fontId="12" type="noConversion"/>
  </si>
  <si>
    <t>过程执行建议</t>
    <phoneticPr fontId="12" type="noConversion"/>
  </si>
  <si>
    <t>试运行+
维护</t>
    <phoneticPr fontId="2" type="noConversion"/>
  </si>
  <si>
    <t>项目启动</t>
    <phoneticPr fontId="2" type="noConversion"/>
  </si>
  <si>
    <t>项目计划</t>
    <phoneticPr fontId="2" type="noConversion"/>
  </si>
  <si>
    <t>软件设计</t>
    <phoneticPr fontId="12" type="noConversion"/>
  </si>
  <si>
    <t>软件实现</t>
    <phoneticPr fontId="12" type="noConversion"/>
  </si>
  <si>
    <t>软件测试</t>
    <phoneticPr fontId="12" type="noConversion"/>
  </si>
  <si>
    <t>项目验收</t>
    <phoneticPr fontId="10" type="noConversion"/>
  </si>
  <si>
    <t>项目结项</t>
    <phoneticPr fontId="10" type="noConversion"/>
  </si>
  <si>
    <t>四、年度维护项目推荐的检查项筛选方式：</t>
    <phoneticPr fontId="3" type="noConversion"/>
  </si>
  <si>
    <t>项目实施阶段或过程</t>
    <phoneticPr fontId="36" type="noConversion"/>
  </si>
  <si>
    <t>过程活动</t>
    <phoneticPr fontId="36" type="noConversion"/>
  </si>
  <si>
    <t>裁剪说明</t>
    <phoneticPr fontId="36" type="noConversion"/>
  </si>
  <si>
    <t>过程
是否执行</t>
    <phoneticPr fontId="36" type="noConversion"/>
  </si>
  <si>
    <t>可能的工作产品</t>
    <phoneticPr fontId="36" type="noConversion"/>
  </si>
  <si>
    <t>系统维护分工安排表</t>
  </si>
  <si>
    <r>
      <t>PMIS</t>
    </r>
    <r>
      <rPr>
        <sz val="10"/>
        <rFont val="宋体"/>
        <family val="3"/>
        <charset val="134"/>
      </rPr>
      <t>平台上关闭项目</t>
    </r>
  </si>
  <si>
    <t>项目暂停情况说明</t>
  </si>
  <si>
    <t>工作产品
编制人</t>
    <phoneticPr fontId="36" type="noConversion"/>
  </si>
  <si>
    <t>项目启动</t>
    <phoneticPr fontId="36" type="noConversion"/>
  </si>
  <si>
    <t>1、售前售后交接</t>
    <phoneticPr fontId="36" type="noConversion"/>
  </si>
  <si>
    <t>售前售后交接工作单</t>
    <phoneticPr fontId="36" type="noConversion"/>
  </si>
  <si>
    <t>不可裁</t>
    <phoneticPr fontId="36" type="noConversion"/>
  </si>
  <si>
    <t>3、项目实施初步规划</t>
    <phoneticPr fontId="36" type="noConversion"/>
  </si>
  <si>
    <t>不可裁，年度运维项目除外；</t>
    <phoneticPr fontId="36" type="noConversion"/>
  </si>
  <si>
    <t>项目实施任务书</t>
    <phoneticPr fontId="36" type="noConversion"/>
  </si>
  <si>
    <t>4、项目启动</t>
    <phoneticPr fontId="36" type="noConversion"/>
  </si>
  <si>
    <t>项目启动会议纪要、项目启动PPT</t>
    <phoneticPr fontId="36" type="noConversion"/>
  </si>
  <si>
    <t>项目计划</t>
    <phoneticPr fontId="36" type="noConversion"/>
  </si>
  <si>
    <t>1、项目总体规划</t>
    <phoneticPr fontId="36" type="noConversion"/>
  </si>
  <si>
    <t>2、项目过程规划</t>
    <phoneticPr fontId="36" type="noConversion"/>
  </si>
  <si>
    <t>项目过程书</t>
    <phoneticPr fontId="36" type="noConversion"/>
  </si>
  <si>
    <t>3、项目规模估算</t>
    <phoneticPr fontId="36" type="noConversion"/>
  </si>
  <si>
    <t>4、项目进度规划</t>
    <phoneticPr fontId="36" type="noConversion"/>
  </si>
  <si>
    <t>项目进度计划（详细）</t>
    <phoneticPr fontId="36" type="noConversion"/>
  </si>
  <si>
    <t>5、项目质量规划</t>
    <phoneticPr fontId="36" type="noConversion"/>
  </si>
  <si>
    <t>质量保证计划</t>
    <phoneticPr fontId="36" type="noConversion"/>
  </si>
  <si>
    <t>6、配置管理规划</t>
    <phoneticPr fontId="36" type="noConversion"/>
  </si>
  <si>
    <t>配置管理计划</t>
    <phoneticPr fontId="36" type="noConversion"/>
  </si>
  <si>
    <t>项目配置库</t>
    <phoneticPr fontId="36" type="noConversion"/>
  </si>
  <si>
    <t>8、风险管理规划</t>
    <phoneticPr fontId="36" type="noConversion"/>
  </si>
  <si>
    <t>风险管理计划</t>
    <phoneticPr fontId="36" type="noConversion"/>
  </si>
  <si>
    <t>9、项目资料策划</t>
    <phoneticPr fontId="36" type="noConversion"/>
  </si>
  <si>
    <t>项目资料清单</t>
    <phoneticPr fontId="36" type="noConversion"/>
  </si>
  <si>
    <t>10、计划评审</t>
    <phoneticPr fontId="36" type="noConversion"/>
  </si>
  <si>
    <t>1、调研规划</t>
    <phoneticPr fontId="36" type="noConversion"/>
  </si>
  <si>
    <t>调研计划（调研方案）</t>
    <phoneticPr fontId="36" type="noConversion"/>
  </si>
  <si>
    <t>2、调研准备</t>
    <phoneticPr fontId="36" type="noConversion"/>
  </si>
  <si>
    <t>调研提纲（调研问卷）</t>
    <phoneticPr fontId="36" type="noConversion"/>
  </si>
  <si>
    <t>3、需求调研</t>
    <phoneticPr fontId="36" type="noConversion"/>
  </si>
  <si>
    <t>用户需求说明书</t>
    <phoneticPr fontId="36" type="noConversion"/>
  </si>
  <si>
    <t>评审报告及跟踪表（专家评审意见、评审会议纪要）</t>
    <phoneticPr fontId="36" type="noConversion"/>
  </si>
  <si>
    <t>需求确认记录</t>
    <phoneticPr fontId="36" type="noConversion"/>
  </si>
  <si>
    <t>数据库设计规范、页面设计规范</t>
    <phoneticPr fontId="36" type="noConversion"/>
  </si>
  <si>
    <t>2、概要设计</t>
    <phoneticPr fontId="36" type="noConversion"/>
  </si>
  <si>
    <t>概要设计说明书</t>
    <phoneticPr fontId="36" type="noConversion"/>
  </si>
  <si>
    <t>3、概要设计评审</t>
    <phoneticPr fontId="36" type="noConversion"/>
  </si>
  <si>
    <t>评审报告及跟踪表（评审会议纪要）</t>
    <phoneticPr fontId="36" type="noConversion"/>
  </si>
  <si>
    <t>4、数据库设计</t>
    <phoneticPr fontId="36" type="noConversion"/>
  </si>
  <si>
    <t>数据库设计</t>
    <phoneticPr fontId="36" type="noConversion"/>
  </si>
  <si>
    <t>5、数据库设计评审</t>
    <phoneticPr fontId="36" type="noConversion"/>
  </si>
  <si>
    <t>6、详细设计</t>
    <phoneticPr fontId="36" type="noConversion"/>
  </si>
  <si>
    <t>详细设计说明书</t>
    <phoneticPr fontId="36" type="noConversion"/>
  </si>
  <si>
    <t>8、数据迁移方案设计</t>
    <phoneticPr fontId="36" type="noConversion"/>
  </si>
  <si>
    <t>不可裁，无数据迁移活动除外</t>
    <phoneticPr fontId="36" type="noConversion"/>
  </si>
  <si>
    <t>数据迁移方案</t>
    <phoneticPr fontId="36" type="noConversion"/>
  </si>
  <si>
    <t>9、数据迁移方案评审</t>
    <phoneticPr fontId="36" type="noConversion"/>
  </si>
  <si>
    <t>软件实现</t>
    <phoneticPr fontId="36" type="noConversion"/>
  </si>
  <si>
    <t>3、单元测试</t>
    <phoneticPr fontId="36" type="noConversion"/>
  </si>
  <si>
    <t>单元测试记录</t>
    <phoneticPr fontId="36" type="noConversion"/>
  </si>
  <si>
    <t>评审报告及跟踪表（自动化代码评审记录）</t>
    <phoneticPr fontId="36" type="noConversion"/>
  </si>
  <si>
    <t>5、支持文档编写</t>
    <phoneticPr fontId="36" type="noConversion"/>
  </si>
  <si>
    <t>用户手册、在线帮助等</t>
    <phoneticPr fontId="36" type="noConversion"/>
  </si>
  <si>
    <t>软件测试</t>
    <phoneticPr fontId="36" type="noConversion"/>
  </si>
  <si>
    <t>1、测试规划</t>
    <phoneticPr fontId="36" type="noConversion"/>
  </si>
  <si>
    <t>测试计划</t>
    <phoneticPr fontId="36" type="noConversion"/>
  </si>
  <si>
    <t>2、测试设计</t>
    <phoneticPr fontId="36" type="noConversion"/>
  </si>
  <si>
    <t>测试脚本、测试用例</t>
    <phoneticPr fontId="36" type="noConversion"/>
  </si>
  <si>
    <t>3、测试设计评审</t>
    <phoneticPr fontId="36" type="noConversion"/>
  </si>
  <si>
    <t>测试问题管理表、测试管理平台等</t>
    <phoneticPr fontId="36" type="noConversion"/>
  </si>
  <si>
    <t>系统集成</t>
    <phoneticPr fontId="36" type="noConversion"/>
  </si>
  <si>
    <t>1、集成工作规划</t>
    <phoneticPr fontId="36" type="noConversion"/>
  </si>
  <si>
    <t>系统集成计划</t>
    <phoneticPr fontId="36" type="noConversion"/>
  </si>
  <si>
    <t>评审报告及跟踪表、评审会议纪要等</t>
    <phoneticPr fontId="36" type="noConversion"/>
  </si>
  <si>
    <t>设备到货签收单</t>
    <phoneticPr fontId="36" type="noConversion"/>
  </si>
  <si>
    <t>安装与配置报告</t>
    <phoneticPr fontId="36" type="noConversion"/>
  </si>
  <si>
    <t>系统集成测试方案</t>
    <phoneticPr fontId="36" type="noConversion"/>
  </si>
  <si>
    <t>系统集成测试报告</t>
    <phoneticPr fontId="36" type="noConversion"/>
  </si>
  <si>
    <t>系统集成验收报告</t>
    <phoneticPr fontId="36" type="noConversion"/>
  </si>
  <si>
    <t>试运行及
维护</t>
    <phoneticPr fontId="36" type="noConversion"/>
  </si>
  <si>
    <t>1、试运行规划</t>
    <phoneticPr fontId="36" type="noConversion"/>
  </si>
  <si>
    <t>不可裁，以下情况除外：
1、年度维护项目；
2、纯集成项目；</t>
    <phoneticPr fontId="36" type="noConversion"/>
  </si>
  <si>
    <t>2、系统切换</t>
    <phoneticPr fontId="36" type="noConversion"/>
  </si>
  <si>
    <t>3、系统培训</t>
    <phoneticPr fontId="36" type="noConversion"/>
  </si>
  <si>
    <t>4、产品发行</t>
    <phoneticPr fontId="36" type="noConversion"/>
  </si>
  <si>
    <t>软件发行送测单、产品发行单</t>
    <phoneticPr fontId="36" type="noConversion"/>
  </si>
  <si>
    <t>5、更新发布</t>
    <phoneticPr fontId="36" type="noConversion"/>
  </si>
  <si>
    <t>软件更新发布确认单</t>
    <phoneticPr fontId="36" type="noConversion"/>
  </si>
  <si>
    <t>6、数据迁移</t>
    <phoneticPr fontId="36" type="noConversion"/>
  </si>
  <si>
    <t>数据迁移核对记录等</t>
    <phoneticPr fontId="36" type="noConversion"/>
  </si>
  <si>
    <t>7、试运行总结</t>
    <phoneticPr fontId="36" type="noConversion"/>
  </si>
  <si>
    <t>8、运维规划</t>
    <phoneticPr fontId="36" type="noConversion"/>
  </si>
  <si>
    <t>系统运维方案（中小型项目）</t>
    <phoneticPr fontId="36" type="noConversion"/>
  </si>
  <si>
    <t>9、操作权限管理</t>
    <phoneticPr fontId="36" type="noConversion"/>
  </si>
  <si>
    <t>不可裁，纯集成项目除外</t>
    <phoneticPr fontId="36" type="noConversion"/>
  </si>
  <si>
    <t>现场操作权限管理表（服务器操作权限管理相关文档）</t>
    <phoneticPr fontId="36" type="noConversion"/>
  </si>
  <si>
    <t>10、事件管理</t>
    <phoneticPr fontId="36" type="noConversion"/>
  </si>
  <si>
    <t>事件申报单、事件记录表、运维管理平台记录、故障报告、故障维护记录表</t>
    <phoneticPr fontId="36" type="noConversion"/>
  </si>
  <si>
    <t>11、开库操作</t>
    <phoneticPr fontId="36" type="noConversion"/>
  </si>
  <si>
    <t>12、系统巡检</t>
    <phoneticPr fontId="36" type="noConversion"/>
  </si>
  <si>
    <t>巡检单</t>
    <phoneticPr fontId="36" type="noConversion"/>
  </si>
  <si>
    <t>13、集成维护</t>
    <phoneticPr fontId="36" type="noConversion"/>
  </si>
  <si>
    <t>不可裁，纯软件项目除外</t>
    <phoneticPr fontId="36" type="noConversion"/>
  </si>
  <si>
    <t>14、用户现场测试</t>
    <phoneticPr fontId="36" type="noConversion"/>
  </si>
  <si>
    <t>项目结束</t>
    <phoneticPr fontId="36" type="noConversion"/>
  </si>
  <si>
    <t>1、验收规划</t>
    <phoneticPr fontId="36" type="noConversion"/>
  </si>
  <si>
    <t>2、项目建设总结</t>
    <phoneticPr fontId="36" type="noConversion"/>
  </si>
  <si>
    <t>3、验收交付</t>
    <phoneticPr fontId="36" type="noConversion"/>
  </si>
  <si>
    <t>5、维护分工安排</t>
    <phoneticPr fontId="36" type="noConversion"/>
  </si>
  <si>
    <t>6、维护交接</t>
    <phoneticPr fontId="36" type="noConversion"/>
  </si>
  <si>
    <t>不可裁，无运维交接除外</t>
    <phoneticPr fontId="36" type="noConversion"/>
  </si>
  <si>
    <t>7、结项总结</t>
    <phoneticPr fontId="36" type="noConversion"/>
  </si>
  <si>
    <t>8、项目归档</t>
    <phoneticPr fontId="36" type="noConversion"/>
  </si>
  <si>
    <t>项目资料归档清单</t>
    <phoneticPr fontId="36" type="noConversion"/>
  </si>
  <si>
    <t>9、PMIS平台结项</t>
    <phoneticPr fontId="36" type="noConversion"/>
  </si>
  <si>
    <t>项目监控</t>
    <phoneticPr fontId="36" type="noConversion"/>
  </si>
  <si>
    <t>1、里程碑跟踪</t>
    <phoneticPr fontId="36" type="noConversion"/>
  </si>
  <si>
    <t>2、项目日常跟踪</t>
    <phoneticPr fontId="36" type="noConversion"/>
  </si>
  <si>
    <t>项目实施情况报告、项目报告</t>
    <phoneticPr fontId="36" type="noConversion"/>
  </si>
  <si>
    <t>3、PMIS进度跟踪</t>
    <phoneticPr fontId="36" type="noConversion"/>
  </si>
  <si>
    <r>
      <t>PMIS</t>
    </r>
    <r>
      <rPr>
        <sz val="10"/>
        <color theme="1"/>
        <rFont val="宋体"/>
        <family val="3"/>
        <charset val="134"/>
      </rPr>
      <t>平台上进行任务月跟踪</t>
    </r>
    <phoneticPr fontId="36" type="noConversion"/>
  </si>
  <si>
    <t>4、日常沟通</t>
    <phoneticPr fontId="36" type="noConversion"/>
  </si>
  <si>
    <t>会议纪要、用户交流备忘录、工作联系单</t>
    <phoneticPr fontId="36" type="noConversion"/>
  </si>
  <si>
    <t>5、项目暂停</t>
    <phoneticPr fontId="36" type="noConversion"/>
  </si>
  <si>
    <t>6、项目变更</t>
    <phoneticPr fontId="36" type="noConversion"/>
  </si>
  <si>
    <t>项目变更单</t>
    <phoneticPr fontId="36" type="noConversion"/>
  </si>
  <si>
    <t>7、问题管理</t>
    <phoneticPr fontId="36" type="noConversion"/>
  </si>
  <si>
    <t>问题管理表、重大问题报告</t>
    <phoneticPr fontId="36" type="noConversion"/>
  </si>
  <si>
    <t>8、合同收款</t>
    <phoneticPr fontId="36" type="noConversion"/>
  </si>
  <si>
    <t>9、工作联络</t>
    <phoneticPr fontId="36" type="noConversion"/>
  </si>
  <si>
    <t>10、发文管理</t>
    <phoneticPr fontId="36" type="noConversion"/>
  </si>
  <si>
    <t>11、工作交接</t>
    <phoneticPr fontId="36" type="noConversion"/>
  </si>
  <si>
    <t>项目成员工作交接单</t>
    <phoneticPr fontId="36" type="noConversion"/>
  </si>
  <si>
    <t>风险管理</t>
    <phoneticPr fontId="36" type="noConversion"/>
  </si>
  <si>
    <t>1、风险跟踪</t>
    <phoneticPr fontId="36" type="noConversion"/>
  </si>
  <si>
    <t>风险管理工具（周报风险跟踪）</t>
    <phoneticPr fontId="36" type="noConversion"/>
  </si>
  <si>
    <t>2、风险处置</t>
    <phoneticPr fontId="36" type="noConversion"/>
  </si>
  <si>
    <t>风险处置计划、风险处置记录（周报风险处置过程记录）</t>
    <phoneticPr fontId="36" type="noConversion"/>
  </si>
  <si>
    <t>3、残余风险评价</t>
    <phoneticPr fontId="36" type="noConversion"/>
  </si>
  <si>
    <t>配置管理</t>
    <phoneticPr fontId="36" type="noConversion"/>
  </si>
  <si>
    <t>质量保证</t>
    <phoneticPr fontId="36" type="noConversion"/>
  </si>
  <si>
    <t>1、日常质量检查</t>
    <phoneticPr fontId="36" type="noConversion"/>
  </si>
  <si>
    <t>2、日常质量评价</t>
    <phoneticPr fontId="36" type="noConversion"/>
  </si>
  <si>
    <t>3、结项质量评价</t>
    <phoneticPr fontId="36" type="noConversion"/>
  </si>
  <si>
    <t>1、数据采集</t>
    <phoneticPr fontId="36" type="noConversion"/>
  </si>
  <si>
    <t>2、度量报告</t>
    <phoneticPr fontId="36" type="noConversion"/>
  </si>
  <si>
    <t>1、决策评价</t>
    <phoneticPr fontId="36" type="noConversion"/>
  </si>
  <si>
    <t>1、缺陷分析</t>
    <phoneticPr fontId="36" type="noConversion"/>
  </si>
  <si>
    <t>缺陷预防及效果分析报告</t>
    <phoneticPr fontId="36" type="noConversion"/>
  </si>
  <si>
    <t>客户
财产控制</t>
    <phoneticPr fontId="36" type="noConversion"/>
  </si>
  <si>
    <t>1、验证确认</t>
    <phoneticPr fontId="36" type="noConversion"/>
  </si>
  <si>
    <t>2、财产登记</t>
    <phoneticPr fontId="36" type="noConversion"/>
  </si>
  <si>
    <t>3、情况报告</t>
    <phoneticPr fontId="36" type="noConversion"/>
  </si>
  <si>
    <t>P</t>
    <phoneticPr fontId="2" type="noConversion"/>
  </si>
  <si>
    <t>项目是否在PMIS平台立项？</t>
    <phoneticPr fontId="2" type="noConversion"/>
  </si>
  <si>
    <t>项目实施任务书是否提交事业部审批？</t>
    <phoneticPr fontId="12" type="noConversion"/>
  </si>
  <si>
    <t>C：项目实施任务书邮件发送事业部；
NA：年度维护项目；</t>
    <phoneticPr fontId="12" type="noConversion"/>
  </si>
  <si>
    <t>C：有项目过程书；</t>
    <phoneticPr fontId="12" type="noConversion"/>
  </si>
  <si>
    <t>项目计划、PMIS平台进度、人力、费用计划</t>
    <phoneticPr fontId="36" type="noConversion"/>
  </si>
  <si>
    <t>C：PMIS平台制定了进度、人力、费用计划；</t>
    <phoneticPr fontId="10" type="noConversion"/>
  </si>
  <si>
    <t>C：过程书经过事业部、质量部项目经理审批，有邮件审批记录，过程书正文有审批人和审批日期记录；
PC：过程书有事业部或质量部经理之一审批；</t>
    <phoneticPr fontId="2" type="noConversion"/>
  </si>
  <si>
    <t>项目进度计划是否包含合同要求的里程碑？</t>
    <phoneticPr fontId="2" type="noConversion"/>
  </si>
  <si>
    <t>是否估算项目规模？</t>
    <phoneticPr fontId="12" type="noConversion"/>
  </si>
  <si>
    <t>需求开发</t>
    <phoneticPr fontId="12" type="noConversion"/>
  </si>
  <si>
    <t>项目过程或阶段</t>
    <phoneticPr fontId="8" type="noConversion"/>
  </si>
  <si>
    <t>C：用户需求说明书；</t>
    <phoneticPr fontId="10" type="noConversion"/>
  </si>
  <si>
    <t>项目计划是否经过用户确认？</t>
    <phoneticPr fontId="2" type="noConversion"/>
  </si>
  <si>
    <t>系统功能说明书</t>
    <phoneticPr fontId="36" type="noConversion"/>
  </si>
  <si>
    <t>C：配置库结构、权限分配与配置管理计划一致</t>
    <phoneticPr fontId="12" type="noConversion"/>
  </si>
  <si>
    <t>C：有配置管理计划；</t>
    <phoneticPr fontId="12" type="noConversion"/>
  </si>
  <si>
    <t>是否识别非功能性需求？</t>
    <phoneticPr fontId="12" type="noConversion"/>
  </si>
  <si>
    <t>C：项目变更单、用户备忘录、会议纪要等</t>
    <phoneticPr fontId="10" type="noConversion"/>
  </si>
  <si>
    <t>需求变更涉及到的相关工作产品是否同步变更？（计划、需求说明书、系统功能说明书、系统功能清单、设计、代码、测试用例等）</t>
    <phoneticPr fontId="2" type="noConversion"/>
  </si>
  <si>
    <t>是否对需求完成状态及需求实现情况进行跟踪？</t>
    <phoneticPr fontId="2" type="noConversion"/>
  </si>
  <si>
    <t>是否确定项目设计规范？</t>
    <phoneticPr fontId="2" type="noConversion"/>
  </si>
  <si>
    <t>C：有数据库设计规范、页面设计规范；</t>
    <phoneticPr fontId="10" type="noConversion"/>
  </si>
  <si>
    <t>C：有概要设计文档；</t>
    <phoneticPr fontId="10" type="noConversion"/>
  </si>
  <si>
    <t>C：评审会议及跟踪表、会议记录、专家评审意见等</t>
    <phoneticPr fontId="13" type="noConversion"/>
  </si>
  <si>
    <t>软件设计</t>
    <phoneticPr fontId="12" type="noConversion"/>
  </si>
  <si>
    <t>是否进行数据库设计？</t>
    <phoneticPr fontId="2" type="noConversion"/>
  </si>
  <si>
    <t>C：有数据库设计文档、PDM等；</t>
    <phoneticPr fontId="10" type="noConversion"/>
  </si>
  <si>
    <t>是否对详细设计进行评审？</t>
    <phoneticPr fontId="2" type="noConversion"/>
  </si>
  <si>
    <t>是否进行详细设计？</t>
    <phoneticPr fontId="2" type="noConversion"/>
  </si>
  <si>
    <t>是否进行概要设计？</t>
    <phoneticPr fontId="2" type="noConversion"/>
  </si>
  <si>
    <t>新老系统切换，需要进行数据迁移的，是否进行数据迁移设计？</t>
    <phoneticPr fontId="2" type="noConversion"/>
  </si>
  <si>
    <t>是否对数据库设计文档进行评审？</t>
    <phoneticPr fontId="2" type="noConversion"/>
  </si>
  <si>
    <t>7、详细设计评审</t>
    <phoneticPr fontId="36" type="noConversion"/>
  </si>
  <si>
    <t>是否对概要设计进行评审？</t>
    <phoneticPr fontId="2" type="noConversion"/>
  </si>
  <si>
    <t>项目是否建立编码规范？</t>
    <phoneticPr fontId="2" type="noConversion"/>
  </si>
  <si>
    <t>2、编码</t>
    <phoneticPr fontId="36" type="noConversion"/>
  </si>
  <si>
    <t>6、支持文档评审</t>
    <phoneticPr fontId="36" type="noConversion"/>
  </si>
  <si>
    <t>是否编制系统操作支持类文档？</t>
    <phoneticPr fontId="2" type="noConversion"/>
  </si>
  <si>
    <t>C：用户手册、在线帮助等；</t>
    <phoneticPr fontId="10" type="noConversion"/>
  </si>
  <si>
    <t>C：评审问题及跟踪表、自动化代码评审记录；</t>
    <phoneticPr fontId="10" type="noConversion"/>
  </si>
  <si>
    <t>C：编码规范；
NA：纯集成、纯部署实施类项目；</t>
    <phoneticPr fontId="10" type="noConversion"/>
  </si>
  <si>
    <t>C：编码规范入配置库、编码规范培训记录；</t>
    <phoneticPr fontId="10" type="noConversion"/>
  </si>
  <si>
    <t>是否建立关键代码评审机制（评审频率、互查人员、评审记录等）</t>
    <phoneticPr fontId="2" type="noConversion"/>
  </si>
  <si>
    <t>源代码是否符合编码规范的要求？</t>
    <phoneticPr fontId="2" type="noConversion"/>
  </si>
  <si>
    <t>是否执行单元测试？</t>
    <phoneticPr fontId="12" type="noConversion"/>
  </si>
  <si>
    <t>C：单元测试记录、自动化测试记录；</t>
    <phoneticPr fontId="12" type="noConversion"/>
  </si>
  <si>
    <t>需求评审发现的问题是否跟踪关闭？</t>
    <phoneticPr fontId="12" type="noConversion"/>
  </si>
  <si>
    <t>C：评审问题及跟踪表跟踪关闭记录；JIRA等信息化平台问题关闭记录、批注评审方式问题跟踪关闭记录；</t>
    <phoneticPr fontId="12" type="noConversion"/>
  </si>
  <si>
    <t>C：评审问题及跟踪表跟踪关闭记录；JIRA等信息化平台问题关闭记录、批注评审方式问题跟踪关闭记录；</t>
    <phoneticPr fontId="13" type="noConversion"/>
  </si>
  <si>
    <t>代码评审发现的问题是否跟踪关闭？</t>
    <phoneticPr fontId="12" type="noConversion"/>
  </si>
  <si>
    <t>试运行+
维护</t>
    <phoneticPr fontId="2" type="noConversion"/>
  </si>
  <si>
    <t>是否对系统支持类文档进行评审？</t>
    <phoneticPr fontId="2" type="noConversion"/>
  </si>
  <si>
    <t>C：测试计划、测试方案；</t>
    <phoneticPr fontId="10" type="noConversion"/>
  </si>
  <si>
    <t>是否对关键代码进行评审？</t>
    <phoneticPr fontId="2" type="noConversion"/>
  </si>
  <si>
    <t>是否对测试用例进行评审？</t>
    <phoneticPr fontId="12" type="noConversion"/>
  </si>
  <si>
    <t>C：测试用例；</t>
    <phoneticPr fontId="10" type="noConversion"/>
  </si>
  <si>
    <t>C：评审问题及跟踪表跟踪关闭记录；JIRA等信息化平台问题关闭记录、批注评审方式问题跟踪关闭记录；</t>
    <phoneticPr fontId="13" type="noConversion"/>
  </si>
  <si>
    <t>4、软件集成测试</t>
  </si>
  <si>
    <t>5、系统功能测试</t>
  </si>
  <si>
    <t>6、系统性能测试</t>
  </si>
  <si>
    <t>7、测试问题管理</t>
    <phoneticPr fontId="36" type="noConversion"/>
  </si>
  <si>
    <t>软件集成测试报告</t>
  </si>
  <si>
    <t>系统功能测试报告</t>
  </si>
  <si>
    <t>系统性能测试报告</t>
  </si>
  <si>
    <t>C：软件集成测试报告；</t>
    <phoneticPr fontId="12" type="noConversion"/>
  </si>
  <si>
    <t>测试用例是否能覆盖本次测试涉及的所有需求？</t>
    <phoneticPr fontId="2" type="noConversion"/>
  </si>
  <si>
    <t>C：系统性能测试报告；</t>
    <phoneticPr fontId="12" type="noConversion"/>
  </si>
  <si>
    <t>是否根据测试用例执行各类测试（软件集成测试、系统测试、性能测试）？</t>
    <phoneticPr fontId="2" type="noConversion"/>
  </si>
  <si>
    <t>是否对软件集成测试结果进行分析？</t>
    <phoneticPr fontId="12" type="noConversion"/>
  </si>
  <si>
    <t>是否对系统功能测试结果进行分析？</t>
    <phoneticPr fontId="2" type="noConversion"/>
  </si>
  <si>
    <t>C：系统功能测试报告；</t>
    <phoneticPr fontId="10" type="noConversion"/>
  </si>
  <si>
    <t>是否对性能测试结果进行分析？</t>
    <phoneticPr fontId="12" type="noConversion"/>
  </si>
  <si>
    <t>各类测试（单元测试、集成测试、系统测试、性能测试）发现的问题是否跟踪关闭？</t>
    <phoneticPr fontId="2" type="noConversion"/>
  </si>
  <si>
    <t>用户测试发现问题是否跟踪关闭？</t>
    <phoneticPr fontId="2" type="noConversion"/>
  </si>
  <si>
    <t>是否确定项目已定义过程？</t>
    <phoneticPr fontId="12" type="noConversion"/>
  </si>
  <si>
    <t>试运行环境准备是否到位？（软件、硬件、网络环境）</t>
    <phoneticPr fontId="12" type="noConversion"/>
  </si>
  <si>
    <t>是否对软件测试活动进行规划？</t>
    <phoneticPr fontId="2" type="noConversion"/>
  </si>
  <si>
    <t>是否对系统试运行活动进行规划？</t>
    <phoneticPr fontId="2" type="noConversion"/>
  </si>
  <si>
    <t>试运行相关人员准备是否到位？（开发商、客户业务单位、信息中心、相关开发商等）</t>
    <phoneticPr fontId="12" type="noConversion"/>
  </si>
  <si>
    <t>试运行期间的管理制度是否明确？</t>
    <phoneticPr fontId="12" type="noConversion"/>
  </si>
  <si>
    <t>C：试运行方案中详细描述了试运行应急方案；</t>
    <phoneticPr fontId="12" type="noConversion"/>
  </si>
  <si>
    <t>C：培训签到表、培训会议纪要等；</t>
    <phoneticPr fontId="10" type="noConversion"/>
  </si>
  <si>
    <t>有新老系统切换情况的，是否进行系统切换规划？</t>
    <phoneticPr fontId="12" type="noConversion"/>
  </si>
  <si>
    <t>C：系统切换方案；</t>
    <phoneticPr fontId="12" type="noConversion"/>
  </si>
  <si>
    <t>是否执行</t>
    <phoneticPr fontId="8" type="noConversion"/>
  </si>
  <si>
    <t>C：产品发行单；</t>
    <phoneticPr fontId="12" type="noConversion"/>
  </si>
  <si>
    <t>C：软件更新发布确认单有用户签字记录、信息化系统流程有用户确认记录；</t>
    <phoneticPr fontId="12" type="noConversion"/>
  </si>
  <si>
    <t>C：每个子系统有专门的发布人员；</t>
    <phoneticPr fontId="10" type="noConversion"/>
  </si>
  <si>
    <t>C：软件发行送测单、软件送测邮件发送记录；</t>
    <phoneticPr fontId="12" type="noConversion"/>
  </si>
  <si>
    <t>满足以下两个条件为C：
1、发布管理员能够明确说出发布版本基于配置库；
2、配置库有tag、lable等版本标识或更新发布单中记录了SVN内部版本号；</t>
    <phoneticPr fontId="12" type="noConversion"/>
  </si>
  <si>
    <t>C：按照数据库迁移方案迁移进度安排执行，迁移过程有记录，有数据核对；</t>
    <phoneticPr fontId="10" type="noConversion"/>
  </si>
  <si>
    <t>试运行结束，是否进行试运行工作总结？</t>
    <phoneticPr fontId="2" type="noConversion"/>
  </si>
  <si>
    <t>C：系统运维方案（中小型）；</t>
    <phoneticPr fontId="10" type="noConversion"/>
  </si>
  <si>
    <t>系统运维方案（中小型）是否发送用户确认？</t>
    <phoneticPr fontId="2" type="noConversion"/>
  </si>
  <si>
    <t>C：现场操作权限管理表、服务器权限管理相关文件；</t>
    <phoneticPr fontId="10" type="noConversion"/>
  </si>
  <si>
    <t>C：事件申报单、事件记录表、JIRA、禅道等信息化平台记录均可；</t>
    <phoneticPr fontId="10" type="noConversion"/>
  </si>
  <si>
    <t>运维事件是否进行汇总管理？</t>
    <phoneticPr fontId="2" type="noConversion"/>
  </si>
  <si>
    <t>运维事件是否跟踪关闭？</t>
    <phoneticPr fontId="2" type="noConversion"/>
  </si>
  <si>
    <t>C：事件记录表、JIRA、禅道等信息化平台运维事件有关闭记录；</t>
    <phoneticPr fontId="10" type="noConversion"/>
  </si>
  <si>
    <t>C：开库操作单：“处理详细过程及语句”部分信息填写完整或JIRA等信息化平台填写了要素；</t>
    <phoneticPr fontId="10" type="noConversion"/>
  </si>
  <si>
    <t>C：开库操作单：“处理详细过程及语句” 部分有B角色签字或JIRA等信息化平台有B角色评审记录；</t>
    <phoneticPr fontId="10" type="noConversion"/>
  </si>
  <si>
    <t>C：delete、update操作有数据备份；</t>
    <phoneticPr fontId="10" type="noConversion"/>
  </si>
  <si>
    <t>C：开库操作单：”处理过程确认“记录了数据库操作过程或JIRA等信息平台记录了操作过程；</t>
    <phoneticPr fontId="10" type="noConversion"/>
  </si>
  <si>
    <t>C：电话、邮件通知均可；</t>
    <phoneticPr fontId="10" type="noConversion"/>
  </si>
  <si>
    <t>发生重大故障，是否在第一时间上报公司各级领导？</t>
    <phoneticPr fontId="10" type="noConversion"/>
  </si>
  <si>
    <t>是否对中大故障进行了深入的分析，编制了故障报告？</t>
    <phoneticPr fontId="10" type="noConversion"/>
  </si>
  <si>
    <t>定期巡检是否有巡检记录？</t>
    <phoneticPr fontId="10" type="noConversion"/>
  </si>
  <si>
    <t>C：根据系统运维方案中确定的巡检频率产出巡检单；
NA：用户负责系统巡检；</t>
    <phoneticPr fontId="10" type="noConversion"/>
  </si>
  <si>
    <t>集成维护是否有书面申请？</t>
    <phoneticPr fontId="2" type="noConversion"/>
  </si>
  <si>
    <t>C：集成维护申请单、集成维护申请邮件等；</t>
    <phoneticPr fontId="10" type="noConversion"/>
  </si>
  <si>
    <t>系统集成维护申请单、系统配置信息表</t>
    <phoneticPr fontId="2" type="noConversion"/>
  </si>
  <si>
    <t>集成维护申请是否经过软件项目经理及用户确认？</t>
    <phoneticPr fontId="2" type="noConversion"/>
  </si>
  <si>
    <t>系统配置变更是否有记录？</t>
    <phoneticPr fontId="2" type="noConversion"/>
  </si>
  <si>
    <t>C：系统配置变更单；</t>
    <phoneticPr fontId="2" type="noConversion"/>
  </si>
  <si>
    <t>15、用户机场工作管理</t>
    <phoneticPr fontId="36" type="noConversion"/>
  </si>
  <si>
    <t>C：用户机房工作报备表；</t>
    <phoneticPr fontId="2" type="noConversion"/>
  </si>
  <si>
    <t>是否对项目验收工作进行规划？</t>
    <phoneticPr fontId="2" type="noConversion"/>
  </si>
  <si>
    <t>项目验收计划是否经过用户确认？</t>
    <phoneticPr fontId="12" type="noConversion"/>
  </si>
  <si>
    <t>C：项目例会讨论过验收事宜或项目验收计划邮件发送用户确认；</t>
    <phoneticPr fontId="12" type="noConversion"/>
  </si>
  <si>
    <t>是否对项目建设情况和用户试运行情况进行总结？</t>
    <phoneticPr fontId="12" type="noConversion"/>
  </si>
  <si>
    <t>C：项目建设总结报告，邮件或书面发送用户；</t>
    <phoneticPr fontId="12" type="noConversion"/>
  </si>
  <si>
    <t>项目验收涉及的软、硬件环境是否准备到位？</t>
    <phoneticPr fontId="12" type="noConversion"/>
  </si>
  <si>
    <t>验收报告是否符合公司归档管理要求？</t>
    <phoneticPr fontId="10" type="noConversion"/>
  </si>
  <si>
    <t>验收通过后，是否编制验收报告？</t>
    <phoneticPr fontId="2" type="noConversion"/>
  </si>
  <si>
    <t>项目资料归档清单是否填写规范？</t>
    <phoneticPr fontId="12" type="noConversion"/>
  </si>
  <si>
    <t>验收材料是否按完成知识产权平台归档？</t>
    <phoneticPr fontId="2" type="noConversion"/>
  </si>
  <si>
    <t>PMIS平台确定有验收文档的项目，需要完成以下知识产权平台维护即为C：
1、用户报告电子版上传，扫描件清晰；
2、验收报告扫描件上传，扫描件清晰；
3、源代码上传或填写公司归档管理员反馈的源代码归档地址：
4、实际验收日期与验收报告中的日期一致；
NA：总监设置无验收报告；</t>
    <phoneticPr fontId="2" type="noConversion"/>
  </si>
  <si>
    <t>符合以下所有条件为C：
1、项目编号、项目名称、合同编号、合同名称与PMIS平台一致；
2、配置库公司托管的，电子文档处填写托管配置地址；非公司托管的，电子文档处填写提交的配置库压缩包名；
3、用户报告、验收报告填写文档标题，并标识清楚页数，原件或复印件；
4、验收日期与验收报告中的日期一致；
5、若一个项目对应多个合同，本地仅归档部分合同，须在备注中注明本次归档的合同；
6、项目资料归档清单命名符合公司要求；</t>
    <phoneticPr fontId="12" type="noConversion"/>
  </si>
  <si>
    <t>是否对验收后维护工作进行安排？</t>
    <phoneticPr fontId="12" type="noConversion"/>
  </si>
  <si>
    <t>C：有系统维护分工安排表或运维规范中明确了维护分工；</t>
    <phoneticPr fontId="12" type="noConversion"/>
  </si>
  <si>
    <t>系统内部交接单</t>
    <phoneticPr fontId="2" type="noConversion"/>
  </si>
  <si>
    <t>C：有系统内部交接单或有维护交接邮件；</t>
    <phoneticPr fontId="12" type="noConversion"/>
  </si>
  <si>
    <t>C：有三方签字、签字日期、盖章、一式三份。若无监理，则只需双方。</t>
    <phoneticPr fontId="10" type="noConversion"/>
  </si>
  <si>
    <t>项目经理是否了解信息化项目验收流程？</t>
    <phoneticPr fontId="12" type="noConversion"/>
  </si>
  <si>
    <t>项目组是否的项目建设经验进行总结？</t>
    <phoneticPr fontId="2" type="noConversion"/>
  </si>
  <si>
    <t>C：免费维护到期项目总监关闭；</t>
    <phoneticPr fontId="10" type="noConversion"/>
  </si>
  <si>
    <t>是否针对常见试运行问题制定应急预案？</t>
    <phoneticPr fontId="12" type="noConversion"/>
  </si>
  <si>
    <t>PMIS平台计划是否有效？</t>
    <phoneticPr fontId="2" type="noConversion"/>
  </si>
  <si>
    <t>是否对关键里程碑（合同要求的交付节点，重大工程节点）进行跟踪？</t>
    <phoneticPr fontId="10" type="noConversion"/>
  </si>
  <si>
    <t>项目进度计划是否有效？</t>
    <phoneticPr fontId="2" type="noConversion"/>
  </si>
  <si>
    <t>C：项目里程碑报告、项目阶段工作总结等；</t>
    <phoneticPr fontId="10" type="noConversion"/>
  </si>
  <si>
    <t>C：周报、问题管理表中的问题跟踪关闭；</t>
    <phoneticPr fontId="10" type="noConversion"/>
  </si>
  <si>
    <t>C：会议纪要、用户交流备忘录；</t>
    <phoneticPr fontId="10" type="noConversion"/>
  </si>
  <si>
    <t>项目执行中的相关问题是否记录、跟踪直至关闭？</t>
    <phoneticPr fontId="2" type="noConversion"/>
  </si>
  <si>
    <t>重大问题是否提交重大问题报告？</t>
    <phoneticPr fontId="2" type="noConversion"/>
  </si>
  <si>
    <t>项目无法实施需要暂停，是否经过事业部审批？</t>
    <phoneticPr fontId="12" type="noConversion"/>
  </si>
  <si>
    <t>项目现场人员联络表</t>
    <phoneticPr fontId="36" type="noConversion"/>
  </si>
  <si>
    <t>项目干系人是否建立有效的沟通联络表？</t>
    <phoneticPr fontId="12" type="noConversion"/>
  </si>
  <si>
    <t>项目收发文档记录表</t>
    <phoneticPr fontId="36" type="noConversion"/>
  </si>
  <si>
    <t>项目合同收款通知单</t>
    <phoneticPr fontId="2" type="noConversion"/>
  </si>
  <si>
    <t>C：重大问题报告书面或邮件发送给干系人；</t>
    <phoneticPr fontId="10" type="noConversion"/>
  </si>
  <si>
    <t>C：重大问题有跟踪关闭记录；</t>
    <phoneticPr fontId="10" type="noConversion"/>
  </si>
  <si>
    <t>C：项目合同收款通知单或收款通知邮件；</t>
    <phoneticPr fontId="12" type="noConversion"/>
  </si>
  <si>
    <t>C：项目现场人员联络表、通讯录；</t>
    <phoneticPr fontId="12" type="noConversion"/>
  </si>
  <si>
    <t>C：项目收发文档记录表；</t>
    <phoneticPr fontId="12" type="noConversion"/>
  </si>
  <si>
    <t>项目组与干系人之间重要收发文是否有记录？</t>
    <phoneticPr fontId="12" type="noConversion"/>
  </si>
  <si>
    <t>C：项目成员工作交接单，有双方签字确认；</t>
    <phoneticPr fontId="12" type="noConversion"/>
  </si>
  <si>
    <t>C：项目暂停情况说明；</t>
    <phoneticPr fontId="12" type="noConversion"/>
  </si>
  <si>
    <t>C：有基线建立申请表，经过CCB审批；</t>
    <phoneticPr fontId="10" type="noConversion"/>
  </si>
  <si>
    <t>基线配置项变更相关的工作产品是否同步变更？</t>
    <phoneticPr fontId="12" type="noConversion"/>
  </si>
  <si>
    <t>变更后的基线配置项是否经过确认（评审或测试）？</t>
    <phoneticPr fontId="12" type="noConversion"/>
  </si>
  <si>
    <t>基线配置项是否受控？</t>
    <phoneticPr fontId="12" type="noConversion"/>
  </si>
  <si>
    <t>配置管理员是否定期进行配置状态报告？</t>
    <phoneticPr fontId="10" type="noConversion"/>
  </si>
  <si>
    <t>1、基线管理</t>
    <phoneticPr fontId="36" type="noConversion"/>
  </si>
  <si>
    <t>3、配置状态通报</t>
    <phoneticPr fontId="2" type="noConversion"/>
  </si>
  <si>
    <t>4、备份管理</t>
    <phoneticPr fontId="36" type="noConversion"/>
  </si>
  <si>
    <t>5、配置审计</t>
    <phoneticPr fontId="36" type="noConversion"/>
  </si>
  <si>
    <t>基线建立申请表、配置项出入库及变更记录表</t>
    <phoneticPr fontId="36" type="noConversion"/>
  </si>
  <si>
    <t>配置项出入库及变更记录表、配置项变更通知</t>
    <phoneticPr fontId="2" type="noConversion"/>
  </si>
  <si>
    <t>6、软件产品发行控制</t>
    <phoneticPr fontId="36" type="noConversion"/>
  </si>
  <si>
    <t>2、变更和控制</t>
    <phoneticPr fontId="36" type="noConversion"/>
  </si>
  <si>
    <t>C：实际建立的基线与计划基线一致；</t>
    <phoneticPr fontId="10" type="noConversion"/>
  </si>
  <si>
    <t>C：基线配置项处于受控状态，有权限控制，不可随意编辑；</t>
    <phoneticPr fontId="12" type="noConversion"/>
  </si>
  <si>
    <t>配置项出入库、变更是否有记录？</t>
    <phoneticPr fontId="10" type="noConversion"/>
  </si>
  <si>
    <t>C：基线配置项出入库、变更记录在配置项出入库及变更登记表中；</t>
    <phoneticPr fontId="10" type="noConversion"/>
  </si>
  <si>
    <t>C：配置项变更通知有审批记录；</t>
    <phoneticPr fontId="12" type="noConversion"/>
  </si>
  <si>
    <t>C：代码变更提交测试报告，文档变更提交评审记录；</t>
    <phoneticPr fontId="12" type="noConversion"/>
  </si>
  <si>
    <r>
      <t>PCA</t>
    </r>
    <r>
      <rPr>
        <sz val="10"/>
        <color theme="1"/>
        <rFont val="宋体"/>
        <family val="3"/>
        <charset val="134"/>
      </rPr>
      <t>检查单</t>
    </r>
    <phoneticPr fontId="36" type="noConversion"/>
  </si>
  <si>
    <t>C：根据配置管理计划中的配置审计计划执行PCA活动，记录PCA检查单；</t>
    <phoneticPr fontId="10" type="noConversion"/>
  </si>
  <si>
    <t>C：提交配置库的配置项遵循统一的命名规则；</t>
    <phoneticPr fontId="10" type="noConversion"/>
  </si>
  <si>
    <t>是否对发布产品进行登记管理？</t>
    <phoneticPr fontId="10" type="noConversion"/>
  </si>
  <si>
    <t>C：软件产品一览表、发布记录等；</t>
    <phoneticPr fontId="10" type="noConversion"/>
  </si>
  <si>
    <t>是否对项目配置管理活动进行规划？</t>
    <phoneticPr fontId="10" type="noConversion"/>
  </si>
  <si>
    <t>是否创建项目配置库？</t>
    <phoneticPr fontId="10" type="noConversion"/>
  </si>
  <si>
    <t>C：软件更新发布确认单有测试记录；</t>
    <phoneticPr fontId="10" type="noConversion"/>
  </si>
  <si>
    <t>是否基于配置库进行客户现场版本更新发布；</t>
    <phoneticPr fontId="2" type="noConversion"/>
  </si>
  <si>
    <t>软件更新发布活动执行前是否经过用户书面确认？</t>
    <phoneticPr fontId="2" type="noConversion"/>
  </si>
  <si>
    <t>是否有专人负责客户现场版本发布工作？</t>
    <phoneticPr fontId="2" type="noConversion"/>
  </si>
  <si>
    <t>是否对风险管理活动进行规划？</t>
    <phoneticPr fontId="2" type="noConversion"/>
  </si>
  <si>
    <t>是否对系统集成工作进行规划？</t>
    <phoneticPr fontId="2" type="noConversion"/>
  </si>
  <si>
    <t>C：有系统集成计划或项目计划中包含系统集成活动；</t>
    <phoneticPr fontId="10" type="noConversion"/>
  </si>
  <si>
    <t>是否对项目风险进行分析？</t>
    <phoneticPr fontId="2" type="noConversion"/>
  </si>
  <si>
    <t>C：风险管理计划；</t>
    <phoneticPr fontId="10" type="noConversion"/>
  </si>
  <si>
    <t>C：风险管理计划中明确各等级风险的处理策略</t>
    <phoneticPr fontId="12" type="noConversion"/>
  </si>
  <si>
    <t>是否明确各类风险的处理策略？</t>
    <phoneticPr fontId="12" type="noConversion"/>
  </si>
  <si>
    <t>C：启动及日常项目执行过程中进行项目风险识别，记录在风险管理工具、周报风险记录；</t>
    <phoneticPr fontId="10" type="noConversion"/>
  </si>
  <si>
    <t>残余风险评价报告</t>
    <phoneticPr fontId="36" type="noConversion"/>
  </si>
  <si>
    <t>C：残余风险评价报告</t>
    <phoneticPr fontId="12" type="noConversion"/>
  </si>
  <si>
    <t>C：已发生的风险，进入问题管理表进行跟踪管理，直到关闭；</t>
    <phoneticPr fontId="10" type="noConversion"/>
  </si>
  <si>
    <t>C：测试脚本；</t>
    <phoneticPr fontId="10" type="noConversion"/>
  </si>
  <si>
    <t>配置管理</t>
    <phoneticPr fontId="10" type="noConversion"/>
  </si>
  <si>
    <t>是否对系统集成需求进行调研？</t>
    <phoneticPr fontId="2" type="noConversion"/>
  </si>
  <si>
    <t>调研报告（调研计划、调研方案、调研提纲）</t>
    <phoneticPr fontId="36" type="noConversion"/>
  </si>
  <si>
    <t>C：调研报告或调研计划、调研方案、调研提纲等文档中记录了调研结果；</t>
    <phoneticPr fontId="10" type="noConversion"/>
  </si>
  <si>
    <t>集成维护</t>
    <phoneticPr fontId="2" type="noConversion"/>
  </si>
  <si>
    <t>集成故障维护过程是否有记录？</t>
    <phoneticPr fontId="2" type="noConversion"/>
  </si>
  <si>
    <t>是否根据系统集成需求进行集成方案设计？</t>
    <phoneticPr fontId="2" type="noConversion"/>
  </si>
  <si>
    <t>是否对系统集成方案进行评审（用户、集成、软件项目经理）？</t>
    <phoneticPr fontId="2" type="noConversion"/>
  </si>
  <si>
    <t>C：设备到货签收单；</t>
    <phoneticPr fontId="10" type="noConversion"/>
  </si>
  <si>
    <t>现场实施是否符合集成现场实施规范要求？</t>
    <phoneticPr fontId="2" type="noConversion"/>
  </si>
  <si>
    <t>C：安装与配置报告_规划版；</t>
    <phoneticPr fontId="10" type="noConversion"/>
  </si>
  <si>
    <t>是否对集成实施工作进行详细规划？</t>
    <phoneticPr fontId="10" type="noConversion"/>
  </si>
  <si>
    <t>是否对集成测试工作进行规划？</t>
    <phoneticPr fontId="10" type="noConversion"/>
  </si>
  <si>
    <t>集成测试</t>
    <phoneticPr fontId="10" type="noConversion"/>
  </si>
  <si>
    <t>C：安装配置报告_更新版；</t>
    <phoneticPr fontId="10" type="noConversion"/>
  </si>
  <si>
    <t>是否对集成测试结果进行分析？</t>
    <phoneticPr fontId="2" type="noConversion"/>
  </si>
  <si>
    <t>C：系统集成测试报告；</t>
    <phoneticPr fontId="10" type="noConversion"/>
  </si>
  <si>
    <t>系统操作维护手册</t>
    <phoneticPr fontId="36" type="noConversion"/>
  </si>
  <si>
    <t>是否编制集成操作支持类文档？</t>
    <phoneticPr fontId="10" type="noConversion"/>
  </si>
  <si>
    <t>集成验收工作是否有记录？</t>
    <phoneticPr fontId="2" type="noConversion"/>
  </si>
  <si>
    <t>C：系统集成验收报告；</t>
    <phoneticPr fontId="10" type="noConversion"/>
  </si>
  <si>
    <t>集成维护</t>
    <phoneticPr fontId="10" type="noConversion"/>
  </si>
  <si>
    <t>C：系统操作维护手册；</t>
    <phoneticPr fontId="10" type="noConversion"/>
  </si>
  <si>
    <t>PMIS平台评审（评审会议纪要、评审邮件）</t>
    <phoneticPr fontId="36" type="noConversion"/>
  </si>
  <si>
    <t>C：项目在PMIS平台上立项（先行实施项目也需要立项）；</t>
    <phoneticPr fontId="10" type="noConversion"/>
  </si>
  <si>
    <t>C：有项目实施任务书；
NA：年度维护项目；</t>
    <phoneticPr fontId="10" type="noConversion"/>
  </si>
  <si>
    <t>C：有项目启动PPT、项目启动会议纪要、会议签到表等；
NA：年度维护项目；</t>
    <phoneticPr fontId="2" type="noConversion"/>
  </si>
  <si>
    <t>C：项目进度计划包括合同要求的里程碑节点；</t>
    <phoneticPr fontId="10" type="noConversion"/>
  </si>
  <si>
    <t>C：项目进度计划包含过程书选定的各类评审、测试等活动；</t>
    <phoneticPr fontId="10" type="noConversion"/>
  </si>
  <si>
    <t>PMIS计划是否经过事业部审批？</t>
    <phoneticPr fontId="2" type="noConversion"/>
  </si>
  <si>
    <t>C：按照选择的生命周期模型编制计划（瀑布模型、迭代模型等）</t>
    <phoneticPr fontId="10" type="noConversion"/>
  </si>
  <si>
    <t>C：项目计划邮件发送用户或在项目例会中与用户讨论通过；</t>
    <phoneticPr fontId="2" type="noConversion"/>
  </si>
  <si>
    <t>是否对项目运维活动（运维范围、运维职责、运维工作流程等）进行策划？</t>
    <phoneticPr fontId="2" type="noConversion"/>
  </si>
  <si>
    <t>是否将用户需求转变成系统功能需求？</t>
    <phoneticPr fontId="2" type="noConversion"/>
  </si>
  <si>
    <t>C：需求跟踪表定期更新；</t>
    <phoneticPr fontId="2" type="noConversion"/>
  </si>
  <si>
    <t>C：有详细设计说明书；</t>
    <phoneticPr fontId="12" type="noConversion"/>
  </si>
  <si>
    <t>各类设计评审（概设、详设、数据库设计、数据迁移方案）发现的问题是否跟踪关闭？</t>
    <phoneticPr fontId="2" type="noConversion"/>
  </si>
  <si>
    <t>C：数据迁移方案；</t>
    <phoneticPr fontId="10" type="noConversion"/>
  </si>
  <si>
    <t>C：需求跟踪表或需求说明书中对应的功能点有对应的测试用例覆盖；</t>
    <phoneticPr fontId="10" type="noConversion"/>
  </si>
  <si>
    <t>C：测试用例“实际输出”列记录了实际测试结果；</t>
    <phoneticPr fontId="10" type="noConversion"/>
  </si>
  <si>
    <t>C：测试问题管理表、JIRA等信息化平台问题跟踪关闭；</t>
    <phoneticPr fontId="10" type="noConversion"/>
  </si>
  <si>
    <t>以下两者均可：
1、试运行方案中详细描述了试运行管理制度；
2、试运行管理制度参照运维规范执行。</t>
    <phoneticPr fontId="12" type="noConversion"/>
  </si>
  <si>
    <t>是否编制用户培训相关资料？</t>
    <phoneticPr fontId="2" type="noConversion"/>
  </si>
  <si>
    <t>C：培训PPT、培训手册、系统演示光盘等；</t>
    <phoneticPr fontId="10" type="noConversion"/>
  </si>
  <si>
    <t>C：有试运行报告；
NA：纯集成项目、年度维护项目；</t>
    <phoneticPr fontId="10" type="noConversion"/>
  </si>
  <si>
    <t>C：系统运维方案与用户有讨论，邮件发送用户；</t>
    <phoneticPr fontId="10" type="noConversion"/>
  </si>
  <si>
    <t>运维事件是否有记录？</t>
    <phoneticPr fontId="2" type="noConversion"/>
  </si>
  <si>
    <t>C：事件记录表、JIRA、禅道等信息化平台记录均可；
注意：汇总管理，零散的一份份申报单不算；</t>
    <phoneticPr fontId="10" type="noConversion"/>
  </si>
  <si>
    <t>C：重大故障分析报告；</t>
    <phoneticPr fontId="10" type="noConversion"/>
  </si>
  <si>
    <t>是否有专人负责数据库开库活动？</t>
    <phoneticPr fontId="2" type="noConversion"/>
  </si>
  <si>
    <t>C：有专人负责数据库开库活动，项目组可设AB角；</t>
    <phoneticPr fontId="10" type="noConversion"/>
  </si>
  <si>
    <t>C：“数据库开库申请单”或“用户通过JIRA等信息化管理平台提交开库需求”；</t>
    <phoneticPr fontId="10" type="noConversion"/>
  </si>
  <si>
    <t>C：开库申请单：”操作结果确认“或JIRA等信息化平台有原始填报人备注已确认的记录；</t>
    <phoneticPr fontId="10" type="noConversion"/>
  </si>
  <si>
    <t>C：集成维护申请单签字、集成维护申请邮件等有书面回复的同意记录；</t>
    <phoneticPr fontId="10" type="noConversion"/>
  </si>
  <si>
    <t>C：故障维修记录表；</t>
    <phoneticPr fontId="10" type="noConversion"/>
  </si>
  <si>
    <t>C：项目经理能够说出常规验收流程；</t>
    <phoneticPr fontId="12" type="noConversion"/>
  </si>
  <si>
    <t>C：系统交付清单，并有用户签字；</t>
    <phoneticPr fontId="10" type="noConversion"/>
  </si>
  <si>
    <t>C：项目验收报告、专家验收意见等；</t>
    <phoneticPr fontId="10" type="noConversion"/>
  </si>
  <si>
    <t>免费维护由维护服务部负责的，是否进行维护工作交接？</t>
    <phoneticPr fontId="12" type="noConversion"/>
  </si>
  <si>
    <t>以下材料归档到质量部算C：
1、项目资料归档清单；
2、电子版验收资料（压缩包）；
3、纸质验收文档（可能包括：用户使用报告、专家签到表、专家验收意见、 验收报告等）</t>
    <phoneticPr fontId="10" type="noConversion"/>
  </si>
  <si>
    <t>符合以下条件为C：
1、压缩格式为.rar；
2、压缩包按照“项目编号+项目名称+（文档或代码）+验收日期（YYYYMMDD）命名”
3、若同时归档的几个项目放在同一配置库中无法分离，文件命名则用所有项目的编号，并附说明文件；</t>
    <phoneticPr fontId="12" type="noConversion"/>
  </si>
  <si>
    <t>C：项目经验总结报告；</t>
    <phoneticPr fontId="10" type="noConversion"/>
  </si>
  <si>
    <t>免费维护到期，PMIS平台项目是否关闭？</t>
    <phoneticPr fontId="2" type="noConversion"/>
  </si>
  <si>
    <t>C：项目实施周报、项目月报、定期维护报告；</t>
    <phoneticPr fontId="10" type="noConversion"/>
  </si>
  <si>
    <t>C：项目实际进度不超过里程碑节点；</t>
    <phoneticPr fontId="10" type="noConversion"/>
  </si>
  <si>
    <t>C：项目实际进度不超过进度里程碑节点且有本年度的人力、费用计划；</t>
    <phoneticPr fontId="10" type="noConversion"/>
  </si>
  <si>
    <t>C： 每月月底前后2天完成符合；</t>
    <phoneticPr fontId="10" type="noConversion"/>
  </si>
  <si>
    <t>项目收款节点到是否及时通知销售收款？</t>
    <phoneticPr fontId="12" type="noConversion"/>
  </si>
  <si>
    <t>项目组人员离职是否做好工作交接？</t>
    <phoneticPr fontId="12" type="noConversion"/>
  </si>
  <si>
    <t>C：项目变更单经过双方（或三方）确认；</t>
    <phoneticPr fontId="12" type="noConversion"/>
  </si>
  <si>
    <t>是否在项目实施过程中持续识别项目风险？</t>
    <phoneticPr fontId="2" type="noConversion"/>
  </si>
  <si>
    <t>C：有风险严重性、可能性、影响性分析记录；</t>
    <phoneticPr fontId="10" type="noConversion"/>
  </si>
  <si>
    <t>是否对高等级风险制定对应的风险处置计划？</t>
    <phoneticPr fontId="12" type="noConversion"/>
  </si>
  <si>
    <t>C：风险处置计划、周报中记录了风险缓解措施和行动；</t>
    <phoneticPr fontId="12" type="noConversion"/>
  </si>
  <si>
    <t>高等级风险采取控制措施处置后，是否对残余风险进行评估？</t>
    <phoneticPr fontId="12" type="noConversion"/>
  </si>
  <si>
    <t>风险转化为问题后，是否进入问题管理流程进行管理？</t>
    <phoneticPr fontId="2" type="noConversion"/>
  </si>
  <si>
    <t>是否建立配置库定期、异机备份机制？</t>
    <phoneticPr fontId="10" type="noConversion"/>
  </si>
  <si>
    <t>以下两种情况为C：
1、公司托管备份的，能够说出公司配置管理员进行统一备份；
2、项目组自行建立配置库的，需自行建立定期、异机备份机制；</t>
    <phoneticPr fontId="12" type="noConversion"/>
  </si>
  <si>
    <t>C：建立文档、代码配置库；</t>
    <phoneticPr fontId="12" type="noConversion"/>
  </si>
  <si>
    <t>配置库目录结构、权限设置是否与配置管理计划一致？</t>
    <phoneticPr fontId="10" type="noConversion"/>
  </si>
  <si>
    <t>是否根据基线计划建立基线？</t>
    <phoneticPr fontId="10" type="noConversion"/>
  </si>
  <si>
    <t>基线建立前是否经过审批？</t>
    <phoneticPr fontId="10" type="noConversion"/>
  </si>
  <si>
    <t>C：基线配置项关联配置项同步变更。如需求说明书变更，检查设计、测试、手册等关联配置项变更是否同步；</t>
    <phoneticPr fontId="12" type="noConversion"/>
  </si>
  <si>
    <t>C：有定期的配置状态报告；</t>
    <phoneticPr fontId="10" type="noConversion"/>
  </si>
  <si>
    <t>C：实际备份情况与备份策略一致，备份文档能正常恢复；</t>
    <phoneticPr fontId="10" type="noConversion"/>
  </si>
  <si>
    <t>是否根据配置管理计划中确定的策略进行PCA审计？</t>
    <phoneticPr fontId="10" type="noConversion"/>
  </si>
  <si>
    <t>C：配置项变更基于配置库执行；变更的工作产品及时提交入库；</t>
    <phoneticPr fontId="10" type="noConversion"/>
  </si>
  <si>
    <t>C：评审问题及跟踪表、评审会议纪要；</t>
    <phoneticPr fontId="10" type="noConversion"/>
  </si>
  <si>
    <t>C：系统集成方案或集成方案设计；</t>
    <phoneticPr fontId="10" type="noConversion"/>
  </si>
  <si>
    <t>C：布线、标签等按照集成现场实施规范要求执行；</t>
    <phoneticPr fontId="10" type="noConversion"/>
  </si>
  <si>
    <t>项目结束</t>
    <phoneticPr fontId="12" type="noConversion"/>
  </si>
  <si>
    <t>项目结束</t>
    <phoneticPr fontId="8" type="noConversion"/>
  </si>
  <si>
    <t>是否对项目实施工作进行规划，并编制项目实施任务书？</t>
    <phoneticPr fontId="12" type="noConversion"/>
  </si>
  <si>
    <t>试运行及维护</t>
    <phoneticPr fontId="8" type="noConversion"/>
  </si>
  <si>
    <t>项目实施过程中是否持续对系统功能进行跟踪？</t>
    <phoneticPr fontId="2" type="noConversion"/>
  </si>
  <si>
    <t>是否对数据迁移方案进行评审？</t>
    <phoneticPr fontId="2" type="noConversion"/>
  </si>
  <si>
    <t>是否根据数据迁移方案执行数据库迁移活动？</t>
    <phoneticPr fontId="2" type="noConversion"/>
  </si>
  <si>
    <t>项目重大变更（进度、合同、项目经理）是否经过双方（或三方）确认？</t>
    <phoneticPr fontId="12" type="noConversion"/>
  </si>
  <si>
    <t>C：系统功能说明书、用户需求说明书；</t>
    <phoneticPr fontId="12" type="noConversion"/>
  </si>
  <si>
    <t>C：项目验收计划、项目验收方案；</t>
    <phoneticPr fontId="10" type="noConversion"/>
  </si>
  <si>
    <t>C：评审会议及跟踪表、会议记录、专家评审意见等</t>
    <phoneticPr fontId="13" type="noConversion"/>
  </si>
  <si>
    <t>验收材料电子版压缩包是否符合归档要求？</t>
    <phoneticPr fontId="12" type="noConversion"/>
  </si>
  <si>
    <t>测试规划是否经过项目经理确认？</t>
    <phoneticPr fontId="2" type="noConversion"/>
  </si>
  <si>
    <t>测试规划是否明确本次测试的范围、测试通过标准？</t>
    <phoneticPr fontId="2" type="noConversion"/>
  </si>
  <si>
    <t>C：用户现场测试作业检查表_应用软件测试作业检查表自检记录；</t>
    <phoneticPr fontId="2" type="noConversion"/>
  </si>
  <si>
    <t>C：用户现场测试作业检查表_系统集成测试作业检查表自检记录；</t>
    <phoneticPr fontId="2" type="noConversion"/>
  </si>
  <si>
    <t>验收材料是否提交公司归档管理员归档？</t>
    <phoneticPr fontId="2" type="noConversion"/>
  </si>
  <si>
    <t>C：系统集成测试方案；</t>
    <phoneticPr fontId="10" type="noConversion"/>
  </si>
  <si>
    <t>C：系统集成测试方案确认记录；</t>
    <phoneticPr fontId="10" type="noConversion"/>
  </si>
  <si>
    <t>系统集成测试方案是否经过集成负责人、项目经理确认？</t>
    <phoneticPr fontId="2" type="noConversion"/>
  </si>
  <si>
    <t>是否对需求调研工作进行规划？</t>
    <phoneticPr fontId="2" type="noConversion"/>
  </si>
  <si>
    <t>C：有调研范围、进度、内容、调研方法规划记录，常见工作产品：需求调研计划、需求调研提纲、需求调研方案等；</t>
    <phoneticPr fontId="12" type="noConversion"/>
  </si>
  <si>
    <t>C：项目经理能够明确说出本项目需求调研方法，常见方法如下：面谈、问卷调查、需求专题讨论会、情节串联板制作、用例、角色扮演、原型设计；</t>
    <phoneticPr fontId="12" type="noConversion"/>
  </si>
  <si>
    <t>采用什么方法进行需求调研？</t>
    <phoneticPr fontId="12" type="noConversion"/>
  </si>
  <si>
    <t>是否根据选定的需求调研方法进行需求调研，并形成相应的调研记录？</t>
    <phoneticPr fontId="2" type="noConversion"/>
  </si>
  <si>
    <t>C：调研报告、调研会议纪要、调研问卷、原型页面等；</t>
    <phoneticPr fontId="10" type="noConversion"/>
  </si>
  <si>
    <t>是否根据需求调研结果导出完整的用户需求？</t>
    <phoneticPr fontId="2" type="noConversion"/>
  </si>
  <si>
    <t>C：用户需求说明书中含性能、安全、出错设计、系统设计依赖与约束（例如：网络限制，环境限制，设备限制，技术限制，人员限制）等非功能性需求；</t>
    <phoneticPr fontId="12" type="noConversion"/>
  </si>
  <si>
    <t>C：测试规划书面或邮件发送项目经理；</t>
    <phoneticPr fontId="10" type="noConversion"/>
  </si>
  <si>
    <t>C：测试规划明确了测试范围、测试通过标准；</t>
    <phoneticPr fontId="10" type="noConversion"/>
  </si>
  <si>
    <t>C：试运行方案中列明相关参与人员、明确人员，并经过相关人员的反馈确认、试运行上线通知；</t>
    <phoneticPr fontId="10" type="noConversion"/>
  </si>
  <si>
    <t>C：试运行方案中有试运行环境说明，上线前经过项目组依据环境说明进行环境准备情况的检查；</t>
    <phoneticPr fontId="10" type="noConversion"/>
  </si>
  <si>
    <t>1、检查内容：
   1）启动阶段检查：勾选“项目启动”；
   2）计划阶段检查：勾选“项目计划”；
   3）需求阶段检查：勾选“需求开发”+“周期活动”；
   4）设计阶段检查：勾选“需求管理”+“软件设计”+“周期活动”；
   5）软件实现阶段检查：勾选“需求管理”+“软件实现”+“周期活动”；
   6）软件测试阶段检查：勾选“软件测试”+“测试+试运行+维护”+“周期活动”；
   7）试运行阶段检查：勾选“需求管理”+“试运行”+“试运行+维护”+“周期活动”；
   8）维护阶段检查：勾选“需求管理”+“试运行+维护”+“周期活动”；
   9）项目验收阶段检查：勾选“项目验收”；
  10）项目结束阶段检查：勾选“项目结束”。
注意：“软件+集成”项目，根据集成工作所处阶段勾选对应的集成活动，包括集成需求、集成设计、集成实施、集成测试、集成验收、集成维护等。
2、检查频率：
   1）1、2、9、10阶段检查1次，形成一份checklist；
   2）3、4、5、6、7、8根据项目重要性、QA工作饱和度安排。一般，需求、设计、编码、测试至少一次，试运行和维护若干次。</t>
    <phoneticPr fontId="3" type="noConversion"/>
  </si>
  <si>
    <t>1、检查内容：根据项目所涉及的阶段，进行组合勾选。如需求、设计并行阶段，勾选的内容为需求&amp;设计的并集。
2、检查频率：
   1）1、2、9、10阶段检查1次，形成一份checklist；
   2）每轮迭代至少检查一次。</t>
    <phoneticPr fontId="3" type="noConversion"/>
  </si>
  <si>
    <t xml:space="preserve">   瀑布模型：
</t>
    <phoneticPr fontId="3" type="noConversion"/>
  </si>
  <si>
    <t xml:space="preserve">    迭代模型：</t>
    <phoneticPr fontId="3" type="noConversion"/>
  </si>
  <si>
    <t>二、检查单使用方法：</t>
    <phoneticPr fontId="3" type="noConversion"/>
  </si>
  <si>
    <t xml:space="preserve">  软件、软件+集成项目：</t>
    <phoneticPr fontId="3" type="noConversion"/>
  </si>
  <si>
    <t xml:space="preserve">  纯集成项目：</t>
    <phoneticPr fontId="3" type="noConversion"/>
  </si>
  <si>
    <r>
      <rPr>
        <b/>
        <sz val="10"/>
        <color indexed="10"/>
        <rFont val="宋体"/>
        <family val="3"/>
        <charset val="134"/>
        <scheme val="minor"/>
      </rPr>
      <t>一、重点跟踪年度维护项目：</t>
    </r>
    <r>
      <rPr>
        <sz val="10"/>
        <rFont val="宋体"/>
        <family val="3"/>
        <charset val="134"/>
        <scheme val="minor"/>
      </rPr>
      <t xml:space="preserve">
1、检查内容：
  1）维护启动阶段：勾选“项目启动”；
  2）维护计划阶段：勾选“项目计划”；
  3）日常维护阶段：
     必选：“需求管理”+“试运行+维护”+“周期活动”；
     可选：“软件需求”+“软件设计”+“软件实现”+“软件测试”，可选项使用场景推荐：维护开发工作量在1人月以上。
  4）维护验收阶段：勾选“项目验收”；
  5）维护结束阶段：勾选“项目结束”。
</t>
    </r>
    <r>
      <rPr>
        <b/>
        <sz val="10"/>
        <color indexed="10"/>
        <rFont val="宋体"/>
        <family val="3"/>
        <charset val="134"/>
        <scheme val="minor"/>
      </rPr>
      <t>二、非重点跟踪（巡检、支持类）年度维护项目：</t>
    </r>
    <r>
      <rPr>
        <sz val="10"/>
        <rFont val="宋体"/>
        <family val="3"/>
        <charset val="134"/>
        <scheme val="minor"/>
      </rPr>
      <t xml:space="preserve">
1、检查内容：
  1）维护启动阶段：勾选“项目启动”；     
  2）维护计划阶段：勾选“项目计划”；
  3）日常维护阶段：勾选“需求管理”+“试运行+维护”+“周期活动”；
  4）维护验收阶段：勾选“项目验收”；
  5）维护结束阶段：勾选“项目结项”。
注：非重点年度维护项目，允许启动、计划阶段部分不可裁剪活动适度裁剪（在过程书中裁剪时定义清楚，经审批即可）。</t>
    </r>
    <phoneticPr fontId="3" type="noConversion"/>
  </si>
  <si>
    <t>1、检查内容：
  1）集成启动阶段：勾选“项目启动”；     
  2）集成计划阶段：勾选“项目计划”；
  3）集成需求阶段：勾选“集成需求”+“周期活动”；
  4）集成设计阶段：勾选“集成设计”+“周期活动”；
  5）集成实施阶段，勾选“集成实施”+“周期活动”；
  6）集成测试阶段：勾选“集成测试”+“周期活动”；
  7）集成验收阶段：勾选“集成验收”+“周期活动”；
  8）集成维护阶段：勾选“集成维护”+“周期活动”；
2、检查频率：
  1）-7）至少检查一次，8）检查若干次；</t>
    <phoneticPr fontId="3" type="noConversion"/>
  </si>
  <si>
    <t>三、实施项目推荐的检查项筛选方式：</t>
    <phoneticPr fontId="3" type="noConversion"/>
  </si>
  <si>
    <t>五、产品部署型项目推荐的检查项筛选方式：</t>
    <phoneticPr fontId="3" type="noConversion"/>
  </si>
  <si>
    <r>
      <rPr>
        <sz val="10"/>
        <color theme="1"/>
        <rFont val="宋体"/>
        <family val="3"/>
        <charset val="134"/>
        <scheme val="minor"/>
      </rPr>
      <t>一、检查内容：</t>
    </r>
    <r>
      <rPr>
        <sz val="10"/>
        <rFont val="宋体"/>
        <family val="3"/>
        <charset val="134"/>
        <scheme val="minor"/>
      </rPr>
      <t xml:space="preserve">
  1）启动计划阶段：勾选“项目启动”+“项目计划” -- 重点在于指导项目筹备项目启动会，进行体系培训、协助编制项目计划；
  2）项目需求阶段：勾选“项目启动”+“项目计划”+“需求开发”+“周期活动”——重点在：项目启动会、项目计划、实施方案、基于投标方案的需求调研方案和需求分析报告；
  3）产品部署阶段：勾选“集成项目”（如无集成则不勾，重点在集成文档、集成测试）+“软件测试”+“测试+试运行+维护”+周期活动”（重点在系统测试报告）；
  4）试运行阶段：勾选“需求管理”+"试运行"+"试运行+维护“+“周期活动”——重点在试运行方案、需求变更的收集和跟踪、产品发布管理、问题管理、试运行报告；
  5）项目验收阶段：勾选“项目验收”——重点在于项目验收文档的完整性和规范性检查；
  6）维护阶段检查：勾选“需求管理”+"试运行+维护“+“周期活动”——重点在于：系统运维方案、需求变更的收集和跟踪、产品发布管理、问题管理；
  7）项目结束阶段：勾选“项目结束”——重点在于验收归档。
</t>
    </r>
    <r>
      <rPr>
        <sz val="10"/>
        <color theme="1"/>
        <rFont val="宋体"/>
        <family val="3"/>
        <charset val="134"/>
        <scheme val="minor"/>
      </rPr>
      <t>二、检查频率：</t>
    </r>
    <r>
      <rPr>
        <sz val="10"/>
        <rFont val="宋体"/>
        <family val="3"/>
        <charset val="134"/>
        <scheme val="minor"/>
      </rPr>
      <t xml:space="preserve">
  1）需求阶段1-2次；
  2）产品部署1次；
  3）试运行1次；
  4）待验收1-2次；
  5）维护阶段1-2季度1次；
  6）项目结项1次；</t>
    </r>
    <phoneticPr fontId="3" type="noConversion"/>
  </si>
  <si>
    <t>数据库开库是否有脚本编制A、脚本检查B、生产库操作C、验证D四个角色？（A和B，C和D不能为同一个人）</t>
    <phoneticPr fontId="2" type="noConversion"/>
  </si>
  <si>
    <t>C：ABCD角色清晰，其中AC可以是一人，BD可以是另外一人；
NA：项目组仅一人；</t>
    <phoneticPr fontId="10" type="noConversion"/>
  </si>
  <si>
    <t>C：会议室、网络、投影仪、系统演示环境、验收会议签到表、试运行总结、验收报告电子版、验收材料装订版、专家费等准备到位；</t>
    <phoneticPr fontId="12" type="noConversion"/>
  </si>
  <si>
    <t>C：有系统瘫痪、出现严重错误、与用户发生严重冲突、不可抗拒、不可预见的突发事件等情况发生时，提交重大问题报告；</t>
    <phoneticPr fontId="10" type="noConversion"/>
  </si>
  <si>
    <t>用户是否对验收时交付的工作产品进行签收？</t>
    <phoneticPr fontId="12" type="noConversion"/>
  </si>
  <si>
    <t>是否对项目整体工作进行规划？</t>
    <phoneticPr fontId="2" type="noConversion"/>
  </si>
  <si>
    <t>是否对项目详细进度进行规划？</t>
    <phoneticPr fontId="2" type="noConversion"/>
  </si>
  <si>
    <t>一、本检查单适用范围：软件项目、软件+集成项目、纯集成项目。</t>
    <phoneticPr fontId="3" type="noConversion"/>
  </si>
  <si>
    <t>测试用例评审发现问题是否跟踪关闭？</t>
    <phoneticPr fontId="10" type="noConversion"/>
  </si>
  <si>
    <t>C：评审会议及跟踪表、会议记录、专家评审意见等</t>
    <phoneticPr fontId="13" type="noConversion"/>
  </si>
  <si>
    <t>系统支持类文档评审发现的问题是否跟踪关闭？</t>
    <phoneticPr fontId="2" type="noConversion"/>
  </si>
  <si>
    <t>C：评审会议及跟踪表、会议记录、专家评审意见等；</t>
    <phoneticPr fontId="12" type="noConversion"/>
  </si>
  <si>
    <t>C：评审会议及跟踪表、会议记录、专家评审意见等；</t>
    <phoneticPr fontId="13" type="noConversion"/>
  </si>
  <si>
    <t>不可裁，以下情况除外；
1、项目经理任售前；
2、先行实施项目；</t>
    <phoneticPr fontId="36" type="noConversion"/>
  </si>
  <si>
    <r>
      <t>PMIS</t>
    </r>
    <r>
      <rPr>
        <sz val="10"/>
        <color theme="1"/>
        <rFont val="宋体"/>
        <family val="3"/>
        <charset val="134"/>
      </rPr>
      <t>平台立项信息</t>
    </r>
    <phoneticPr fontId="36" type="noConversion"/>
  </si>
  <si>
    <t>2、PMIS平台立项</t>
    <phoneticPr fontId="36" type="noConversion"/>
  </si>
  <si>
    <t>7、配置库创建</t>
    <phoneticPr fontId="36" type="noConversion"/>
  </si>
  <si>
    <t>7、系统分析</t>
    <phoneticPr fontId="36" type="noConversion"/>
  </si>
  <si>
    <t>1、设计规范制定</t>
    <phoneticPr fontId="36" type="noConversion"/>
  </si>
  <si>
    <t>1、编码规范制定</t>
    <phoneticPr fontId="36" type="noConversion"/>
  </si>
  <si>
    <t>4、验收报告签署</t>
    <phoneticPr fontId="36" type="noConversion"/>
  </si>
  <si>
    <t>是</t>
    <phoneticPr fontId="10" type="noConversion"/>
  </si>
  <si>
    <t>配置项标识是否规范？</t>
    <phoneticPr fontId="2" type="noConversion"/>
  </si>
  <si>
    <t>日常工作是否基于配置库执行？</t>
    <phoneticPr fontId="2" type="noConversion"/>
  </si>
  <si>
    <t>是否与客户明确项目的各类管理制度？（例会、报告、变更、工作产品审核、归档等）</t>
    <phoneticPr fontId="2" type="noConversion"/>
  </si>
  <si>
    <t>不可裁，以下情况除外：
1、年度维护项目；
2、纯集成项目；</t>
    <phoneticPr fontId="36" type="noConversion"/>
  </si>
  <si>
    <t>不可裁，以下情况除外：
1、软件项目无数据迁移活动；
2、纯集成项目；</t>
    <phoneticPr fontId="36" type="noConversion"/>
  </si>
  <si>
    <t>是否在PMIS中制定进度、人力、费用计划？</t>
    <phoneticPr fontId="2" type="noConversion"/>
  </si>
  <si>
    <t>C：对进度、沟通、干系人、度量、培训、资料管理、培训等工作进行规划；</t>
    <phoneticPr fontId="2" type="noConversion"/>
  </si>
  <si>
    <t>项目已定义过程是否经过事业部、质量部审批？</t>
    <phoneticPr fontId="2" type="noConversion"/>
  </si>
  <si>
    <t>C：项目进度计划（详细）；</t>
    <phoneticPr fontId="2" type="noConversion"/>
  </si>
  <si>
    <t>项目进度计划是否符合项目生命周期模型选择？</t>
    <phoneticPr fontId="10" type="noConversion"/>
  </si>
  <si>
    <t>C：有PMIS项目计划审批记录；</t>
    <phoneticPr fontId="10" type="noConversion"/>
  </si>
  <si>
    <t>4、需求分析</t>
    <phoneticPr fontId="36" type="noConversion"/>
  </si>
  <si>
    <t>5、需求评审</t>
    <phoneticPr fontId="36" type="noConversion"/>
  </si>
  <si>
    <t>6、需求确认</t>
    <phoneticPr fontId="36" type="noConversion"/>
  </si>
  <si>
    <t>8、系统功能跟踪</t>
    <phoneticPr fontId="36" type="noConversion"/>
  </si>
  <si>
    <t>9、需求跟踪</t>
    <phoneticPr fontId="36" type="noConversion"/>
  </si>
  <si>
    <t>调研报告、调研问卷反馈、原型页面</t>
    <phoneticPr fontId="2" type="noConversion"/>
  </si>
  <si>
    <t>C：项目估算报告等；
PC：项目实施任务书中对人力、成本、费用目标进行了估算；</t>
    <phoneticPr fontId="12" type="noConversion"/>
  </si>
  <si>
    <t>C：系统功能清单根据需求变更情况进行更新；</t>
    <phoneticPr fontId="10" type="noConversion"/>
  </si>
  <si>
    <t>试运行待部署版本是否入配置库？</t>
    <phoneticPr fontId="12" type="noConversion"/>
  </si>
  <si>
    <t>C：待部署版本入配置库，有明确的版本标识；</t>
    <phoneticPr fontId="12" type="noConversion"/>
  </si>
  <si>
    <t>2、集成需求调研及方案设计</t>
    <phoneticPr fontId="36" type="noConversion"/>
  </si>
  <si>
    <t>3、集成方案评审</t>
    <phoneticPr fontId="36" type="noConversion"/>
  </si>
  <si>
    <t>4、设备到货签收</t>
    <phoneticPr fontId="36" type="noConversion"/>
  </si>
  <si>
    <t>5、安装实施</t>
    <phoneticPr fontId="36" type="noConversion"/>
  </si>
  <si>
    <t>6、集成测试规划</t>
    <phoneticPr fontId="36" type="noConversion"/>
  </si>
  <si>
    <t>7、集成测试分析</t>
    <phoneticPr fontId="36" type="noConversion"/>
  </si>
  <si>
    <t>8、集成验收</t>
    <phoneticPr fontId="36" type="noConversion"/>
  </si>
  <si>
    <t>9、编制系统操作维护手册</t>
    <phoneticPr fontId="36" type="noConversion"/>
  </si>
  <si>
    <t>C：在项目计划、项目启动PPT、启动会议纪要等地方体现了与客户就项目各类管理制度达成一致意见的记录；</t>
    <phoneticPr fontId="2" type="noConversion"/>
  </si>
  <si>
    <t>需求管理</t>
    <phoneticPr fontId="2" type="noConversion"/>
  </si>
  <si>
    <t>4、代码评审</t>
    <phoneticPr fontId="36" type="noConversion"/>
  </si>
  <si>
    <t>C：提交的源代码符合编码规范要求（可以是技术主管提供的代码评审记录）；</t>
    <phoneticPr fontId="10" type="noConversion"/>
  </si>
  <si>
    <t>C：项目组能够明确说出本项目代码评审机制；</t>
    <phoneticPr fontId="10" type="noConversion"/>
  </si>
  <si>
    <t>是否根据变更实施方案确定的进度、范围进行变更实施？</t>
    <phoneticPr fontId="2" type="noConversion"/>
  </si>
  <si>
    <t>C：根据变更实施计划提交相关变更工作产品</t>
    <phoneticPr fontId="13" type="noConversion"/>
  </si>
  <si>
    <t>不可裁，年度运维项目除外；</t>
    <phoneticPr fontId="36" type="noConversion"/>
  </si>
  <si>
    <t>不可裁</t>
    <phoneticPr fontId="36" type="noConversion"/>
  </si>
  <si>
    <t>不可裁，无系统切换活动除外</t>
    <phoneticPr fontId="36" type="noConversion"/>
  </si>
  <si>
    <t>不可裁，纯集成项目除外；</t>
    <phoneticPr fontId="36" type="noConversion"/>
  </si>
  <si>
    <r>
      <t>客户现场版本更新发布前，是否经过</t>
    </r>
    <r>
      <rPr>
        <sz val="10"/>
        <rFont val="宋体"/>
        <family val="3"/>
        <charset val="134"/>
        <scheme val="minor"/>
      </rPr>
      <t>测试？</t>
    </r>
    <phoneticPr fontId="2" type="noConversion"/>
  </si>
  <si>
    <t>是</t>
    <phoneticPr fontId="10" type="noConversion"/>
  </si>
  <si>
    <t>C：能够说出需求主要干系人，一般包括建设单位、业务单位、第三方开发商、监理等；
NC：不了解干系人概念，未识别需求干系人；</t>
    <phoneticPr fontId="10" type="noConversion"/>
  </si>
  <si>
    <t>需求是否经过用户确认？</t>
    <phoneticPr fontId="2" type="noConversion"/>
  </si>
  <si>
    <t>是否识别项目需求主要干系人？</t>
    <phoneticPr fontId="10" type="noConversion"/>
  </si>
  <si>
    <t>C：用户需求确认书、用户需求说明书签字记录、专家评审通过记录；</t>
    <phoneticPr fontId="10" type="noConversion"/>
  </si>
  <si>
    <t>需求是否经过用户评审？</t>
    <phoneticPr fontId="2" type="noConversion"/>
  </si>
  <si>
    <t>C：有需求评审记录，评审人员包括需求主要干系人；</t>
    <phoneticPr fontId="10" type="noConversion"/>
  </si>
  <si>
    <t>是否对需求变更进行分析？</t>
    <phoneticPr fontId="2" type="noConversion"/>
  </si>
  <si>
    <t>C：有需求干系人对于变更范围、进度、工作量的分析记录；</t>
    <phoneticPr fontId="10" type="noConversion"/>
  </si>
  <si>
    <t>需求变更是否经过用户确认？</t>
    <phoneticPr fontId="2" type="noConversion"/>
  </si>
  <si>
    <t>C：有需求变更用户确认记录，如：项目变更单确认、信息化系统流转确认记录；</t>
    <phoneticPr fontId="13" type="noConversion"/>
  </si>
  <si>
    <t>C：有试运行方案；
NA：年度维护项目无此活动；</t>
    <phoneticPr fontId="10" type="noConversion"/>
  </si>
  <si>
    <t>PMIS平台月报是否按时填写？</t>
    <phoneticPr fontId="10" type="noConversion"/>
  </si>
  <si>
    <t>项目经理是否及时对PMIS平台里程碑进行确认？</t>
    <phoneticPr fontId="10" type="noConversion"/>
  </si>
  <si>
    <t>是</t>
    <phoneticPr fontId="10" type="noConversion"/>
  </si>
  <si>
    <t>C：填写月报时进行当月涉及的里程碑确认或里程碑时间点到及时确认均可；</t>
    <phoneticPr fontId="10" type="noConversion"/>
  </si>
  <si>
    <t>项目日志是否正常填写及确认？</t>
    <phoneticPr fontId="12" type="noConversion"/>
  </si>
  <si>
    <t>C：项目组成员至少每周填写一次本周日志，项目经理每周确认员工日志；</t>
    <phoneticPr fontId="12" type="noConversion"/>
  </si>
  <si>
    <t>基线配置项变更前是否经过CCB审批？</t>
    <phoneticPr fontId="12" type="noConversion"/>
  </si>
  <si>
    <t>产品内部发行是否有记录？</t>
    <phoneticPr fontId="2" type="noConversion"/>
  </si>
  <si>
    <t>产品内部发行前，是否进行发行测试？</t>
    <phoneticPr fontId="2" type="noConversion"/>
  </si>
  <si>
    <t>过程符合率</t>
    <phoneticPr fontId="8" type="noConversion"/>
  </si>
  <si>
    <t>符合率</t>
    <phoneticPr fontId="12" type="noConversion"/>
  </si>
  <si>
    <t>C：有变更、更新了相关文档；
PC:有变更，尚未同步变更对应的文档，但能说出变更策略（安排），须后续跟踪验证
NC：有变更，尚未同步变更对应的文档，没有后续安排</t>
    <phoneticPr fontId="10" type="noConversion"/>
  </si>
  <si>
    <t>符合率</t>
    <phoneticPr fontId="12" type="noConversion"/>
  </si>
  <si>
    <t>项目启动</t>
    <phoneticPr fontId="12" type="noConversion"/>
  </si>
  <si>
    <t>项目计划</t>
    <phoneticPr fontId="12" type="noConversion"/>
  </si>
  <si>
    <r>
      <t xml:space="preserve">各过程符合率统计表
</t>
    </r>
    <r>
      <rPr>
        <b/>
        <sz val="10"/>
        <color indexed="8"/>
        <rFont val="微软雅黑"/>
        <family val="2"/>
        <charset val="134"/>
      </rPr>
      <t>（符合率=符合项/(共检查项-不适用项)+部分符合项*0.5/(共检查项-不适用项)】</t>
    </r>
    <phoneticPr fontId="12" type="noConversion"/>
  </si>
  <si>
    <t>历次检查
平均符合率</t>
    <phoneticPr fontId="8" type="noConversion"/>
  </si>
  <si>
    <t>C：有售前售后交接单或实际完成项目招投标方案、项目建设方案、项目合同电子版交接；
NA:项目经理任售前、先行实施项目；</t>
    <phoneticPr fontId="2" type="noConversion"/>
  </si>
  <si>
    <r>
      <rPr>
        <sz val="10"/>
        <rFont val="宋体"/>
        <family val="3"/>
        <charset val="134"/>
        <scheme val="minor"/>
      </rPr>
      <t>1、</t>
    </r>
    <r>
      <rPr>
        <sz val="10"/>
        <color indexed="8"/>
        <rFont val="宋体"/>
        <family val="3"/>
        <charset val="134"/>
        <scheme val="minor"/>
      </rPr>
      <t>复制"checklist-所有活动"表单，在同个Excel中形成一个新的sheet，命名为YYYYMMDD-XX阶段；
2、更新《过程裁剪源》sheet，勾选《项目过程书》确定的活动；
   备注：
   1）对于项目组未编制过程书的情况，请QA根据项目类型，勾选不可裁剪项作为默认过程裁剪源；
   2）以项目启动阶段确定的过程书版本为准进行勾选；
3、在本次检查的sheet中，根据</t>
    </r>
    <r>
      <rPr>
        <b/>
        <sz val="10"/>
        <color indexed="10"/>
        <rFont val="宋体"/>
        <family val="3"/>
        <charset val="134"/>
        <scheme val="minor"/>
      </rPr>
      <t>项目所处阶段</t>
    </r>
    <r>
      <rPr>
        <sz val="10"/>
        <color indexed="8"/>
        <rFont val="宋体"/>
        <family val="3"/>
        <charset val="134"/>
        <scheme val="minor"/>
      </rPr>
      <t xml:space="preserve">，对“归属阶段”列进行筛选；
</t>
    </r>
    <r>
      <rPr>
        <sz val="10"/>
        <color theme="1"/>
        <rFont val="宋体"/>
        <family val="3"/>
        <charset val="134"/>
        <scheme val="minor"/>
      </rPr>
      <t>4、筛选后检查项打分：</t>
    </r>
    <r>
      <rPr>
        <b/>
        <sz val="10"/>
        <color indexed="10"/>
        <rFont val="宋体"/>
        <family val="3"/>
        <charset val="134"/>
        <scheme val="minor"/>
      </rPr>
      <t xml:space="preserve">
   1）“是否产出”列标识为“是”检查项，根据检查情况，在“检查结果”列进行打分；
   2）“是否产出”列标识为空白的，直接在"检查结果"列选择N/A（若过程书未勾选，实际产出了，QA可以打C）；
   注：允许各QA根据项目情况自定义检查项，可在检查单“自定义项”栏中增加。</t>
    </r>
    <r>
      <rPr>
        <sz val="10"/>
        <color indexed="8"/>
        <rFont val="宋体"/>
        <family val="3"/>
        <charset val="134"/>
        <scheme val="minor"/>
      </rPr>
      <t xml:space="preserve">
5、填写本次检查的sheet右下角《各过程符合度得分统计表》中本次检查PA的”过程主要问题“、”过程执行建议“；
6、将本次检查结果，汇总到《历次检查汇总表》sheet中，注意本部分的”过程主要问题“及”过程执行建议“填写概述；
7、《各过程符合度得分统计表》、《历次检查汇总表》可作为质量报告对应章节数据来源。</t>
    </r>
    <phoneticPr fontId="3" type="noConversion"/>
  </si>
  <si>
    <t>过程和工作产品检查记录表使用说明</t>
    <phoneticPr fontId="8" type="noConversion"/>
  </si>
  <si>
    <t>过程和工作产品检查记录表汇总</t>
    <phoneticPr fontId="8" type="noConversion"/>
  </si>
  <si>
    <t>过程和工作产品检查记录表</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</si>
</sst>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00_);[Red]\(0.00\)"/>
  </numFmts>
  <fonts count="48" x14ac:knownFonts="1">
    <font>
      <sz val="12"/>
      <name val="宋体"/>
      <charset val="134"/>
    </font>
    <font>
      <sz val="12"/>
      <name val="宋体"/>
      <family val="3"/>
      <charset val="134"/>
    </font>
    <font>
      <sz val="9"/>
      <name val="宋体"/>
      <family val="3"/>
      <charset val="134"/>
    </font>
    <font>
      <sz val="9"/>
      <name val="宋体"/>
      <family val="3"/>
      <charset val="134"/>
    </font>
    <font>
      <sz val="10"/>
      <name val="微软雅黑"/>
      <family val="2"/>
      <charset val="134"/>
    </font>
    <font>
      <b/>
      <sz val="10"/>
      <name val="微软雅黑"/>
      <family val="2"/>
      <charset val="134"/>
    </font>
    <font>
      <b/>
      <sz val="10"/>
      <color indexed="8"/>
      <name val="微软雅黑"/>
      <family val="2"/>
      <charset val="134"/>
    </font>
    <font>
      <sz val="12"/>
      <name val="微软雅黑"/>
      <family val="2"/>
      <charset val="134"/>
    </font>
    <font>
      <sz val="9"/>
      <name val="宋体"/>
      <family val="3"/>
      <charset val="134"/>
    </font>
    <font>
      <sz val="12"/>
      <name val="宋体"/>
      <family val="3"/>
      <charset val="134"/>
    </font>
    <font>
      <sz val="9"/>
      <name val="宋体"/>
      <family val="3"/>
      <charset val="134"/>
    </font>
    <font>
      <sz val="12"/>
      <name val="宋体"/>
      <family val="3"/>
      <charset val="134"/>
    </font>
    <font>
      <sz val="9"/>
      <name val="宋体"/>
      <family val="3"/>
      <charset val="134"/>
    </font>
    <font>
      <sz val="9"/>
      <name val="宋体"/>
      <family val="3"/>
      <charset val="134"/>
    </font>
    <font>
      <sz val="12"/>
      <name val="宋体"/>
      <family val="3"/>
      <charset val="134"/>
    </font>
    <font>
      <sz val="10.5"/>
      <name val="Wingdings 2"/>
      <family val="1"/>
      <charset val="2"/>
    </font>
    <font>
      <sz val="9"/>
      <name val="宋体"/>
      <family val="3"/>
      <charset val="134"/>
    </font>
    <font>
      <b/>
      <sz val="16"/>
      <color indexed="8"/>
      <name val="微软雅黑"/>
      <family val="2"/>
      <charset val="134"/>
    </font>
    <font>
      <sz val="11"/>
      <color theme="1"/>
      <name val="宋体"/>
      <family val="3"/>
      <charset val="134"/>
      <scheme val="minor"/>
    </font>
    <font>
      <sz val="10"/>
      <name val="宋体"/>
      <family val="3"/>
      <charset val="134"/>
    </font>
    <font>
      <sz val="12"/>
      <name val="宋体"/>
      <family val="3"/>
      <charset val="134"/>
      <scheme val="minor"/>
    </font>
    <font>
      <b/>
      <sz val="11"/>
      <color indexed="8"/>
      <name val="宋体"/>
      <family val="3"/>
      <charset val="134"/>
      <scheme val="minor"/>
    </font>
    <font>
      <sz val="10"/>
      <name val="宋体"/>
      <family val="3"/>
      <charset val="134"/>
      <scheme val="minor"/>
    </font>
    <font>
      <b/>
      <sz val="10"/>
      <color indexed="10"/>
      <name val="宋体"/>
      <family val="3"/>
      <charset val="134"/>
      <scheme val="minor"/>
    </font>
    <font>
      <b/>
      <sz val="10"/>
      <color rgb="FFFF0000"/>
      <name val="宋体"/>
      <family val="3"/>
      <charset val="134"/>
      <scheme val="minor"/>
    </font>
    <font>
      <sz val="10"/>
      <color indexed="8"/>
      <name val="宋体"/>
      <family val="3"/>
      <charset val="134"/>
      <scheme val="minor"/>
    </font>
    <font>
      <sz val="12"/>
      <name val="宋体"/>
      <family val="3"/>
      <charset val="134"/>
      <scheme val="major"/>
    </font>
    <font>
      <b/>
      <sz val="10"/>
      <color indexed="8"/>
      <name val="宋体"/>
      <family val="3"/>
      <charset val="134"/>
      <scheme val="major"/>
    </font>
    <font>
      <b/>
      <sz val="10"/>
      <name val="宋体"/>
      <family val="3"/>
      <charset val="134"/>
      <scheme val="major"/>
    </font>
    <font>
      <sz val="10"/>
      <name val="宋体"/>
      <family val="3"/>
      <charset val="134"/>
      <scheme val="major"/>
    </font>
    <font>
      <b/>
      <sz val="10"/>
      <name val="Arial Narrow"/>
      <family val="2"/>
    </font>
    <font>
      <b/>
      <sz val="10"/>
      <color theme="1"/>
      <name val="宋体"/>
      <family val="3"/>
      <charset val="134"/>
      <scheme val="minor"/>
    </font>
    <font>
      <b/>
      <sz val="22"/>
      <color indexed="8"/>
      <name val="黑体"/>
      <family val="3"/>
      <charset val="134"/>
    </font>
    <font>
      <b/>
      <sz val="22"/>
      <color theme="1"/>
      <name val="黑体"/>
      <family val="3"/>
      <charset val="134"/>
    </font>
    <font>
      <b/>
      <sz val="22"/>
      <name val="黑体"/>
      <family val="3"/>
      <charset val="134"/>
    </font>
    <font>
      <b/>
      <sz val="10"/>
      <color theme="1"/>
      <name val="宋体"/>
      <family val="3"/>
      <charset val="134"/>
    </font>
    <font>
      <sz val="9"/>
      <name val="宋体"/>
      <family val="3"/>
      <charset val="134"/>
      <scheme val="minor"/>
    </font>
    <font>
      <sz val="10"/>
      <color theme="1"/>
      <name val="宋体"/>
      <family val="3"/>
      <charset val="134"/>
    </font>
    <font>
      <sz val="10"/>
      <color theme="1"/>
      <name val="Arial Narrow"/>
      <family val="2"/>
    </font>
    <font>
      <sz val="10"/>
      <color rgb="FFFF0000"/>
      <name val="Arial Narrow"/>
      <family val="2"/>
    </font>
    <font>
      <sz val="10"/>
      <name val="Arial Narrow"/>
      <family val="2"/>
    </font>
    <font>
      <sz val="10"/>
      <color rgb="FFFF0000"/>
      <name val="宋体"/>
      <family val="3"/>
      <charset val="134"/>
    </font>
    <font>
      <sz val="9"/>
      <color indexed="81"/>
      <name val="宋体"/>
      <family val="3"/>
      <charset val="134"/>
    </font>
    <font>
      <b/>
      <sz val="9"/>
      <color indexed="81"/>
      <name val="宋体"/>
      <family val="3"/>
      <charset val="134"/>
    </font>
    <font>
      <sz val="10"/>
      <color rgb="FF000000"/>
      <name val="宋体"/>
      <family val="3"/>
      <charset val="134"/>
    </font>
    <font>
      <sz val="10"/>
      <color theme="1"/>
      <name val="宋体"/>
      <family val="3"/>
      <charset val="134"/>
      <scheme val="minor"/>
    </font>
    <font>
      <b/>
      <sz val="12"/>
      <color rgb="FFFF0000"/>
      <name val="宋体"/>
      <family val="3"/>
      <charset val="134"/>
      <scheme val="minor"/>
    </font>
    <font>
      <sz val="12"/>
      <name val="宋体"/>
      <family val="3"/>
      <charset val="134"/>
    </font>
  </fonts>
  <fills count="10">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CCFFFF"/>
        <bgColor indexed="64"/>
      </patternFill>
    </fill>
    <fill>
      <patternFill patternType="solid">
        <fgColor rgb="FFBFBFBF"/>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s>
  <cellStyleXfs count="8">
    <xf numFmtId="0" fontId="0" fillId="0" borderId="0"/>
    <xf numFmtId="0" fontId="1" fillId="0" borderId="0"/>
    <xf numFmtId="0" fontId="14" fillId="0" borderId="0"/>
    <xf numFmtId="0" fontId="9" fillId="0" borderId="0"/>
    <xf numFmtId="0" fontId="18" fillId="0" borderId="0">
      <alignment vertical="center"/>
    </xf>
    <xf numFmtId="0" fontId="11" fillId="0" borderId="0"/>
    <xf numFmtId="0" fontId="1" fillId="0" borderId="0"/>
    <xf numFmtId="9" fontId="47" fillId="0" borderId="0" applyFont="0" applyFill="0" applyBorder="0" applyAlignment="0" applyProtection="0">
      <alignment vertical="center"/>
    </xf>
  </cellStyleXfs>
  <cellXfs count="99">
    <xf numFmtId="0" fontId="0" fillId="0" borderId="0" xfId="0"/>
    <xf numFmtId="0" fontId="4" fillId="0" borderId="0" xfId="0" applyFont="1" applyAlignment="1">
      <alignment vertical="center" wrapText="1"/>
    </xf>
    <xf numFmtId="0" fontId="0" fillId="2" borderId="0" xfId="0" applyFill="1" applyAlignment="1">
      <alignment vertical="center" wrapText="1"/>
    </xf>
    <xf numFmtId="176" fontId="5" fillId="3" borderId="3" xfId="3" applyNumberFormat="1" applyFont="1" applyFill="1" applyBorder="1" applyAlignment="1" applyProtection="1">
      <alignment horizontal="center" vertical="center"/>
    </xf>
    <xf numFmtId="0" fontId="0" fillId="0" borderId="0" xfId="0" applyAlignment="1">
      <alignment vertical="center"/>
    </xf>
    <xf numFmtId="176" fontId="5" fillId="4" borderId="3" xfId="3" applyNumberFormat="1" applyFont="1" applyFill="1" applyBorder="1" applyAlignment="1" applyProtection="1">
      <alignment horizontal="center" vertical="center" wrapText="1"/>
      <protection locked="0"/>
    </xf>
    <xf numFmtId="0" fontId="4" fillId="0" borderId="0" xfId="0" applyFont="1" applyBorder="1" applyAlignment="1">
      <alignment vertical="center" wrapText="1"/>
    </xf>
    <xf numFmtId="0" fontId="0" fillId="2" borderId="4" xfId="0" applyFill="1" applyBorder="1" applyAlignment="1">
      <alignment vertical="center" wrapText="1"/>
    </xf>
    <xf numFmtId="0" fontId="0" fillId="2" borderId="0" xfId="0" applyFill="1" applyBorder="1" applyAlignment="1">
      <alignment vertical="center" wrapText="1"/>
    </xf>
    <xf numFmtId="0" fontId="7" fillId="0" borderId="0" xfId="0" applyFont="1"/>
    <xf numFmtId="176" fontId="6" fillId="4" borderId="3" xfId="3" applyNumberFormat="1" applyFont="1" applyFill="1" applyBorder="1" applyAlignment="1" applyProtection="1">
      <alignment horizontal="center" vertical="center" wrapText="1"/>
      <protection locked="0"/>
    </xf>
    <xf numFmtId="0" fontId="4" fillId="0" borderId="3" xfId="0" applyFont="1" applyBorder="1" applyAlignment="1">
      <alignment horizontal="center" vertical="center" wrapText="1"/>
    </xf>
    <xf numFmtId="0" fontId="4" fillId="6"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9" borderId="3" xfId="0" applyFont="1" applyFill="1" applyBorder="1" applyAlignment="1">
      <alignment horizontal="center" vertical="center" wrapText="1"/>
    </xf>
    <xf numFmtId="176" fontId="21" fillId="4" borderId="3" xfId="3" applyNumberFormat="1" applyFont="1" applyFill="1" applyBorder="1" applyAlignment="1" applyProtection="1">
      <alignment horizontal="center" vertical="center" wrapText="1"/>
      <protection locked="0"/>
    </xf>
    <xf numFmtId="0" fontId="22" fillId="0" borderId="0" xfId="0" applyFont="1"/>
    <xf numFmtId="0" fontId="24" fillId="3" borderId="3" xfId="0" applyFont="1" applyFill="1" applyBorder="1" applyAlignment="1">
      <alignment vertical="top" wrapText="1"/>
    </xf>
    <xf numFmtId="0" fontId="24" fillId="0" borderId="0" xfId="0" applyFont="1"/>
    <xf numFmtId="0" fontId="22" fillId="3" borderId="3" xfId="0" applyFont="1" applyFill="1" applyBorder="1" applyAlignment="1">
      <alignment vertical="top" wrapText="1"/>
    </xf>
    <xf numFmtId="0" fontId="24" fillId="3" borderId="1" xfId="0" applyFont="1" applyFill="1" applyBorder="1"/>
    <xf numFmtId="0" fontId="26" fillId="2" borderId="0" xfId="0" applyFont="1" applyFill="1" applyBorder="1" applyAlignment="1">
      <alignment vertical="center"/>
    </xf>
    <xf numFmtId="0" fontId="26" fillId="0" borderId="0" xfId="0" applyFont="1"/>
    <xf numFmtId="0" fontId="26" fillId="2" borderId="0" xfId="0" applyFont="1" applyFill="1" applyAlignment="1">
      <alignment vertical="center"/>
    </xf>
    <xf numFmtId="176" fontId="27" fillId="4" borderId="3" xfId="3" applyNumberFormat="1" applyFont="1" applyFill="1" applyBorder="1" applyAlignment="1" applyProtection="1">
      <alignment horizontal="center" vertical="center" wrapText="1"/>
      <protection locked="0"/>
    </xf>
    <xf numFmtId="176" fontId="29" fillId="3" borderId="3" xfId="3" applyNumberFormat="1" applyFont="1" applyFill="1" applyBorder="1" applyAlignment="1" applyProtection="1">
      <alignment horizontal="center" vertical="center"/>
      <protection locked="0"/>
    </xf>
    <xf numFmtId="0" fontId="29" fillId="2" borderId="0" xfId="3" applyFont="1" applyFill="1" applyProtection="1">
      <protection locked="0"/>
    </xf>
    <xf numFmtId="176" fontId="30" fillId="3" borderId="3" xfId="3" applyNumberFormat="1" applyFont="1" applyFill="1" applyBorder="1" applyAlignment="1" applyProtection="1">
      <alignment horizontal="center" vertical="center"/>
    </xf>
    <xf numFmtId="177" fontId="30" fillId="3" borderId="3" xfId="3" applyNumberFormat="1" applyFont="1" applyFill="1" applyBorder="1" applyAlignment="1" applyProtection="1">
      <alignment horizontal="center" vertical="center"/>
    </xf>
    <xf numFmtId="176" fontId="22" fillId="3" borderId="3" xfId="3" applyNumberFormat="1" applyFont="1" applyFill="1" applyBorder="1" applyAlignment="1" applyProtection="1">
      <alignment horizontal="center" vertical="center"/>
    </xf>
    <xf numFmtId="176" fontId="22" fillId="3" borderId="3" xfId="3" applyNumberFormat="1" applyFont="1" applyFill="1" applyBorder="1" applyAlignment="1" applyProtection="1">
      <alignment horizontal="left" vertical="center" wrapText="1"/>
    </xf>
    <xf numFmtId="0" fontId="31" fillId="3" borderId="3" xfId="1" applyFont="1" applyFill="1" applyBorder="1" applyAlignment="1" applyProtection="1">
      <alignment horizontal="center" vertical="center" wrapText="1"/>
      <protection locked="0"/>
    </xf>
    <xf numFmtId="0" fontId="22" fillId="2" borderId="2" xfId="0" applyFont="1" applyFill="1" applyBorder="1" applyAlignment="1">
      <alignment horizontal="center" vertical="center" wrapText="1"/>
    </xf>
    <xf numFmtId="0" fontId="22" fillId="2" borderId="3" xfId="6" applyFont="1" applyFill="1" applyBorder="1" applyAlignment="1">
      <alignment horizontal="center" vertical="center"/>
    </xf>
    <xf numFmtId="176" fontId="22" fillId="3" borderId="3" xfId="3" applyNumberFormat="1" applyFont="1" applyFill="1" applyBorder="1" applyAlignment="1" applyProtection="1">
      <alignment horizontal="center" vertical="center" wrapText="1"/>
    </xf>
    <xf numFmtId="176" fontId="32" fillId="4" borderId="3" xfId="3" applyNumberFormat="1" applyFont="1" applyFill="1" applyBorder="1" applyAlignment="1" applyProtection="1">
      <alignment horizontal="center" vertical="center" wrapText="1"/>
      <protection locked="0"/>
    </xf>
    <xf numFmtId="176" fontId="22" fillId="3" borderId="3" xfId="3" applyNumberFormat="1" applyFont="1" applyFill="1" applyBorder="1" applyAlignment="1" applyProtection="1">
      <alignment horizontal="left" vertical="center"/>
    </xf>
    <xf numFmtId="0" fontId="46" fillId="0" borderId="0" xfId="0" applyFont="1"/>
    <xf numFmtId="0" fontId="45" fillId="3" borderId="3" xfId="0" applyFont="1" applyFill="1" applyBorder="1" applyAlignment="1">
      <alignment vertical="top" wrapText="1"/>
    </xf>
    <xf numFmtId="176" fontId="45" fillId="3" borderId="3" xfId="3" applyNumberFormat="1" applyFont="1" applyFill="1" applyBorder="1" applyAlignment="1" applyProtection="1">
      <alignment horizontal="left" vertical="center" wrapText="1"/>
    </xf>
    <xf numFmtId="176" fontId="45" fillId="3" borderId="3" xfId="3" applyNumberFormat="1" applyFont="1" applyFill="1" applyBorder="1" applyAlignment="1" applyProtection="1">
      <alignment horizontal="center" vertical="center"/>
    </xf>
    <xf numFmtId="0" fontId="35" fillId="5" borderId="3" xfId="0" applyFont="1" applyFill="1" applyBorder="1" applyAlignment="1">
      <alignment horizontal="center" vertical="center" wrapText="1"/>
    </xf>
    <xf numFmtId="0" fontId="37" fillId="0" borderId="3" xfId="0" applyFont="1" applyBorder="1" applyAlignment="1">
      <alignment horizontal="justify" vertical="center" wrapText="1"/>
    </xf>
    <xf numFmtId="0" fontId="15" fillId="0" borderId="3" xfId="0" applyFont="1" applyBorder="1" applyAlignment="1">
      <alignment horizontal="center" vertical="center" wrapText="1"/>
    </xf>
    <xf numFmtId="0" fontId="38" fillId="0" borderId="3" xfId="0" applyFont="1" applyBorder="1" applyAlignment="1">
      <alignment horizontal="justify" vertical="center" wrapText="1"/>
    </xf>
    <xf numFmtId="0" fontId="37" fillId="0" borderId="3" xfId="0" applyFont="1" applyBorder="1" applyAlignment="1">
      <alignment horizontal="left" vertical="center" wrapText="1"/>
    </xf>
    <xf numFmtId="0" fontId="37" fillId="0" borderId="3" xfId="0" applyFont="1" applyBorder="1" applyAlignment="1">
      <alignment horizontal="center" vertical="center" wrapText="1"/>
    </xf>
    <xf numFmtId="0" fontId="37" fillId="2" borderId="3" xfId="0" applyFont="1" applyFill="1" applyBorder="1" applyAlignment="1">
      <alignment horizontal="justify" vertical="center" wrapText="1"/>
    </xf>
    <xf numFmtId="0" fontId="44" fillId="0" borderId="3" xfId="0" applyFont="1" applyBorder="1" applyAlignment="1">
      <alignment horizontal="justify" vertical="center" wrapText="1"/>
    </xf>
    <xf numFmtId="0" fontId="19" fillId="0" borderId="3" xfId="0" applyFont="1" applyBorder="1" applyAlignment="1">
      <alignment horizontal="justify" vertical="center" wrapText="1"/>
    </xf>
    <xf numFmtId="0" fontId="19" fillId="2" borderId="3" xfId="0" applyFont="1" applyFill="1" applyBorder="1" applyAlignment="1">
      <alignment horizontal="justify" vertical="center" wrapText="1"/>
    </xf>
    <xf numFmtId="0" fontId="19" fillId="0" borderId="3" xfId="0" applyFont="1" applyBorder="1" applyAlignment="1">
      <alignment horizontal="left" vertical="center" wrapText="1"/>
    </xf>
    <xf numFmtId="0" fontId="41" fillId="0" borderId="3" xfId="0" applyFont="1" applyBorder="1" applyAlignment="1">
      <alignment horizontal="justify" vertical="center" wrapText="1"/>
    </xf>
    <xf numFmtId="0" fontId="40" fillId="0" borderId="3" xfId="0" applyFont="1" applyBorder="1" applyAlignment="1">
      <alignment horizontal="justify" vertical="center" wrapText="1"/>
    </xf>
    <xf numFmtId="0" fontId="37" fillId="0" borderId="3" xfId="0" applyFont="1" applyBorder="1" applyAlignment="1">
      <alignment vertical="center" wrapText="1"/>
    </xf>
    <xf numFmtId="0" fontId="41" fillId="2" borderId="3" xfId="0" applyFont="1" applyFill="1" applyBorder="1" applyAlignment="1">
      <alignment horizontal="justify" vertical="center" wrapText="1"/>
    </xf>
    <xf numFmtId="0" fontId="39" fillId="0" borderId="3" xfId="0" applyFont="1" applyBorder="1" applyAlignment="1">
      <alignment horizontal="justify" vertical="center" wrapText="1"/>
    </xf>
    <xf numFmtId="0" fontId="38" fillId="2" borderId="3" xfId="0" applyFont="1" applyFill="1" applyBorder="1" applyAlignment="1">
      <alignment horizontal="justify" vertical="center" wrapText="1"/>
    </xf>
    <xf numFmtId="176" fontId="27" fillId="4" borderId="3" xfId="3" applyNumberFormat="1" applyFont="1" applyFill="1" applyBorder="1" applyAlignment="1" applyProtection="1">
      <alignment horizontal="center" vertical="center" wrapText="1"/>
      <protection locked="0"/>
    </xf>
    <xf numFmtId="9" fontId="5" fillId="3" borderId="3" xfId="7" applyFont="1" applyFill="1" applyBorder="1" applyAlignment="1" applyProtection="1">
      <alignment horizontal="center" vertical="center"/>
    </xf>
    <xf numFmtId="9" fontId="30" fillId="3" borderId="3" xfId="7" applyFont="1" applyFill="1" applyBorder="1" applyAlignment="1" applyProtection="1">
      <alignment horizontal="center" vertical="center"/>
    </xf>
    <xf numFmtId="0" fontId="33" fillId="2" borderId="0" xfId="4" applyFont="1" applyFill="1" applyBorder="1" applyAlignment="1" applyProtection="1">
      <alignment horizontal="center" vertical="center"/>
      <protection locked="0"/>
    </xf>
    <xf numFmtId="0" fontId="34" fillId="0" borderId="0" xfId="0" applyFont="1" applyAlignment="1">
      <alignment horizontal="center" vertical="center"/>
    </xf>
    <xf numFmtId="176" fontId="27" fillId="4" borderId="2" xfId="3" applyNumberFormat="1" applyFont="1" applyFill="1" applyBorder="1" applyAlignment="1" applyProtection="1">
      <alignment horizontal="center" vertical="center" wrapText="1"/>
      <protection locked="0"/>
    </xf>
    <xf numFmtId="176" fontId="27" fillId="4" borderId="5" xfId="3" applyNumberFormat="1" applyFont="1" applyFill="1" applyBorder="1" applyAlignment="1" applyProtection="1">
      <alignment horizontal="center" vertical="center" wrapText="1"/>
      <protection locked="0"/>
    </xf>
    <xf numFmtId="176" fontId="27" fillId="4" borderId="6" xfId="3" applyNumberFormat="1" applyFont="1" applyFill="1" applyBorder="1" applyAlignment="1" applyProtection="1">
      <alignment horizontal="center" vertical="center" wrapText="1"/>
      <protection locked="0"/>
    </xf>
    <xf numFmtId="176" fontId="28" fillId="3" borderId="2" xfId="3" applyNumberFormat="1" applyFont="1" applyFill="1" applyBorder="1" applyAlignment="1" applyProtection="1">
      <alignment horizontal="center" vertical="center" wrapText="1"/>
      <protection locked="0"/>
    </xf>
    <xf numFmtId="176" fontId="28" fillId="3" borderId="5" xfId="3" applyNumberFormat="1" applyFont="1" applyFill="1" applyBorder="1" applyAlignment="1" applyProtection="1">
      <alignment horizontal="center" vertical="center" wrapText="1"/>
      <protection locked="0"/>
    </xf>
    <xf numFmtId="176" fontId="28" fillId="3" borderId="6" xfId="3" applyNumberFormat="1" applyFont="1" applyFill="1" applyBorder="1" applyAlignment="1" applyProtection="1">
      <alignment horizontal="center" vertical="center" wrapText="1"/>
      <protection locked="0"/>
    </xf>
    <xf numFmtId="9" fontId="28" fillId="3" borderId="2" xfId="7" applyFont="1" applyFill="1" applyBorder="1" applyAlignment="1" applyProtection="1">
      <alignment horizontal="center" vertical="center" wrapText="1"/>
      <protection locked="0"/>
    </xf>
    <xf numFmtId="9" fontId="28" fillId="3" borderId="5" xfId="7" applyFont="1" applyFill="1" applyBorder="1" applyAlignment="1" applyProtection="1">
      <alignment horizontal="center" vertical="center" wrapText="1"/>
      <protection locked="0"/>
    </xf>
    <xf numFmtId="9" fontId="28" fillId="3" borderId="6" xfId="7" applyFont="1" applyFill="1" applyBorder="1" applyAlignment="1" applyProtection="1">
      <alignment horizontal="center" vertical="center" wrapText="1"/>
      <protection locked="0"/>
    </xf>
    <xf numFmtId="176" fontId="28" fillId="3" borderId="2" xfId="3" applyNumberFormat="1" applyFont="1" applyFill="1" applyBorder="1" applyAlignment="1" applyProtection="1">
      <alignment horizontal="left" vertical="center" wrapText="1"/>
    </xf>
    <xf numFmtId="176" fontId="28" fillId="3" borderId="5" xfId="3" applyNumberFormat="1" applyFont="1" applyFill="1" applyBorder="1" applyAlignment="1" applyProtection="1">
      <alignment horizontal="left" vertical="center" wrapText="1"/>
    </xf>
    <xf numFmtId="176" fontId="28" fillId="3" borderId="6" xfId="3" applyNumberFormat="1" applyFont="1" applyFill="1" applyBorder="1" applyAlignment="1" applyProtection="1">
      <alignment horizontal="left" vertical="center" wrapText="1"/>
    </xf>
    <xf numFmtId="176" fontId="28" fillId="3" borderId="2" xfId="3" applyNumberFormat="1" applyFont="1" applyFill="1" applyBorder="1" applyAlignment="1" applyProtection="1">
      <alignment horizontal="center" vertical="center"/>
    </xf>
    <xf numFmtId="176" fontId="28" fillId="3" borderId="5" xfId="3" applyNumberFormat="1" applyFont="1" applyFill="1" applyBorder="1" applyAlignment="1" applyProtection="1">
      <alignment horizontal="center" vertical="center"/>
    </xf>
    <xf numFmtId="176" fontId="28" fillId="3" borderId="6" xfId="3" applyNumberFormat="1" applyFont="1" applyFill="1" applyBorder="1" applyAlignment="1" applyProtection="1">
      <alignment horizontal="center" vertical="center"/>
    </xf>
    <xf numFmtId="176" fontId="5" fillId="4" borderId="1" xfId="3" applyNumberFormat="1" applyFont="1" applyFill="1" applyBorder="1" applyAlignment="1" applyProtection="1">
      <alignment horizontal="center" vertical="center" wrapText="1"/>
      <protection locked="0"/>
    </xf>
    <xf numFmtId="176" fontId="5" fillId="4" borderId="7" xfId="3" applyNumberFormat="1" applyFont="1" applyFill="1" applyBorder="1" applyAlignment="1" applyProtection="1">
      <alignment horizontal="center" vertical="center" wrapText="1"/>
      <protection locked="0"/>
    </xf>
    <xf numFmtId="176" fontId="5" fillId="3" borderId="3" xfId="3" applyNumberFormat="1" applyFont="1" applyFill="1" applyBorder="1" applyAlignment="1" applyProtection="1">
      <alignment horizontal="center" vertical="center" wrapText="1"/>
    </xf>
    <xf numFmtId="176" fontId="32" fillId="2" borderId="0" xfId="3" applyNumberFormat="1" applyFont="1" applyFill="1" applyBorder="1" applyAlignment="1" applyProtection="1">
      <alignment horizontal="center" vertical="center" wrapText="1"/>
      <protection locked="0"/>
    </xf>
    <xf numFmtId="176" fontId="32" fillId="2" borderId="8" xfId="3" applyNumberFormat="1" applyFont="1" applyFill="1" applyBorder="1" applyAlignment="1" applyProtection="1">
      <alignment horizontal="center" vertical="center" wrapText="1"/>
      <protection locked="0"/>
    </xf>
    <xf numFmtId="176" fontId="17" fillId="4" borderId="2" xfId="3" applyNumberFormat="1" applyFont="1" applyFill="1" applyBorder="1" applyAlignment="1" applyProtection="1">
      <alignment horizontal="center" vertical="center" wrapText="1"/>
      <protection locked="0"/>
    </xf>
    <xf numFmtId="176" fontId="17" fillId="4" borderId="5" xfId="3" applyNumberFormat="1" applyFont="1" applyFill="1" applyBorder="1" applyAlignment="1" applyProtection="1">
      <alignment horizontal="center" vertical="center" wrapText="1"/>
      <protection locked="0"/>
    </xf>
    <xf numFmtId="176" fontId="17" fillId="4" borderId="6" xfId="3" applyNumberFormat="1" applyFont="1" applyFill="1" applyBorder="1" applyAlignment="1" applyProtection="1">
      <alignment horizontal="center" vertical="center" wrapText="1"/>
      <protection locked="0"/>
    </xf>
    <xf numFmtId="176" fontId="21" fillId="4" borderId="1" xfId="3" applyNumberFormat="1" applyFont="1" applyFill="1" applyBorder="1" applyAlignment="1" applyProtection="1">
      <alignment horizontal="center" vertical="center" textRotation="255" wrapText="1"/>
      <protection locked="0"/>
    </xf>
    <xf numFmtId="176" fontId="21" fillId="4" borderId="9" xfId="3" applyNumberFormat="1" applyFont="1" applyFill="1" applyBorder="1" applyAlignment="1" applyProtection="1">
      <alignment horizontal="center" vertical="center" textRotation="255" wrapText="1"/>
      <protection locked="0"/>
    </xf>
    <xf numFmtId="176" fontId="21" fillId="4" borderId="7" xfId="3" applyNumberFormat="1" applyFont="1" applyFill="1" applyBorder="1" applyAlignment="1" applyProtection="1">
      <alignment horizontal="center" vertical="center" textRotation="255" wrapText="1"/>
      <protection locked="0"/>
    </xf>
    <xf numFmtId="176" fontId="6" fillId="4" borderId="3" xfId="3" applyNumberFormat="1" applyFont="1" applyFill="1" applyBorder="1" applyAlignment="1" applyProtection="1">
      <alignment horizontal="center" vertical="center" wrapText="1"/>
      <protection locked="0"/>
    </xf>
    <xf numFmtId="0" fontId="0" fillId="0" borderId="9" xfId="0" applyBorder="1" applyAlignment="1">
      <alignment horizontal="center" vertical="center" textRotation="255" wrapText="1"/>
    </xf>
    <xf numFmtId="49" fontId="21" fillId="4" borderId="1" xfId="3" applyNumberFormat="1" applyFont="1" applyFill="1" applyBorder="1" applyAlignment="1" applyProtection="1">
      <alignment horizontal="center" vertical="center" textRotation="255" wrapText="1"/>
      <protection locked="0"/>
    </xf>
    <xf numFmtId="49" fontId="21" fillId="4" borderId="9" xfId="3" applyNumberFormat="1" applyFont="1" applyFill="1" applyBorder="1" applyAlignment="1" applyProtection="1">
      <alignment horizontal="center" vertical="center" textRotation="255" wrapText="1"/>
      <protection locked="0"/>
    </xf>
    <xf numFmtId="0" fontId="20" fillId="0" borderId="9" xfId="0" applyFont="1" applyBorder="1" applyAlignment="1">
      <alignment vertical="center" textRotation="255"/>
    </xf>
    <xf numFmtId="0" fontId="20" fillId="0" borderId="7" xfId="0" applyFont="1" applyBorder="1" applyAlignment="1">
      <alignment vertical="center" textRotation="255"/>
    </xf>
    <xf numFmtId="0" fontId="0" fillId="0" borderId="7" xfId="0" applyBorder="1" applyAlignment="1">
      <alignment horizontal="center" vertical="center" textRotation="255" wrapText="1"/>
    </xf>
    <xf numFmtId="0" fontId="37" fillId="0" borderId="3" xfId="0" applyFont="1" applyBorder="1" applyAlignment="1">
      <alignment horizontal="center" vertical="center" wrapText="1"/>
    </xf>
    <xf numFmtId="0" fontId="19" fillId="0" borderId="3" xfId="0" applyFont="1" applyBorder="1" applyAlignment="1">
      <alignment horizontal="center" vertical="center" wrapText="1"/>
    </xf>
  </cellXfs>
  <cellStyles count="8">
    <cellStyle name="百分比" xfId="7" builtinId="5"/>
    <cellStyle name="常规" xfId="0" builtinId="0"/>
    <cellStyle name="常规 2" xfId="1"/>
    <cellStyle name="常规 2 2" xfId="2"/>
    <cellStyle name="常规 2 3" xfId="3"/>
    <cellStyle name="常规 3" xfId="4"/>
    <cellStyle name="常规 4" xfId="5"/>
    <cellStyle name="常规_Sheet1" xfId="6"/>
  </cellStyles>
  <dxfs count="201">
    <dxf>
      <fill>
        <patternFill>
          <bgColor rgb="FFFFFF00"/>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theme="0" tint="-0.14996795556505021"/>
        </patternFill>
      </fill>
    </dxf>
    <dxf>
      <fill>
        <patternFill>
          <bgColor rgb="FF92D05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7"/>
  <sheetViews>
    <sheetView showGridLines="0" zoomScaleNormal="100" workbookViewId="0">
      <selection activeCell="B2" sqref="B2"/>
    </sheetView>
  </sheetViews>
  <sheetFormatPr defaultColWidth="9" defaultRowHeight="12" x14ac:dyDescent="0.15"/>
  <cols>
    <col min="1" max="1" width="9" style="17"/>
    <col min="2" max="2" width="102.375" style="17" bestFit="1" customWidth="1"/>
    <col min="3" max="16384" width="9" style="17"/>
  </cols>
  <sheetData>
    <row r="2" spans="2:2" ht="33" customHeight="1" x14ac:dyDescent="0.15">
      <c r="B2" s="36" t="s">
        <v>730</v>
      </c>
    </row>
    <row r="3" spans="2:2" ht="21.75" customHeight="1" x14ac:dyDescent="0.15">
      <c r="B3" s="38" t="s">
        <v>643</v>
      </c>
    </row>
    <row r="4" spans="2:2" ht="21.75" customHeight="1" x14ac:dyDescent="0.15">
      <c r="B4" s="38" t="s">
        <v>628</v>
      </c>
    </row>
    <row r="5" spans="2:2" ht="162" customHeight="1" x14ac:dyDescent="0.15">
      <c r="B5" s="18" t="s">
        <v>729</v>
      </c>
    </row>
    <row r="6" spans="2:2" ht="21.75" customHeight="1" x14ac:dyDescent="0.15">
      <c r="B6" s="38" t="s">
        <v>633</v>
      </c>
    </row>
    <row r="7" spans="2:2" ht="21.75" customHeight="1" x14ac:dyDescent="0.15">
      <c r="B7" s="19" t="s">
        <v>629</v>
      </c>
    </row>
    <row r="8" spans="2:2" ht="18.75" customHeight="1" x14ac:dyDescent="0.15">
      <c r="B8" s="18" t="s">
        <v>626</v>
      </c>
    </row>
    <row r="9" spans="2:2" ht="200.45" customHeight="1" x14ac:dyDescent="0.15">
      <c r="B9" s="20" t="s">
        <v>624</v>
      </c>
    </row>
    <row r="10" spans="2:2" ht="16.5" customHeight="1" x14ac:dyDescent="0.15">
      <c r="B10" s="21" t="s">
        <v>627</v>
      </c>
    </row>
    <row r="11" spans="2:2" ht="54" customHeight="1" x14ac:dyDescent="0.15">
      <c r="B11" s="20" t="s">
        <v>625</v>
      </c>
    </row>
    <row r="12" spans="2:2" ht="26.25" customHeight="1" x14ac:dyDescent="0.15">
      <c r="B12" s="19" t="s">
        <v>630</v>
      </c>
    </row>
    <row r="13" spans="2:2" ht="138" customHeight="1" x14ac:dyDescent="0.15">
      <c r="B13" s="39" t="s">
        <v>632</v>
      </c>
    </row>
    <row r="14" spans="2:2" ht="27" customHeight="1" x14ac:dyDescent="0.15">
      <c r="B14" s="38" t="s">
        <v>147</v>
      </c>
    </row>
    <row r="15" spans="2:2" ht="215.25" customHeight="1" x14ac:dyDescent="0.15">
      <c r="B15" s="20" t="s">
        <v>631</v>
      </c>
    </row>
    <row r="16" spans="2:2" ht="25.5" customHeight="1" x14ac:dyDescent="0.15">
      <c r="B16" s="38" t="s">
        <v>634</v>
      </c>
    </row>
    <row r="17" spans="2:2" ht="234.75" customHeight="1" x14ac:dyDescent="0.15">
      <c r="B17" s="20" t="s">
        <v>635</v>
      </c>
    </row>
  </sheetData>
  <phoneticPr fontId="3" type="noConversion"/>
  <pageMargins left="0.7" right="0.7" top="0.75" bottom="0.75" header="0.3" footer="0.3"/>
  <pageSetup paperSize="9" orientation="portrait" r:id="rId1"/>
  <headerFooter>
    <oddHeader>&amp;L&amp;G&amp;R&amp;9&amp;K04+000
{文档名称(同文件命名）}</oddHeader>
    <oddFooter>&amp;L&amp;"Arial Narrow,常规"&amp;9WD_QP_4-02_QR_02   V 5.1 &amp;"宋体,常规"                                                                                 &amp;R&amp;9 第&amp;P 页，共 &amp;N 页</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5"/>
  <sheetViews>
    <sheetView zoomScaleNormal="100" workbookViewId="0">
      <selection activeCell="K17" sqref="K17"/>
    </sheetView>
  </sheetViews>
  <sheetFormatPr defaultColWidth="9" defaultRowHeight="14.25" x14ac:dyDescent="0.15"/>
  <cols>
    <col min="1" max="1" width="3.75" style="24" customWidth="1"/>
    <col min="2" max="2" width="9.625" style="24" customWidth="1"/>
    <col min="3" max="3" width="9" style="24"/>
    <col min="4" max="4" width="9.75" style="24" customWidth="1"/>
    <col min="5" max="6" width="9" style="24"/>
    <col min="7" max="7" width="11.125" style="24" bestFit="1" customWidth="1"/>
    <col min="8" max="8" width="8.875" style="24" customWidth="1"/>
    <col min="9" max="12" width="9" style="24"/>
    <col min="13" max="13" width="26.25" style="24" customWidth="1"/>
    <col min="14" max="14" width="9" style="24" customWidth="1"/>
    <col min="15" max="16384" width="9" style="23"/>
  </cols>
  <sheetData>
    <row r="2" spans="1:14" ht="27" x14ac:dyDescent="0.15">
      <c r="A2" s="22"/>
      <c r="B2" s="62" t="s">
        <v>731</v>
      </c>
      <c r="C2" s="63"/>
      <c r="D2" s="63"/>
      <c r="E2" s="63"/>
      <c r="F2" s="63"/>
      <c r="G2" s="63"/>
      <c r="H2" s="63"/>
      <c r="I2" s="63"/>
      <c r="J2" s="63"/>
      <c r="K2" s="63"/>
      <c r="L2" s="63"/>
      <c r="M2" s="63"/>
      <c r="N2" s="63"/>
    </row>
    <row r="4" spans="1:14" ht="35.25" customHeight="1" x14ac:dyDescent="0.15">
      <c r="B4" s="25" t="s">
        <v>0</v>
      </c>
      <c r="C4" s="67"/>
      <c r="D4" s="68"/>
      <c r="E4" s="68"/>
      <c r="F4" s="69"/>
      <c r="G4" s="59" t="s">
        <v>1</v>
      </c>
      <c r="H4" s="26"/>
      <c r="I4" s="64" t="s">
        <v>727</v>
      </c>
      <c r="J4" s="65"/>
      <c r="K4" s="66"/>
      <c r="L4" s="70" t="e">
        <f>SUM(D7:D14)/(SUM(C7:C14)-SUM(G7:G14))+SUM(F7:F14)*0.5/(SUM(C7:C14)-SUM(G7:G14))</f>
        <v>#DIV/0!</v>
      </c>
      <c r="M4" s="71"/>
      <c r="N4" s="72"/>
    </row>
    <row r="5" spans="1:14" x14ac:dyDescent="0.15">
      <c r="B5" s="27"/>
      <c r="C5" s="27"/>
      <c r="D5" s="27"/>
      <c r="E5" s="27"/>
      <c r="F5" s="27"/>
      <c r="G5" s="27"/>
      <c r="H5" s="27"/>
    </row>
    <row r="6" spans="1:14" ht="24" x14ac:dyDescent="0.15">
      <c r="B6" s="25" t="s">
        <v>9</v>
      </c>
      <c r="C6" s="25" t="s">
        <v>2</v>
      </c>
      <c r="D6" s="25" t="s">
        <v>3</v>
      </c>
      <c r="E6" s="25" t="s">
        <v>4</v>
      </c>
      <c r="F6" s="25" t="s">
        <v>5</v>
      </c>
      <c r="G6" s="25" t="s">
        <v>6</v>
      </c>
      <c r="H6" s="25" t="s">
        <v>720</v>
      </c>
      <c r="I6" s="64" t="s">
        <v>7</v>
      </c>
      <c r="J6" s="65"/>
      <c r="K6" s="66"/>
      <c r="L6" s="64" t="s">
        <v>8</v>
      </c>
      <c r="M6" s="65"/>
      <c r="N6" s="66"/>
    </row>
    <row r="7" spans="1:14" ht="40.5" customHeight="1" x14ac:dyDescent="0.15">
      <c r="B7" s="28"/>
      <c r="C7" s="28">
        <f>'checklist-所有活动'!N207</f>
        <v>0</v>
      </c>
      <c r="D7" s="28">
        <f>'checklist-所有活动'!O207</f>
        <v>0</v>
      </c>
      <c r="E7" s="28">
        <f>'checklist-所有活动'!P207</f>
        <v>0</v>
      </c>
      <c r="F7" s="28">
        <f>'checklist-所有活动'!Q207</f>
        <v>0</v>
      </c>
      <c r="G7" s="28">
        <f>'checklist-所有活动'!R207</f>
        <v>0</v>
      </c>
      <c r="H7" s="61" t="e">
        <f>'checklist-所有活动'!S207</f>
        <v>#DIV/0!</v>
      </c>
      <c r="I7" s="73"/>
      <c r="J7" s="74"/>
      <c r="K7" s="75"/>
      <c r="L7" s="73"/>
      <c r="M7" s="74"/>
      <c r="N7" s="75"/>
    </row>
    <row r="8" spans="1:14" x14ac:dyDescent="0.15">
      <c r="B8" s="28"/>
      <c r="C8" s="28"/>
      <c r="D8" s="28"/>
      <c r="E8" s="28"/>
      <c r="F8" s="28"/>
      <c r="G8" s="28"/>
      <c r="H8" s="29"/>
      <c r="I8" s="76"/>
      <c r="J8" s="77"/>
      <c r="K8" s="78"/>
      <c r="L8" s="76"/>
      <c r="M8" s="77"/>
      <c r="N8" s="78"/>
    </row>
    <row r="9" spans="1:14" x14ac:dyDescent="0.15">
      <c r="B9" s="28"/>
      <c r="C9" s="28"/>
      <c r="D9" s="28"/>
      <c r="E9" s="28"/>
      <c r="F9" s="28"/>
      <c r="G9" s="28"/>
      <c r="H9" s="28"/>
      <c r="I9" s="76"/>
      <c r="J9" s="77"/>
      <c r="K9" s="78"/>
      <c r="L9" s="76"/>
      <c r="M9" s="77"/>
      <c r="N9" s="78"/>
    </row>
    <row r="10" spans="1:14" x14ac:dyDescent="0.15">
      <c r="B10" s="28"/>
      <c r="C10" s="28"/>
      <c r="D10" s="28"/>
      <c r="E10" s="28"/>
      <c r="F10" s="28"/>
      <c r="G10" s="28"/>
      <c r="H10" s="28"/>
      <c r="I10" s="76"/>
      <c r="J10" s="77"/>
      <c r="K10" s="78"/>
      <c r="L10" s="76"/>
      <c r="M10" s="77"/>
      <c r="N10" s="78"/>
    </row>
    <row r="11" spans="1:14" x14ac:dyDescent="0.15">
      <c r="B11" s="28"/>
      <c r="C11" s="28"/>
      <c r="D11" s="28"/>
      <c r="E11" s="28"/>
      <c r="F11" s="28"/>
      <c r="G11" s="28"/>
      <c r="H11" s="28"/>
      <c r="I11" s="76"/>
      <c r="J11" s="77"/>
      <c r="K11" s="78"/>
      <c r="L11" s="76"/>
      <c r="M11" s="77"/>
      <c r="N11" s="78"/>
    </row>
    <row r="12" spans="1:14" x14ac:dyDescent="0.15">
      <c r="B12" s="28"/>
      <c r="C12" s="28"/>
      <c r="D12" s="28"/>
      <c r="E12" s="28"/>
      <c r="F12" s="28"/>
      <c r="G12" s="28"/>
      <c r="H12" s="28"/>
      <c r="I12" s="76"/>
      <c r="J12" s="77"/>
      <c r="K12" s="78"/>
      <c r="L12" s="76"/>
      <c r="M12" s="77"/>
      <c r="N12" s="78"/>
    </row>
    <row r="13" spans="1:14" x14ac:dyDescent="0.15">
      <c r="B13" s="28"/>
      <c r="C13" s="28"/>
      <c r="D13" s="28"/>
      <c r="E13" s="28"/>
      <c r="F13" s="28"/>
      <c r="G13" s="28"/>
      <c r="H13" s="28"/>
      <c r="I13" s="76"/>
      <c r="J13" s="77"/>
      <c r="K13" s="78"/>
      <c r="L13" s="76"/>
      <c r="M13" s="77"/>
      <c r="N13" s="78"/>
    </row>
    <row r="14" spans="1:14" x14ac:dyDescent="0.15">
      <c r="B14" s="28"/>
      <c r="C14" s="28"/>
      <c r="D14" s="28"/>
      <c r="E14" s="28"/>
      <c r="F14" s="28"/>
      <c r="G14" s="28"/>
      <c r="H14" s="28"/>
      <c r="I14" s="76"/>
      <c r="J14" s="77"/>
      <c r="K14" s="78"/>
      <c r="L14" s="76"/>
      <c r="M14" s="77"/>
      <c r="N14" s="78"/>
    </row>
    <row r="15" spans="1:14" x14ac:dyDescent="0.15">
      <c r="B15" s="27"/>
      <c r="C15" s="27"/>
      <c r="D15" s="27"/>
      <c r="E15" s="27"/>
      <c r="F15" s="27"/>
      <c r="G15" s="27"/>
      <c r="H15" s="27"/>
    </row>
  </sheetData>
  <mergeCells count="22">
    <mergeCell ref="I7:K7"/>
    <mergeCell ref="L7:N7"/>
    <mergeCell ref="I13:K13"/>
    <mergeCell ref="L13:N13"/>
    <mergeCell ref="I14:K14"/>
    <mergeCell ref="L14:N14"/>
    <mergeCell ref="I11:K11"/>
    <mergeCell ref="L11:N11"/>
    <mergeCell ref="I12:K12"/>
    <mergeCell ref="L12:N12"/>
    <mergeCell ref="I10:K10"/>
    <mergeCell ref="L10:N10"/>
    <mergeCell ref="I9:K9"/>
    <mergeCell ref="L9:N9"/>
    <mergeCell ref="I8:K8"/>
    <mergeCell ref="L8:N8"/>
    <mergeCell ref="B2:N2"/>
    <mergeCell ref="I6:K6"/>
    <mergeCell ref="L6:N6"/>
    <mergeCell ref="C4:F4"/>
    <mergeCell ref="I4:K4"/>
    <mergeCell ref="L4:N4"/>
  </mergeCells>
  <phoneticPr fontId="2" type="noConversion"/>
  <conditionalFormatting sqref="H1:H3 H5:H1048576">
    <cfRule type="cellIs" dxfId="200" priority="13" operator="equal">
      <formula>"一般"</formula>
    </cfRule>
  </conditionalFormatting>
  <conditionalFormatting sqref="G4">
    <cfRule type="cellIs" dxfId="199" priority="1" operator="equal">
      <formula>"一般"</formula>
    </cfRule>
  </conditionalFormatting>
  <pageMargins left="0.7" right="0.7" top="0.75" bottom="0.75" header="0.3" footer="0.3"/>
  <pageSetup paperSize="8" orientation="landscape" r:id="rId1"/>
  <headerFooter>
    <oddHeader>&amp;L&amp;G&amp;C                  
                                                                                          &amp;R&amp;K04+000
&amp;9{文档名称(同文件命名）}</oddHeader>
    <oddFooter>&amp;L&amp;"Arial Narrow,常规"&amp;9WD_QP_4-02_QR_02   V 5.1                                                    &amp;C                             &amp;R &amp;9 第&amp;P 页，共 &amp;N页</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D208"/>
  <sheetViews>
    <sheetView showGridLines="0" topLeftCell="A165" zoomScale="91" zoomScaleNormal="91" workbookViewId="0">
      <selection activeCell="F173" sqref="F173"/>
    </sheetView>
  </sheetViews>
  <sheetFormatPr defaultColWidth="9" defaultRowHeight="34.5" customHeight="1" x14ac:dyDescent="0.15"/>
  <cols>
    <col min="1" max="1" width="2.625" style="1" customWidth="1"/>
    <col min="2" max="2" width="15.625" style="1" customWidth="1"/>
    <col min="3" max="3" width="7.125" style="1" customWidth="1"/>
    <col min="4" max="4" width="43.5" style="1" customWidth="1"/>
    <col min="5" max="5" width="12.25" style="1" customWidth="1"/>
    <col min="6" max="6" width="9" style="1"/>
    <col min="7" max="7" width="49.75" style="1" customWidth="1"/>
    <col min="8" max="8" width="9.75" style="1" customWidth="1"/>
    <col min="9" max="9" width="22.75" style="1" customWidth="1"/>
    <col min="10" max="10" width="15.375" style="1" customWidth="1"/>
    <col min="11" max="11" width="9" style="1" customWidth="1"/>
    <col min="12" max="16384" width="9" style="1"/>
  </cols>
  <sheetData>
    <row r="1" spans="2:56" ht="21" customHeight="1" x14ac:dyDescent="0.15">
      <c r="B1" s="82" t="s">
        <v>732</v>
      </c>
      <c r="C1" s="82"/>
      <c r="D1" s="82"/>
      <c r="E1" s="82"/>
      <c r="F1" s="82"/>
      <c r="G1" s="82"/>
      <c r="H1" s="82"/>
      <c r="I1" s="82"/>
      <c r="J1" s="82"/>
      <c r="K1" s="82"/>
    </row>
    <row r="2" spans="2:56" ht="32.25" customHeight="1" x14ac:dyDescent="0.15">
      <c r="B2" s="83"/>
      <c r="C2" s="83"/>
      <c r="D2" s="83"/>
      <c r="E2" s="83"/>
      <c r="F2" s="83"/>
      <c r="G2" s="83"/>
      <c r="H2" s="83"/>
      <c r="I2" s="83"/>
      <c r="J2" s="83"/>
      <c r="K2" s="83"/>
    </row>
    <row r="3" spans="2:56" s="2" customFormat="1" ht="34.5" customHeight="1" x14ac:dyDescent="0.15">
      <c r="B3" s="16" t="s">
        <v>312</v>
      </c>
      <c r="C3" s="16" t="s">
        <v>82</v>
      </c>
      <c r="D3" s="16" t="s">
        <v>83</v>
      </c>
      <c r="E3" s="16" t="s">
        <v>84</v>
      </c>
      <c r="F3" s="16" t="s">
        <v>386</v>
      </c>
      <c r="G3" s="16" t="s">
        <v>85</v>
      </c>
      <c r="H3" s="16" t="s">
        <v>86</v>
      </c>
      <c r="I3" s="16" t="s">
        <v>87</v>
      </c>
      <c r="J3" s="16" t="s">
        <v>88</v>
      </c>
      <c r="K3" s="16" t="s">
        <v>89</v>
      </c>
      <c r="L3" s="7"/>
      <c r="M3" s="8"/>
      <c r="N3" s="8"/>
      <c r="O3" s="8"/>
      <c r="P3" s="8"/>
      <c r="Q3" s="8"/>
      <c r="R3" s="8"/>
      <c r="S3" s="8"/>
      <c r="T3" s="8"/>
      <c r="U3" s="8"/>
      <c r="V3" s="8"/>
      <c r="W3" s="8"/>
      <c r="X3" s="8"/>
      <c r="Y3" s="8"/>
      <c r="Z3" s="8"/>
      <c r="AA3" s="8"/>
      <c r="AB3" s="8"/>
      <c r="AC3" s="8"/>
      <c r="AD3" s="8"/>
      <c r="AE3" s="8"/>
      <c r="AF3" s="8"/>
      <c r="AG3" s="8"/>
      <c r="AH3" s="8"/>
      <c r="AI3" s="8"/>
      <c r="AJ3" s="8"/>
      <c r="AK3" s="8"/>
      <c r="AL3" s="8"/>
      <c r="AM3" s="6"/>
      <c r="AN3" s="1"/>
      <c r="AO3" s="1"/>
      <c r="AP3" s="1"/>
      <c r="AQ3" s="1"/>
      <c r="AR3" s="1"/>
      <c r="AS3" s="1"/>
      <c r="AT3" s="1"/>
      <c r="AU3" s="1"/>
      <c r="AV3" s="1"/>
      <c r="AW3" s="1"/>
      <c r="AX3" s="1"/>
      <c r="AY3" s="1"/>
      <c r="AZ3" s="1"/>
      <c r="BA3" s="1"/>
      <c r="BB3" s="1"/>
      <c r="BC3" s="1"/>
      <c r="BD3" s="1"/>
    </row>
    <row r="4" spans="2:56" ht="48.75" customHeight="1" x14ac:dyDescent="0.15">
      <c r="B4" s="92" t="s">
        <v>90</v>
      </c>
      <c r="C4" s="30">
        <v>1</v>
      </c>
      <c r="D4" s="31" t="s">
        <v>41</v>
      </c>
      <c r="E4" s="30" t="s">
        <v>140</v>
      </c>
      <c r="F4" s="30" t="str">
        <f>IF(过程裁剪源!E2="P","是"," ")</f>
        <v>是</v>
      </c>
      <c r="G4" s="31" t="s">
        <v>728</v>
      </c>
      <c r="H4" s="32"/>
      <c r="I4" s="33"/>
      <c r="J4" s="33"/>
      <c r="K4" s="34"/>
    </row>
    <row r="5" spans="2:56" ht="32.25" customHeight="1" x14ac:dyDescent="0.15">
      <c r="B5" s="93"/>
      <c r="C5" s="30">
        <v>2</v>
      </c>
      <c r="D5" s="31" t="s">
        <v>302</v>
      </c>
      <c r="E5" s="30" t="s">
        <v>140</v>
      </c>
      <c r="F5" s="30" t="str">
        <f>IF(过程裁剪源!E3="P","是"," ")</f>
        <v>是</v>
      </c>
      <c r="G5" s="31" t="s">
        <v>526</v>
      </c>
      <c r="H5" s="32"/>
      <c r="I5" s="33"/>
      <c r="J5" s="33"/>
      <c r="K5" s="34"/>
    </row>
    <row r="6" spans="2:56" ht="32.25" customHeight="1" x14ac:dyDescent="0.15">
      <c r="B6" s="93"/>
      <c r="C6" s="30">
        <v>3</v>
      </c>
      <c r="D6" s="31" t="s">
        <v>594</v>
      </c>
      <c r="E6" s="30" t="s">
        <v>140</v>
      </c>
      <c r="F6" s="30" t="str">
        <f>IF(过程裁剪源!E4="P","是"," ")</f>
        <v>是</v>
      </c>
      <c r="G6" s="31" t="s">
        <v>527</v>
      </c>
      <c r="H6" s="32"/>
      <c r="I6" s="33"/>
      <c r="J6" s="33"/>
      <c r="K6" s="34"/>
    </row>
    <row r="7" spans="2:56" ht="32.25" customHeight="1" x14ac:dyDescent="0.15">
      <c r="B7" s="93"/>
      <c r="C7" s="30">
        <v>4</v>
      </c>
      <c r="D7" s="31" t="s">
        <v>303</v>
      </c>
      <c r="E7" s="30" t="s">
        <v>140</v>
      </c>
      <c r="F7" s="30" t="str">
        <f>IF(过程裁剪源!E4="P","是"," ")</f>
        <v>是</v>
      </c>
      <c r="G7" s="31" t="s">
        <v>304</v>
      </c>
      <c r="H7" s="32"/>
      <c r="I7" s="33"/>
      <c r="J7" s="33"/>
      <c r="K7" s="34"/>
    </row>
    <row r="8" spans="2:56" ht="47.25" customHeight="1" x14ac:dyDescent="0.15">
      <c r="B8" s="93"/>
      <c r="C8" s="30">
        <v>5</v>
      </c>
      <c r="D8" s="31" t="s">
        <v>103</v>
      </c>
      <c r="E8" s="30" t="s">
        <v>140</v>
      </c>
      <c r="F8" s="30" t="str">
        <f>IF(过程裁剪源!E4="P","是"," ")</f>
        <v>是</v>
      </c>
      <c r="G8" s="31" t="s">
        <v>528</v>
      </c>
      <c r="H8" s="32"/>
      <c r="I8" s="33"/>
      <c r="J8" s="33"/>
      <c r="K8" s="34"/>
    </row>
    <row r="9" spans="2:56" ht="47.25" customHeight="1" x14ac:dyDescent="0.15">
      <c r="B9" s="87" t="s">
        <v>91</v>
      </c>
      <c r="C9" s="30">
        <v>1</v>
      </c>
      <c r="D9" s="31" t="s">
        <v>660</v>
      </c>
      <c r="E9" s="30" t="s">
        <v>140</v>
      </c>
      <c r="F9" s="30" t="s">
        <v>127</v>
      </c>
      <c r="G9" s="31" t="s">
        <v>687</v>
      </c>
      <c r="H9" s="32"/>
      <c r="I9" s="33"/>
      <c r="J9" s="33"/>
      <c r="K9" s="34"/>
    </row>
    <row r="10" spans="2:56" ht="43.5" customHeight="1" x14ac:dyDescent="0.15">
      <c r="B10" s="91"/>
      <c r="C10" s="30">
        <v>2</v>
      </c>
      <c r="D10" s="31" t="s">
        <v>641</v>
      </c>
      <c r="E10" s="30" t="s">
        <v>141</v>
      </c>
      <c r="F10" s="30" t="str">
        <f>IF(过程裁剪源!E6="P","是"," ")</f>
        <v>是</v>
      </c>
      <c r="G10" s="31" t="s">
        <v>664</v>
      </c>
      <c r="H10" s="32"/>
      <c r="I10" s="33"/>
      <c r="J10" s="33"/>
      <c r="K10" s="34"/>
    </row>
    <row r="11" spans="2:56" ht="34.5" customHeight="1" x14ac:dyDescent="0.15">
      <c r="B11" s="91"/>
      <c r="C11" s="30">
        <v>3</v>
      </c>
      <c r="D11" s="31" t="s">
        <v>663</v>
      </c>
      <c r="E11" s="30" t="s">
        <v>141</v>
      </c>
      <c r="F11" s="30" t="str">
        <f>IF(过程裁剪源!E6="P","是"," ")</f>
        <v>是</v>
      </c>
      <c r="G11" s="31" t="s">
        <v>307</v>
      </c>
      <c r="H11" s="32"/>
      <c r="I11" s="33"/>
      <c r="J11" s="33"/>
      <c r="K11" s="34"/>
    </row>
    <row r="12" spans="2:56" ht="43.5" customHeight="1" x14ac:dyDescent="0.15">
      <c r="B12" s="91"/>
      <c r="C12" s="30">
        <v>4</v>
      </c>
      <c r="D12" s="31" t="s">
        <v>376</v>
      </c>
      <c r="E12" s="30" t="s">
        <v>141</v>
      </c>
      <c r="F12" s="30" t="str">
        <f>IF(过程裁剪源!E7="P","是"," ")</f>
        <v>是</v>
      </c>
      <c r="G12" s="31" t="s">
        <v>305</v>
      </c>
      <c r="H12" s="32"/>
      <c r="I12" s="33"/>
      <c r="J12" s="33"/>
      <c r="K12" s="34"/>
    </row>
    <row r="13" spans="2:56" ht="48.75" customHeight="1" x14ac:dyDescent="0.15">
      <c r="B13" s="91"/>
      <c r="C13" s="30">
        <v>5</v>
      </c>
      <c r="D13" s="31" t="s">
        <v>665</v>
      </c>
      <c r="E13" s="30" t="s">
        <v>141</v>
      </c>
      <c r="F13" s="30" t="str">
        <f>IF(过程裁剪源!E7="P","是"," ")</f>
        <v>是</v>
      </c>
      <c r="G13" s="31" t="s">
        <v>308</v>
      </c>
      <c r="H13" s="32"/>
      <c r="I13" s="33"/>
      <c r="J13" s="33"/>
      <c r="K13" s="34"/>
    </row>
    <row r="14" spans="2:56" ht="48.75" customHeight="1" x14ac:dyDescent="0.15">
      <c r="B14" s="91"/>
      <c r="C14" s="30">
        <v>6</v>
      </c>
      <c r="D14" s="31" t="s">
        <v>310</v>
      </c>
      <c r="E14" s="30" t="s">
        <v>141</v>
      </c>
      <c r="F14" s="30" t="str">
        <f>IF(过程裁剪源!E8="P","是"," ")</f>
        <v xml:space="preserve"> </v>
      </c>
      <c r="G14" s="31" t="s">
        <v>675</v>
      </c>
      <c r="H14" s="32"/>
      <c r="I14" s="33"/>
      <c r="J14" s="33"/>
      <c r="K14" s="34"/>
    </row>
    <row r="15" spans="2:56" ht="50.25" customHeight="1" x14ac:dyDescent="0.15">
      <c r="B15" s="91"/>
      <c r="C15" s="30">
        <v>7</v>
      </c>
      <c r="D15" s="31" t="s">
        <v>642</v>
      </c>
      <c r="E15" s="30" t="s">
        <v>141</v>
      </c>
      <c r="F15" s="30" t="str">
        <f>IF(过程裁剪源!E9="P","是"," ")</f>
        <v>是</v>
      </c>
      <c r="G15" s="31" t="s">
        <v>666</v>
      </c>
      <c r="H15" s="32"/>
      <c r="I15" s="33"/>
      <c r="J15" s="33"/>
      <c r="K15" s="34"/>
    </row>
    <row r="16" spans="2:56" ht="34.5" customHeight="1" x14ac:dyDescent="0.15">
      <c r="B16" s="91"/>
      <c r="C16" s="30">
        <v>8</v>
      </c>
      <c r="D16" s="31" t="s">
        <v>309</v>
      </c>
      <c r="E16" s="30" t="s">
        <v>141</v>
      </c>
      <c r="F16" s="30" t="str">
        <f>IF(过程裁剪源!E9="P","是"," ")</f>
        <v>是</v>
      </c>
      <c r="G16" s="31" t="s">
        <v>529</v>
      </c>
      <c r="H16" s="32"/>
      <c r="I16" s="33"/>
      <c r="J16" s="33"/>
      <c r="K16" s="34"/>
    </row>
    <row r="17" spans="2:11" ht="34.5" customHeight="1" x14ac:dyDescent="0.15">
      <c r="B17" s="91"/>
      <c r="C17" s="30">
        <v>9</v>
      </c>
      <c r="D17" s="31" t="s">
        <v>104</v>
      </c>
      <c r="E17" s="30" t="s">
        <v>141</v>
      </c>
      <c r="F17" s="30" t="str">
        <f>IF(过程裁剪源!E9="P","是"," ")</f>
        <v>是</v>
      </c>
      <c r="G17" s="31" t="s">
        <v>530</v>
      </c>
      <c r="H17" s="32"/>
      <c r="I17" s="33"/>
      <c r="J17" s="33"/>
      <c r="K17" s="34"/>
    </row>
    <row r="18" spans="2:11" ht="34.5" customHeight="1" x14ac:dyDescent="0.15">
      <c r="B18" s="91"/>
      <c r="C18" s="30">
        <v>10</v>
      </c>
      <c r="D18" s="31" t="s">
        <v>667</v>
      </c>
      <c r="E18" s="30" t="s">
        <v>141</v>
      </c>
      <c r="F18" s="30" t="str">
        <f>IF(过程裁剪源!E9="P","是"," ")</f>
        <v>是</v>
      </c>
      <c r="G18" s="31" t="s">
        <v>532</v>
      </c>
      <c r="H18" s="32"/>
      <c r="I18" s="33"/>
      <c r="J18" s="33"/>
      <c r="K18" s="34"/>
    </row>
    <row r="19" spans="2:11" ht="34.5" customHeight="1" x14ac:dyDescent="0.15">
      <c r="B19" s="91"/>
      <c r="C19" s="30">
        <v>11</v>
      </c>
      <c r="D19" s="31" t="s">
        <v>531</v>
      </c>
      <c r="E19" s="30" t="s">
        <v>141</v>
      </c>
      <c r="F19" s="30" t="str">
        <f>IF(过程裁剪源!E15="P","是"," ")</f>
        <v>是</v>
      </c>
      <c r="G19" s="31" t="s">
        <v>668</v>
      </c>
      <c r="H19" s="32"/>
      <c r="I19" s="33"/>
      <c r="J19" s="33"/>
      <c r="K19" s="34"/>
    </row>
    <row r="20" spans="2:11" ht="34.5" customHeight="1" x14ac:dyDescent="0.15">
      <c r="B20" s="96"/>
      <c r="C20" s="30">
        <v>12</v>
      </c>
      <c r="D20" s="31" t="s">
        <v>314</v>
      </c>
      <c r="E20" s="30" t="s">
        <v>141</v>
      </c>
      <c r="F20" s="30" t="str">
        <f>IF(过程裁剪源!E15="P","是"," ")</f>
        <v>是</v>
      </c>
      <c r="G20" s="31" t="s">
        <v>533</v>
      </c>
      <c r="H20" s="32"/>
      <c r="I20" s="33"/>
      <c r="J20" s="33"/>
      <c r="K20" s="34"/>
    </row>
    <row r="21" spans="2:11" ht="34.5" customHeight="1" x14ac:dyDescent="0.15">
      <c r="B21" s="87" t="s">
        <v>92</v>
      </c>
      <c r="C21" s="30">
        <v>1</v>
      </c>
      <c r="D21" s="31" t="s">
        <v>612</v>
      </c>
      <c r="E21" s="30" t="s">
        <v>311</v>
      </c>
      <c r="F21" s="30" t="str">
        <f>IF(过程裁剪源!E16="P","是"," ")</f>
        <v xml:space="preserve"> </v>
      </c>
      <c r="G21" s="31" t="s">
        <v>613</v>
      </c>
      <c r="H21" s="32"/>
      <c r="I21" s="33"/>
      <c r="J21" s="33"/>
      <c r="K21" s="34"/>
    </row>
    <row r="22" spans="2:11" ht="48.75" customHeight="1" x14ac:dyDescent="0.15">
      <c r="B22" s="88"/>
      <c r="C22" s="30">
        <v>2</v>
      </c>
      <c r="D22" s="31" t="s">
        <v>615</v>
      </c>
      <c r="E22" s="30" t="s">
        <v>105</v>
      </c>
      <c r="F22" s="30" t="str">
        <f>IF(过程裁剪源!E16="P","是"," ")</f>
        <v xml:space="preserve"> </v>
      </c>
      <c r="G22" s="31" t="s">
        <v>614</v>
      </c>
      <c r="H22" s="32"/>
      <c r="I22" s="33"/>
      <c r="J22" s="33"/>
      <c r="K22" s="34"/>
    </row>
    <row r="23" spans="2:11" ht="34.5" customHeight="1" x14ac:dyDescent="0.15">
      <c r="B23" s="88"/>
      <c r="C23" s="30">
        <v>3</v>
      </c>
      <c r="D23" s="31" t="s">
        <v>616</v>
      </c>
      <c r="E23" s="30" t="s">
        <v>105</v>
      </c>
      <c r="F23" s="30" t="str">
        <f>IF(过程裁剪源!E18="P","是"," ")</f>
        <v>是</v>
      </c>
      <c r="G23" s="31" t="s">
        <v>617</v>
      </c>
      <c r="H23" s="32"/>
      <c r="I23" s="33"/>
      <c r="J23" s="33"/>
      <c r="K23" s="34"/>
    </row>
    <row r="24" spans="2:11" ht="34.5" customHeight="1" x14ac:dyDescent="0.15">
      <c r="B24" s="88"/>
      <c r="C24" s="30">
        <v>4</v>
      </c>
      <c r="D24" s="31" t="s">
        <v>618</v>
      </c>
      <c r="E24" s="30" t="s">
        <v>105</v>
      </c>
      <c r="F24" s="30" t="str">
        <f>IF(过程裁剪源!E19="P","是"," ")</f>
        <v>是</v>
      </c>
      <c r="G24" s="31" t="s">
        <v>313</v>
      </c>
      <c r="H24" s="32"/>
      <c r="I24" s="33"/>
      <c r="J24" s="33"/>
      <c r="K24" s="34"/>
    </row>
    <row r="25" spans="2:11" ht="48.75" customHeight="1" x14ac:dyDescent="0.15">
      <c r="B25" s="88"/>
      <c r="C25" s="30">
        <v>5</v>
      </c>
      <c r="D25" s="31" t="s">
        <v>318</v>
      </c>
      <c r="E25" s="30" t="s">
        <v>105</v>
      </c>
      <c r="F25" s="30" t="str">
        <f>IF(过程裁剪源!E19="P","是"," ")</f>
        <v>是</v>
      </c>
      <c r="G25" s="31" t="s">
        <v>619</v>
      </c>
      <c r="H25" s="32"/>
      <c r="I25" s="33"/>
      <c r="J25" s="33"/>
      <c r="K25" s="34"/>
    </row>
    <row r="26" spans="2:11" ht="48.75" customHeight="1" x14ac:dyDescent="0.15">
      <c r="B26" s="88"/>
      <c r="C26" s="30">
        <v>6</v>
      </c>
      <c r="D26" s="31" t="s">
        <v>702</v>
      </c>
      <c r="E26" s="30" t="s">
        <v>105</v>
      </c>
      <c r="F26" s="30" t="s">
        <v>699</v>
      </c>
      <c r="G26" s="31" t="s">
        <v>700</v>
      </c>
      <c r="H26" s="32"/>
      <c r="I26" s="33"/>
      <c r="J26" s="33"/>
      <c r="K26" s="34"/>
    </row>
    <row r="27" spans="2:11" ht="51" customHeight="1" x14ac:dyDescent="0.15">
      <c r="B27" s="88"/>
      <c r="C27" s="30">
        <v>7</v>
      </c>
      <c r="D27" s="40" t="s">
        <v>704</v>
      </c>
      <c r="E27" s="30" t="s">
        <v>105</v>
      </c>
      <c r="F27" s="30" t="str">
        <f>IF(过程裁剪源!E20="P","是"," ")</f>
        <v>是</v>
      </c>
      <c r="G27" s="31" t="s">
        <v>705</v>
      </c>
      <c r="H27" s="32"/>
      <c r="I27" s="33"/>
      <c r="J27" s="33"/>
      <c r="K27" s="34"/>
    </row>
    <row r="28" spans="2:11" ht="51" hidden="1" customHeight="1" x14ac:dyDescent="0.15">
      <c r="B28" s="88"/>
      <c r="C28" s="30">
        <v>8</v>
      </c>
      <c r="D28" s="31" t="s">
        <v>348</v>
      </c>
      <c r="E28" s="30" t="s">
        <v>105</v>
      </c>
      <c r="F28" s="30" t="str">
        <f>IF(过程裁剪源!E20="P","是"," ")</f>
        <v>是</v>
      </c>
      <c r="G28" s="31" t="s">
        <v>349</v>
      </c>
      <c r="H28" s="32"/>
      <c r="I28" s="33"/>
      <c r="J28" s="33"/>
      <c r="K28" s="34"/>
    </row>
    <row r="29" spans="2:11" ht="51" customHeight="1" x14ac:dyDescent="0.15">
      <c r="B29" s="88"/>
      <c r="C29" s="30">
        <v>9</v>
      </c>
      <c r="D29" s="40" t="s">
        <v>701</v>
      </c>
      <c r="E29" s="30" t="s">
        <v>105</v>
      </c>
      <c r="F29" s="30" t="str">
        <f>IF(过程裁剪源!E21="P","是"," ")</f>
        <v>是</v>
      </c>
      <c r="G29" s="31" t="s">
        <v>703</v>
      </c>
      <c r="H29" s="32"/>
      <c r="I29" s="33"/>
      <c r="J29" s="33"/>
      <c r="K29" s="34"/>
    </row>
    <row r="30" spans="2:11" ht="34.5" hidden="1" customHeight="1" x14ac:dyDescent="0.15">
      <c r="B30" s="88"/>
      <c r="C30" s="30">
        <v>10</v>
      </c>
      <c r="D30" s="31" t="s">
        <v>535</v>
      </c>
      <c r="E30" s="30" t="s">
        <v>105</v>
      </c>
      <c r="F30" s="30" t="str">
        <f>IF(过程裁剪源!E22="P","是"," ")</f>
        <v>是</v>
      </c>
      <c r="G30" s="31" t="s">
        <v>600</v>
      </c>
      <c r="H30" s="32"/>
      <c r="I30" s="33"/>
      <c r="J30" s="33"/>
      <c r="K30" s="34"/>
    </row>
    <row r="31" spans="2:11" ht="53.25" hidden="1" customHeight="1" x14ac:dyDescent="0.15">
      <c r="B31" s="87" t="s">
        <v>93</v>
      </c>
      <c r="C31" s="30">
        <v>11</v>
      </c>
      <c r="D31" s="31" t="s">
        <v>596</v>
      </c>
      <c r="E31" s="30" t="s">
        <v>688</v>
      </c>
      <c r="F31" s="30" t="str">
        <f>IF(过程裁剪源!E23="P","是"," ")</f>
        <v>是</v>
      </c>
      <c r="G31" s="31" t="s">
        <v>676</v>
      </c>
      <c r="H31" s="32"/>
      <c r="I31" s="33"/>
      <c r="J31" s="33"/>
      <c r="K31" s="34"/>
    </row>
    <row r="32" spans="2:11" ht="34.5" hidden="1" customHeight="1" x14ac:dyDescent="0.15">
      <c r="B32" s="91"/>
      <c r="C32" s="30">
        <v>12</v>
      </c>
      <c r="D32" s="31" t="s">
        <v>106</v>
      </c>
      <c r="E32" s="30" t="s">
        <v>107</v>
      </c>
      <c r="F32" s="30" t="str">
        <f>IF(过程裁剪源!E85="P","是"," ")</f>
        <v>是</v>
      </c>
      <c r="G32" s="31" t="s">
        <v>319</v>
      </c>
      <c r="H32" s="32"/>
      <c r="I32" s="33"/>
      <c r="J32" s="33"/>
      <c r="K32" s="34"/>
    </row>
    <row r="33" spans="2:11" ht="34.5" customHeight="1" x14ac:dyDescent="0.15">
      <c r="B33" s="91"/>
      <c r="C33" s="30">
        <v>13</v>
      </c>
      <c r="D33" s="40" t="s">
        <v>706</v>
      </c>
      <c r="E33" s="30" t="s">
        <v>107</v>
      </c>
      <c r="F33" s="30" t="str">
        <f>IF(过程裁剪源!E85="P","是"," ")</f>
        <v>是</v>
      </c>
      <c r="G33" s="31" t="s">
        <v>707</v>
      </c>
      <c r="H33" s="32"/>
      <c r="I33" s="33"/>
      <c r="J33" s="33"/>
      <c r="K33" s="34"/>
    </row>
    <row r="34" spans="2:11" ht="33" customHeight="1" x14ac:dyDescent="0.15">
      <c r="B34" s="91"/>
      <c r="C34" s="30">
        <v>14</v>
      </c>
      <c r="D34" s="40" t="s">
        <v>708</v>
      </c>
      <c r="E34" s="30" t="s">
        <v>107</v>
      </c>
      <c r="F34" s="30" t="str">
        <f>IF(过程裁剪源!E85="P","是"," ")</f>
        <v>是</v>
      </c>
      <c r="G34" s="31" t="s">
        <v>709</v>
      </c>
      <c r="H34" s="32"/>
      <c r="I34" s="33"/>
      <c r="J34" s="33"/>
      <c r="K34" s="34"/>
    </row>
    <row r="35" spans="2:11" ht="30.75" customHeight="1" x14ac:dyDescent="0.15">
      <c r="B35" s="91"/>
      <c r="C35" s="30">
        <v>15</v>
      </c>
      <c r="D35" s="31" t="s">
        <v>692</v>
      </c>
      <c r="E35" s="30" t="s">
        <v>107</v>
      </c>
      <c r="F35" s="30" t="str">
        <f>IF(过程裁剪源!E85="P","是"," ")</f>
        <v>是</v>
      </c>
      <c r="G35" s="31" t="s">
        <v>693</v>
      </c>
      <c r="H35" s="32"/>
      <c r="I35" s="33"/>
      <c r="J35" s="33"/>
      <c r="K35" s="34"/>
    </row>
    <row r="36" spans="2:11" ht="66" customHeight="1" x14ac:dyDescent="0.15">
      <c r="B36" s="91"/>
      <c r="C36" s="30">
        <v>16</v>
      </c>
      <c r="D36" s="40" t="s">
        <v>320</v>
      </c>
      <c r="E36" s="30" t="s">
        <v>107</v>
      </c>
      <c r="F36" s="30" t="str">
        <f>IF(过程裁剪源!E85="P","是"," ")</f>
        <v>是</v>
      </c>
      <c r="G36" s="40" t="s">
        <v>722</v>
      </c>
      <c r="H36" s="32"/>
      <c r="I36" s="33"/>
      <c r="J36" s="33"/>
      <c r="K36" s="34"/>
    </row>
    <row r="37" spans="2:11" ht="53.25" customHeight="1" x14ac:dyDescent="0.15">
      <c r="B37" s="96"/>
      <c r="C37" s="30">
        <v>17</v>
      </c>
      <c r="D37" s="31" t="s">
        <v>321</v>
      </c>
      <c r="E37" s="30" t="s">
        <v>107</v>
      </c>
      <c r="F37" s="30" t="str">
        <f>IF(过程裁剪源!E24="P","是"," ")</f>
        <v xml:space="preserve"> </v>
      </c>
      <c r="G37" s="31" t="s">
        <v>536</v>
      </c>
      <c r="H37" s="32"/>
      <c r="I37" s="33"/>
      <c r="J37" s="33"/>
      <c r="K37" s="34"/>
    </row>
    <row r="38" spans="2:11" ht="34.5" customHeight="1" x14ac:dyDescent="0.15">
      <c r="B38" s="87" t="s">
        <v>94</v>
      </c>
      <c r="C38" s="30">
        <v>1</v>
      </c>
      <c r="D38" s="31" t="s">
        <v>322</v>
      </c>
      <c r="E38" s="30" t="s">
        <v>142</v>
      </c>
      <c r="F38" s="30" t="str">
        <f>IF(过程裁剪源!E25="P","是"," ")</f>
        <v>是</v>
      </c>
      <c r="G38" s="31" t="s">
        <v>323</v>
      </c>
      <c r="H38" s="32"/>
      <c r="I38" s="33"/>
      <c r="J38" s="33"/>
      <c r="K38" s="34"/>
    </row>
    <row r="39" spans="2:11" ht="34.5" customHeight="1" x14ac:dyDescent="0.15">
      <c r="B39" s="88"/>
      <c r="C39" s="30">
        <v>2</v>
      </c>
      <c r="D39" s="31" t="s">
        <v>331</v>
      </c>
      <c r="E39" s="30" t="s">
        <v>64</v>
      </c>
      <c r="F39" s="30" t="str">
        <f>IF(过程裁剪源!E26="P","是"," ")</f>
        <v>是</v>
      </c>
      <c r="G39" s="31" t="s">
        <v>324</v>
      </c>
      <c r="H39" s="32"/>
      <c r="I39" s="33"/>
      <c r="J39" s="33"/>
      <c r="K39" s="34"/>
    </row>
    <row r="40" spans="2:11" ht="34.5" customHeight="1" x14ac:dyDescent="0.15">
      <c r="B40" s="88"/>
      <c r="C40" s="30">
        <v>3</v>
      </c>
      <c r="D40" s="31" t="s">
        <v>335</v>
      </c>
      <c r="E40" s="30" t="s">
        <v>64</v>
      </c>
      <c r="F40" s="30" t="str">
        <f>IF(过程裁剪源!E27="P","是"," ")</f>
        <v>是</v>
      </c>
      <c r="G40" s="31" t="s">
        <v>325</v>
      </c>
      <c r="H40" s="32"/>
      <c r="I40" s="33"/>
      <c r="J40" s="33"/>
      <c r="K40" s="34"/>
    </row>
    <row r="41" spans="2:11" ht="34.5" customHeight="1" x14ac:dyDescent="0.15">
      <c r="B41" s="88"/>
      <c r="C41" s="30">
        <v>4</v>
      </c>
      <c r="D41" s="31" t="s">
        <v>327</v>
      </c>
      <c r="E41" s="30" t="s">
        <v>326</v>
      </c>
      <c r="F41" s="30" t="str">
        <f>IF(过程裁剪源!E28="P","是"," ")</f>
        <v>是</v>
      </c>
      <c r="G41" s="31" t="s">
        <v>328</v>
      </c>
      <c r="H41" s="32"/>
      <c r="I41" s="33"/>
      <c r="J41" s="33"/>
      <c r="K41" s="34"/>
    </row>
    <row r="42" spans="2:11" ht="34.5" customHeight="1" x14ac:dyDescent="0.15">
      <c r="B42" s="88"/>
      <c r="C42" s="30">
        <v>5</v>
      </c>
      <c r="D42" s="31" t="s">
        <v>333</v>
      </c>
      <c r="E42" s="30" t="s">
        <v>64</v>
      </c>
      <c r="F42" s="30" t="str">
        <f>IF(过程裁剪源!E29="P","是"," ")</f>
        <v>是</v>
      </c>
      <c r="G42" s="31" t="s">
        <v>602</v>
      </c>
      <c r="H42" s="32"/>
      <c r="I42" s="33"/>
      <c r="J42" s="33"/>
      <c r="K42" s="34"/>
    </row>
    <row r="43" spans="2:11" ht="34.5" customHeight="1" x14ac:dyDescent="0.15">
      <c r="B43" s="88"/>
      <c r="C43" s="30">
        <v>6</v>
      </c>
      <c r="D43" s="31" t="s">
        <v>330</v>
      </c>
      <c r="E43" s="30" t="s">
        <v>326</v>
      </c>
      <c r="F43" s="30" t="str">
        <f>IF(过程裁剪源!E30="P","是"," ")</f>
        <v xml:space="preserve"> </v>
      </c>
      <c r="G43" s="31" t="s">
        <v>537</v>
      </c>
      <c r="H43" s="32"/>
      <c r="I43" s="33"/>
      <c r="J43" s="33"/>
      <c r="K43" s="34"/>
    </row>
    <row r="44" spans="2:11" ht="34.5" customHeight="1" x14ac:dyDescent="0.15">
      <c r="B44" s="88"/>
      <c r="C44" s="30">
        <v>7</v>
      </c>
      <c r="D44" s="31" t="s">
        <v>329</v>
      </c>
      <c r="E44" s="30" t="s">
        <v>142</v>
      </c>
      <c r="F44" s="30" t="str">
        <f>IF(过程裁剪源!E31="P","是"," ")</f>
        <v xml:space="preserve"> </v>
      </c>
      <c r="G44" s="31" t="s">
        <v>645</v>
      </c>
      <c r="H44" s="32"/>
      <c r="I44" s="33"/>
      <c r="J44" s="33"/>
      <c r="K44" s="34"/>
    </row>
    <row r="45" spans="2:11" ht="34.5" customHeight="1" x14ac:dyDescent="0.15">
      <c r="B45" s="88"/>
      <c r="C45" s="30">
        <v>8</v>
      </c>
      <c r="D45" s="31" t="s">
        <v>332</v>
      </c>
      <c r="E45" s="30" t="s">
        <v>142</v>
      </c>
      <c r="F45" s="30" t="str">
        <f>IF(过程裁剪源!E32="P","是"," ")</f>
        <v>是</v>
      </c>
      <c r="G45" s="31" t="s">
        <v>539</v>
      </c>
      <c r="H45" s="32"/>
      <c r="I45" s="33"/>
      <c r="J45" s="33"/>
      <c r="K45" s="34"/>
    </row>
    <row r="46" spans="2:11" ht="34.5" customHeight="1" x14ac:dyDescent="0.15">
      <c r="B46" s="88"/>
      <c r="C46" s="30">
        <v>9</v>
      </c>
      <c r="D46" s="31" t="s">
        <v>597</v>
      </c>
      <c r="E46" s="30" t="s">
        <v>64</v>
      </c>
      <c r="F46" s="30" t="str">
        <f>IF(过程裁剪源!E32="P","是"," ")</f>
        <v>是</v>
      </c>
      <c r="G46" s="31" t="s">
        <v>602</v>
      </c>
      <c r="H46" s="32"/>
      <c r="I46" s="33"/>
      <c r="J46" s="33"/>
      <c r="K46" s="34"/>
    </row>
    <row r="47" spans="2:11" ht="41.25" customHeight="1" x14ac:dyDescent="0.15">
      <c r="B47" s="89"/>
      <c r="C47" s="30">
        <v>10</v>
      </c>
      <c r="D47" s="31" t="s">
        <v>538</v>
      </c>
      <c r="E47" s="30" t="s">
        <v>142</v>
      </c>
      <c r="F47" s="30" t="s">
        <v>127</v>
      </c>
      <c r="G47" s="31" t="s">
        <v>350</v>
      </c>
      <c r="H47" s="32"/>
      <c r="I47" s="33"/>
      <c r="J47" s="33"/>
      <c r="K47" s="34"/>
    </row>
    <row r="48" spans="2:11" ht="36.75" customHeight="1" x14ac:dyDescent="0.15">
      <c r="B48" s="87" t="s">
        <v>95</v>
      </c>
      <c r="C48" s="30">
        <v>1</v>
      </c>
      <c r="D48" s="31" t="s">
        <v>336</v>
      </c>
      <c r="E48" s="30" t="s">
        <v>143</v>
      </c>
      <c r="F48" s="30" t="str">
        <f>IF(过程裁剪源!E34="P","是"," ")</f>
        <v>是</v>
      </c>
      <c r="G48" s="31" t="s">
        <v>342</v>
      </c>
      <c r="H48" s="32"/>
      <c r="I48" s="33"/>
      <c r="J48" s="33"/>
      <c r="K48" s="34"/>
    </row>
    <row r="49" spans="2:11" ht="35.25" customHeight="1" x14ac:dyDescent="0.15">
      <c r="B49" s="88"/>
      <c r="C49" s="30">
        <v>2</v>
      </c>
      <c r="D49" s="31" t="s">
        <v>108</v>
      </c>
      <c r="E49" s="30" t="s">
        <v>143</v>
      </c>
      <c r="F49" s="30" t="str">
        <f>IF(过程裁剪源!E34="P","是"," ")</f>
        <v>是</v>
      </c>
      <c r="G49" s="31" t="s">
        <v>343</v>
      </c>
      <c r="H49" s="32"/>
      <c r="I49" s="33"/>
      <c r="J49" s="33"/>
      <c r="K49" s="34"/>
    </row>
    <row r="50" spans="2:11" ht="34.5" customHeight="1" x14ac:dyDescent="0.15">
      <c r="B50" s="88"/>
      <c r="C50" s="30">
        <v>3</v>
      </c>
      <c r="D50" s="31" t="s">
        <v>345</v>
      </c>
      <c r="E50" s="30" t="s">
        <v>143</v>
      </c>
      <c r="F50" s="30" t="str">
        <f>IF(过程裁剪源!E35="P","是"," ")</f>
        <v>是</v>
      </c>
      <c r="G50" s="31" t="s">
        <v>690</v>
      </c>
      <c r="H50" s="32"/>
      <c r="I50" s="33"/>
      <c r="J50" s="33"/>
      <c r="K50" s="34"/>
    </row>
    <row r="51" spans="2:11" ht="34.5" customHeight="1" x14ac:dyDescent="0.15">
      <c r="B51" s="88"/>
      <c r="C51" s="30">
        <v>4</v>
      </c>
      <c r="D51" s="31" t="s">
        <v>346</v>
      </c>
      <c r="E51" s="30" t="s">
        <v>65</v>
      </c>
      <c r="F51" s="30" t="str">
        <f>IF(过程裁剪源!E36="P","是"," ")</f>
        <v xml:space="preserve"> </v>
      </c>
      <c r="G51" s="31" t="s">
        <v>347</v>
      </c>
      <c r="H51" s="32"/>
      <c r="I51" s="33"/>
      <c r="J51" s="33"/>
      <c r="K51" s="34"/>
    </row>
    <row r="52" spans="2:11" ht="34.5" customHeight="1" x14ac:dyDescent="0.15">
      <c r="B52" s="88"/>
      <c r="C52" s="30">
        <v>5</v>
      </c>
      <c r="D52" s="31" t="s">
        <v>344</v>
      </c>
      <c r="E52" s="30" t="s">
        <v>143</v>
      </c>
      <c r="F52" s="30" t="str">
        <f>IF(过程裁剪源!E37="P","是"," ")</f>
        <v>是</v>
      </c>
      <c r="G52" s="31" t="s">
        <v>691</v>
      </c>
      <c r="H52" s="32"/>
      <c r="I52" s="33"/>
      <c r="J52" s="33"/>
      <c r="K52" s="34"/>
    </row>
    <row r="53" spans="2:11" ht="34.5" customHeight="1" x14ac:dyDescent="0.15">
      <c r="B53" s="88"/>
      <c r="C53" s="30">
        <v>6</v>
      </c>
      <c r="D53" s="31" t="s">
        <v>355</v>
      </c>
      <c r="E53" s="30" t="s">
        <v>143</v>
      </c>
      <c r="F53" s="30" t="str">
        <f>IF(过程裁剪源!E37="P","是"," ")</f>
        <v>是</v>
      </c>
      <c r="G53" s="31" t="s">
        <v>341</v>
      </c>
      <c r="H53" s="32"/>
      <c r="I53" s="33"/>
      <c r="J53" s="33"/>
      <c r="K53" s="34"/>
    </row>
    <row r="54" spans="2:11" ht="42" customHeight="1" x14ac:dyDescent="0.15">
      <c r="B54" s="88"/>
      <c r="C54" s="30">
        <v>7</v>
      </c>
      <c r="D54" s="31" t="s">
        <v>351</v>
      </c>
      <c r="E54" s="30" t="s">
        <v>65</v>
      </c>
      <c r="F54" s="30" t="str">
        <f>IF(过程裁剪源!E37="P","是"," ")</f>
        <v>是</v>
      </c>
      <c r="G54" s="31" t="s">
        <v>358</v>
      </c>
      <c r="H54" s="32"/>
      <c r="I54" s="33"/>
      <c r="J54" s="33"/>
      <c r="K54" s="34"/>
    </row>
    <row r="55" spans="2:11" ht="42" customHeight="1" x14ac:dyDescent="0.15">
      <c r="B55" s="88"/>
      <c r="C55" s="30">
        <v>8</v>
      </c>
      <c r="D55" s="31" t="s">
        <v>339</v>
      </c>
      <c r="E55" s="30" t="s">
        <v>65</v>
      </c>
      <c r="F55" s="30" t="str">
        <f>IF(过程裁剪源!E38="P","是"," ")</f>
        <v>是</v>
      </c>
      <c r="G55" s="31" t="s">
        <v>340</v>
      </c>
      <c r="H55" s="32"/>
      <c r="I55" s="33"/>
      <c r="J55" s="33"/>
      <c r="K55" s="34"/>
    </row>
    <row r="56" spans="2:11" ht="42" customHeight="1" x14ac:dyDescent="0.15">
      <c r="B56" s="88"/>
      <c r="C56" s="30">
        <v>9</v>
      </c>
      <c r="D56" s="31" t="s">
        <v>353</v>
      </c>
      <c r="E56" s="30" t="s">
        <v>65</v>
      </c>
      <c r="F56" s="30" t="str">
        <f>IF(过程裁剪源!E38="P","是"," ")</f>
        <v>是</v>
      </c>
      <c r="G56" s="31" t="s">
        <v>648</v>
      </c>
      <c r="H56" s="32"/>
      <c r="I56" s="33"/>
      <c r="J56" s="33"/>
      <c r="K56" s="34"/>
    </row>
    <row r="57" spans="2:11" ht="46.5" customHeight="1" x14ac:dyDescent="0.15">
      <c r="B57" s="88"/>
      <c r="C57" s="30">
        <v>10</v>
      </c>
      <c r="D57" s="31" t="s">
        <v>646</v>
      </c>
      <c r="E57" s="30" t="s">
        <v>65</v>
      </c>
      <c r="F57" s="30" t="str">
        <f>IF(过程裁剪源!E38="P","是"," ")</f>
        <v>是</v>
      </c>
      <c r="G57" s="31" t="s">
        <v>350</v>
      </c>
      <c r="H57" s="32"/>
      <c r="I57" s="33"/>
      <c r="J57" s="33"/>
      <c r="K57" s="34"/>
    </row>
    <row r="58" spans="2:11" ht="34.5" customHeight="1" x14ac:dyDescent="0.15">
      <c r="B58" s="87" t="s">
        <v>96</v>
      </c>
      <c r="C58" s="30">
        <v>1</v>
      </c>
      <c r="D58" s="31" t="s">
        <v>378</v>
      </c>
      <c r="E58" s="30" t="s">
        <v>144</v>
      </c>
      <c r="F58" s="30" t="str">
        <f>IF(过程裁剪源!E40="P","是"," ")</f>
        <v xml:space="preserve"> </v>
      </c>
      <c r="G58" s="31" t="s">
        <v>354</v>
      </c>
      <c r="H58" s="32"/>
      <c r="I58" s="33"/>
      <c r="J58" s="33"/>
      <c r="K58" s="34"/>
    </row>
    <row r="59" spans="2:11" ht="34.5" customHeight="1" x14ac:dyDescent="0.15">
      <c r="B59" s="88"/>
      <c r="C59" s="30">
        <v>2</v>
      </c>
      <c r="D59" s="31" t="s">
        <v>604</v>
      </c>
      <c r="E59" s="30" t="s">
        <v>144</v>
      </c>
      <c r="F59" s="30" t="str">
        <f>IF(过程裁剪源!E40="P","是"," ")</f>
        <v xml:space="preserve"> </v>
      </c>
      <c r="G59" s="31" t="s">
        <v>620</v>
      </c>
      <c r="H59" s="32"/>
      <c r="I59" s="33"/>
      <c r="J59" s="33"/>
      <c r="K59" s="34"/>
    </row>
    <row r="60" spans="2:11" ht="34.5" customHeight="1" x14ac:dyDescent="0.15">
      <c r="B60" s="88"/>
      <c r="C60" s="30">
        <v>3</v>
      </c>
      <c r="D60" s="31" t="s">
        <v>605</v>
      </c>
      <c r="E60" s="30" t="s">
        <v>144</v>
      </c>
      <c r="F60" s="30" t="str">
        <f>IF(过程裁剪源!E40="P","是"," ")</f>
        <v xml:space="preserve"> </v>
      </c>
      <c r="G60" s="31" t="s">
        <v>621</v>
      </c>
      <c r="H60" s="32"/>
      <c r="I60" s="33"/>
      <c r="J60" s="33"/>
      <c r="K60" s="34"/>
    </row>
    <row r="61" spans="2:11" ht="34.5" customHeight="1" x14ac:dyDescent="0.15">
      <c r="B61" s="88"/>
      <c r="C61" s="30">
        <v>4</v>
      </c>
      <c r="D61" s="31" t="s">
        <v>109</v>
      </c>
      <c r="E61" s="30" t="s">
        <v>144</v>
      </c>
      <c r="F61" s="30" t="str">
        <f>IF(过程裁剪源!E41="P","是"," ")</f>
        <v xml:space="preserve"> </v>
      </c>
      <c r="G61" s="31" t="s">
        <v>501</v>
      </c>
      <c r="H61" s="32"/>
      <c r="I61" s="33"/>
      <c r="J61" s="33"/>
      <c r="K61" s="34"/>
    </row>
    <row r="62" spans="2:11" ht="34.5" customHeight="1" x14ac:dyDescent="0.15">
      <c r="B62" s="88"/>
      <c r="C62" s="30">
        <v>5</v>
      </c>
      <c r="D62" s="31" t="s">
        <v>110</v>
      </c>
      <c r="E62" s="30" t="s">
        <v>144</v>
      </c>
      <c r="F62" s="30" t="str">
        <f>IF(过程裁剪源!E41="P","是"," ")</f>
        <v xml:space="preserve"> </v>
      </c>
      <c r="G62" s="31" t="s">
        <v>357</v>
      </c>
      <c r="H62" s="32"/>
      <c r="I62" s="33"/>
      <c r="J62" s="33"/>
      <c r="K62" s="34"/>
    </row>
    <row r="63" spans="2:11" ht="35.25" customHeight="1" x14ac:dyDescent="0.15">
      <c r="B63" s="88"/>
      <c r="C63" s="30">
        <v>6</v>
      </c>
      <c r="D63" s="31" t="s">
        <v>367</v>
      </c>
      <c r="E63" s="30" t="s">
        <v>66</v>
      </c>
      <c r="F63" s="30" t="str">
        <f>IF(过程裁剪源!E41="P","是"," ")</f>
        <v xml:space="preserve"> </v>
      </c>
      <c r="G63" s="31" t="s">
        <v>540</v>
      </c>
      <c r="H63" s="32"/>
      <c r="I63" s="33"/>
      <c r="J63" s="33"/>
      <c r="K63" s="34"/>
    </row>
    <row r="64" spans="2:11" ht="50.25" customHeight="1" x14ac:dyDescent="0.15">
      <c r="B64" s="88"/>
      <c r="C64" s="30">
        <v>7</v>
      </c>
      <c r="D64" s="31" t="s">
        <v>356</v>
      </c>
      <c r="E64" s="30" t="s">
        <v>66</v>
      </c>
      <c r="F64" s="30" t="str">
        <f>IF(过程裁剪源!E42="P","是"," ")</f>
        <v xml:space="preserve"> </v>
      </c>
      <c r="G64" s="31" t="s">
        <v>647</v>
      </c>
      <c r="H64" s="32"/>
      <c r="I64" s="33"/>
      <c r="J64" s="33"/>
      <c r="K64" s="34"/>
    </row>
    <row r="65" spans="2:11" ht="50.25" customHeight="1" x14ac:dyDescent="0.15">
      <c r="B65" s="88"/>
      <c r="C65" s="30">
        <v>8</v>
      </c>
      <c r="D65" s="31" t="s">
        <v>644</v>
      </c>
      <c r="E65" s="30" t="s">
        <v>66</v>
      </c>
      <c r="F65" s="30" t="str">
        <f>IF(过程裁剪源!E42="P","是"," ")</f>
        <v xml:space="preserve"> </v>
      </c>
      <c r="G65" s="31" t="s">
        <v>349</v>
      </c>
      <c r="H65" s="32"/>
      <c r="I65" s="33"/>
      <c r="J65" s="33"/>
      <c r="K65" s="34"/>
    </row>
    <row r="66" spans="2:11" ht="42.75" customHeight="1" x14ac:dyDescent="0.15">
      <c r="B66" s="88"/>
      <c r="C66" s="30">
        <v>9</v>
      </c>
      <c r="D66" s="31" t="s">
        <v>369</v>
      </c>
      <c r="E66" s="30" t="s">
        <v>66</v>
      </c>
      <c r="F66" s="30" t="str">
        <f>IF(过程裁剪源!E42="P","是"," ")</f>
        <v xml:space="preserve"> </v>
      </c>
      <c r="G66" s="31" t="s">
        <v>541</v>
      </c>
      <c r="H66" s="32"/>
      <c r="I66" s="33"/>
      <c r="J66" s="33"/>
      <c r="K66" s="34"/>
    </row>
    <row r="67" spans="2:11" ht="50.25" customHeight="1" x14ac:dyDescent="0.15">
      <c r="B67" s="88"/>
      <c r="C67" s="30">
        <v>10</v>
      </c>
      <c r="D67" s="31" t="s">
        <v>370</v>
      </c>
      <c r="E67" s="30" t="s">
        <v>66</v>
      </c>
      <c r="F67" s="30" t="str">
        <f>IF(过程裁剪源!E43="P","是"," ")</f>
        <v xml:space="preserve"> </v>
      </c>
      <c r="G67" s="31" t="s">
        <v>366</v>
      </c>
      <c r="H67" s="32"/>
      <c r="I67" s="33"/>
      <c r="J67" s="33"/>
      <c r="K67" s="34"/>
    </row>
    <row r="68" spans="2:11" ht="42.75" customHeight="1" x14ac:dyDescent="0.15">
      <c r="B68" s="88"/>
      <c r="C68" s="30">
        <v>11</v>
      </c>
      <c r="D68" s="31" t="s">
        <v>371</v>
      </c>
      <c r="E68" s="30" t="s">
        <v>144</v>
      </c>
      <c r="F68" s="30" t="str">
        <f>IF(过程裁剪源!E44="P","是"," ")</f>
        <v>是</v>
      </c>
      <c r="G68" s="31" t="s">
        <v>372</v>
      </c>
      <c r="H68" s="32"/>
      <c r="I68" s="33"/>
      <c r="J68" s="33"/>
      <c r="K68" s="34"/>
    </row>
    <row r="69" spans="2:11" ht="42.75" customHeight="1" x14ac:dyDescent="0.15">
      <c r="B69" s="88"/>
      <c r="C69" s="30">
        <v>12</v>
      </c>
      <c r="D69" s="31" t="s">
        <v>373</v>
      </c>
      <c r="E69" s="30" t="s">
        <v>66</v>
      </c>
      <c r="F69" s="30" t="str">
        <f>IF(过程裁剪源!E45="P","是"," ")</f>
        <v xml:space="preserve"> </v>
      </c>
      <c r="G69" s="31" t="s">
        <v>368</v>
      </c>
      <c r="H69" s="32"/>
      <c r="I69" s="33"/>
      <c r="J69" s="33"/>
      <c r="K69" s="34"/>
    </row>
    <row r="70" spans="2:11" ht="34.5" customHeight="1" x14ac:dyDescent="0.15">
      <c r="B70" s="88"/>
      <c r="C70" s="30">
        <v>13</v>
      </c>
      <c r="D70" s="31" t="s">
        <v>374</v>
      </c>
      <c r="E70" s="30" t="s">
        <v>144</v>
      </c>
      <c r="F70" s="30" t="str">
        <f>IF(过程裁剪源!E46="P","是"," ")</f>
        <v>是</v>
      </c>
      <c r="G70" s="31" t="s">
        <v>542</v>
      </c>
      <c r="H70" s="32"/>
      <c r="I70" s="33"/>
      <c r="J70" s="33"/>
      <c r="K70" s="34"/>
    </row>
    <row r="71" spans="2:11" ht="34.5" customHeight="1" x14ac:dyDescent="0.15">
      <c r="B71" s="88"/>
      <c r="C71" s="30">
        <v>14</v>
      </c>
      <c r="D71" s="31" t="s">
        <v>375</v>
      </c>
      <c r="E71" s="30" t="s">
        <v>144</v>
      </c>
      <c r="F71" s="30" t="str">
        <f>IF(过程裁剪源!E44="P","是"," ")</f>
        <v>是</v>
      </c>
      <c r="G71" s="31" t="s">
        <v>542</v>
      </c>
      <c r="H71" s="32"/>
      <c r="I71" s="33"/>
      <c r="J71" s="33"/>
      <c r="K71" s="34"/>
    </row>
    <row r="72" spans="2:11" ht="34.5" customHeight="1" x14ac:dyDescent="0.15">
      <c r="B72" s="87" t="s">
        <v>595</v>
      </c>
      <c r="C72" s="30">
        <v>1</v>
      </c>
      <c r="D72" s="31" t="s">
        <v>379</v>
      </c>
      <c r="E72" s="30" t="s">
        <v>42</v>
      </c>
      <c r="F72" s="30" t="str">
        <f>IF(过程裁剪源!E56="P","是"," ")</f>
        <v>是</v>
      </c>
      <c r="G72" s="31" t="s">
        <v>710</v>
      </c>
      <c r="H72" s="32"/>
      <c r="I72" s="33"/>
      <c r="J72" s="33"/>
      <c r="K72" s="34"/>
    </row>
    <row r="73" spans="2:11" ht="34.5" customHeight="1" x14ac:dyDescent="0.15">
      <c r="B73" s="94"/>
      <c r="C73" s="30">
        <v>2</v>
      </c>
      <c r="D73" s="31" t="s">
        <v>380</v>
      </c>
      <c r="E73" s="30" t="s">
        <v>42</v>
      </c>
      <c r="F73" s="30" t="str">
        <f>IF(过程裁剪源!E56="P","是"," ")</f>
        <v>是</v>
      </c>
      <c r="G73" s="31" t="s">
        <v>622</v>
      </c>
      <c r="H73" s="32"/>
      <c r="I73" s="33"/>
      <c r="J73" s="33"/>
      <c r="K73" s="34"/>
    </row>
    <row r="74" spans="2:11" ht="34.5" customHeight="1" x14ac:dyDescent="0.15">
      <c r="B74" s="94"/>
      <c r="C74" s="30">
        <v>3</v>
      </c>
      <c r="D74" s="31" t="s">
        <v>377</v>
      </c>
      <c r="E74" s="30" t="s">
        <v>42</v>
      </c>
      <c r="F74" s="30" t="str">
        <f>IF(过程裁剪源!E56="P","是"," ")</f>
        <v>是</v>
      </c>
      <c r="G74" s="31" t="s">
        <v>623</v>
      </c>
      <c r="H74" s="32"/>
      <c r="I74" s="33"/>
      <c r="J74" s="33"/>
      <c r="K74" s="34"/>
    </row>
    <row r="75" spans="2:11" ht="34.5" customHeight="1" x14ac:dyDescent="0.15">
      <c r="B75" s="94"/>
      <c r="C75" s="30">
        <v>4</v>
      </c>
      <c r="D75" s="40" t="s">
        <v>677</v>
      </c>
      <c r="E75" s="41" t="s">
        <v>42</v>
      </c>
      <c r="F75" s="41" t="str">
        <f>IF(过程裁剪源!E56="P","是"," ")</f>
        <v>是</v>
      </c>
      <c r="G75" s="40" t="s">
        <v>678</v>
      </c>
      <c r="H75" s="32"/>
      <c r="I75" s="33"/>
      <c r="J75" s="33"/>
      <c r="K75" s="34"/>
    </row>
    <row r="76" spans="2:11" ht="51" customHeight="1" x14ac:dyDescent="0.15">
      <c r="B76" s="94"/>
      <c r="C76" s="30">
        <v>5</v>
      </c>
      <c r="D76" s="31" t="s">
        <v>381</v>
      </c>
      <c r="E76" s="30" t="s">
        <v>42</v>
      </c>
      <c r="F76" s="30" t="str">
        <f>IF(过程裁剪源!E56="P","是"," ")</f>
        <v>是</v>
      </c>
      <c r="G76" s="31" t="s">
        <v>543</v>
      </c>
      <c r="H76" s="32"/>
      <c r="I76" s="33"/>
      <c r="J76" s="33"/>
      <c r="K76" s="34"/>
    </row>
    <row r="77" spans="2:11" ht="34.5" customHeight="1" x14ac:dyDescent="0.15">
      <c r="B77" s="94"/>
      <c r="C77" s="30">
        <v>6</v>
      </c>
      <c r="D77" s="31" t="s">
        <v>438</v>
      </c>
      <c r="E77" s="30" t="s">
        <v>42</v>
      </c>
      <c r="F77" s="30" t="str">
        <f>IF(过程裁剪源!E56="P","是"," ")</f>
        <v>是</v>
      </c>
      <c r="G77" s="31" t="s">
        <v>382</v>
      </c>
      <c r="H77" s="32"/>
      <c r="I77" s="33"/>
      <c r="J77" s="33"/>
      <c r="K77" s="34"/>
    </row>
    <row r="78" spans="2:11" ht="34.5" customHeight="1" x14ac:dyDescent="0.15">
      <c r="B78" s="94"/>
      <c r="C78" s="30">
        <v>7</v>
      </c>
      <c r="D78" s="31" t="s">
        <v>384</v>
      </c>
      <c r="E78" s="30" t="s">
        <v>42</v>
      </c>
      <c r="F78" s="30" t="str">
        <f>IF(过程裁剪源!E57="P","是"," ")</f>
        <v>是</v>
      </c>
      <c r="G78" s="31" t="s">
        <v>385</v>
      </c>
      <c r="H78" s="32"/>
      <c r="I78" s="33"/>
      <c r="J78" s="33"/>
      <c r="K78" s="34"/>
    </row>
    <row r="79" spans="2:11" ht="34.5" customHeight="1" x14ac:dyDescent="0.15">
      <c r="B79" s="94"/>
      <c r="C79" s="30">
        <v>8</v>
      </c>
      <c r="D79" s="31" t="s">
        <v>544</v>
      </c>
      <c r="E79" s="30" t="s">
        <v>111</v>
      </c>
      <c r="F79" s="30" t="str">
        <f>IF(过程裁剪源!E58="P","是"," ")</f>
        <v xml:space="preserve"> </v>
      </c>
      <c r="G79" s="31" t="s">
        <v>545</v>
      </c>
      <c r="H79" s="32"/>
      <c r="I79" s="33"/>
      <c r="J79" s="33"/>
      <c r="K79" s="34"/>
    </row>
    <row r="80" spans="2:11" ht="34.5" customHeight="1" x14ac:dyDescent="0.15">
      <c r="B80" s="94"/>
      <c r="C80" s="30">
        <v>9</v>
      </c>
      <c r="D80" s="31" t="s">
        <v>112</v>
      </c>
      <c r="E80" s="30" t="s">
        <v>111</v>
      </c>
      <c r="F80" s="30" t="str">
        <f>IF(过程裁剪源!E58="P","是"," ")</f>
        <v xml:space="preserve"> </v>
      </c>
      <c r="G80" s="31" t="s">
        <v>383</v>
      </c>
      <c r="H80" s="32"/>
      <c r="I80" s="33"/>
      <c r="J80" s="33"/>
      <c r="K80" s="34"/>
    </row>
    <row r="81" spans="2:11" ht="50.25" customHeight="1" x14ac:dyDescent="0.15">
      <c r="B81" s="94"/>
      <c r="C81" s="30">
        <v>10</v>
      </c>
      <c r="D81" s="31" t="s">
        <v>598</v>
      </c>
      <c r="E81" s="30" t="s">
        <v>111</v>
      </c>
      <c r="F81" s="30" t="str">
        <f>IF(过程裁剪源!E61="P","是"," ")</f>
        <v>是</v>
      </c>
      <c r="G81" s="31" t="s">
        <v>392</v>
      </c>
      <c r="H81" s="32"/>
      <c r="I81" s="33"/>
      <c r="J81" s="33"/>
      <c r="K81" s="34"/>
    </row>
    <row r="82" spans="2:11" ht="34.5" customHeight="1" x14ac:dyDescent="0.15">
      <c r="B82" s="94"/>
      <c r="C82" s="30">
        <v>11</v>
      </c>
      <c r="D82" s="31" t="s">
        <v>393</v>
      </c>
      <c r="E82" s="30" t="s">
        <v>42</v>
      </c>
      <c r="F82" s="30" t="str">
        <f>IF(过程裁剪源!E62="P","是"," ")</f>
        <v>是</v>
      </c>
      <c r="G82" s="31" t="s">
        <v>546</v>
      </c>
      <c r="H82" s="32"/>
      <c r="I82" s="33"/>
      <c r="J82" s="33"/>
      <c r="K82" s="34"/>
    </row>
    <row r="83" spans="2:11" ht="37.5" customHeight="1" x14ac:dyDescent="0.15">
      <c r="B83" s="94"/>
      <c r="C83" s="30">
        <v>12</v>
      </c>
      <c r="D83" s="31" t="s">
        <v>534</v>
      </c>
      <c r="E83" s="35" t="s">
        <v>139</v>
      </c>
      <c r="F83" s="30" t="str">
        <f>IF(过程裁剪源!E63="P","是"," ")</f>
        <v>是</v>
      </c>
      <c r="G83" s="31" t="s">
        <v>394</v>
      </c>
      <c r="H83" s="32"/>
      <c r="I83" s="33"/>
      <c r="J83" s="33"/>
      <c r="K83" s="34"/>
    </row>
    <row r="84" spans="2:11" ht="39.75" customHeight="1" x14ac:dyDescent="0.15">
      <c r="B84" s="94"/>
      <c r="C84" s="30">
        <v>13</v>
      </c>
      <c r="D84" s="31" t="s">
        <v>395</v>
      </c>
      <c r="E84" s="35" t="s">
        <v>139</v>
      </c>
      <c r="F84" s="30" t="str">
        <f>IF(过程裁剪源!E63="P","是"," ")</f>
        <v>是</v>
      </c>
      <c r="G84" s="31" t="s">
        <v>547</v>
      </c>
      <c r="H84" s="32"/>
      <c r="I84" s="33"/>
      <c r="J84" s="33"/>
      <c r="K84" s="34"/>
    </row>
    <row r="85" spans="2:11" ht="34.5" customHeight="1" x14ac:dyDescent="0.15">
      <c r="B85" s="94"/>
      <c r="C85" s="30">
        <v>14</v>
      </c>
      <c r="D85" s="31" t="s">
        <v>113</v>
      </c>
      <c r="E85" s="35" t="s">
        <v>139</v>
      </c>
      <c r="F85" s="30" t="str">
        <f>IF(过程裁剪源!E64="P","是"," ")</f>
        <v>是</v>
      </c>
      <c r="G85" s="31" t="s">
        <v>396</v>
      </c>
      <c r="H85" s="32"/>
      <c r="I85" s="33"/>
      <c r="J85" s="33"/>
      <c r="K85" s="34"/>
    </row>
    <row r="86" spans="2:11" ht="34.5" customHeight="1" x14ac:dyDescent="0.15">
      <c r="B86" s="94"/>
      <c r="C86" s="30">
        <v>15</v>
      </c>
      <c r="D86" s="31" t="s">
        <v>548</v>
      </c>
      <c r="E86" s="35" t="s">
        <v>139</v>
      </c>
      <c r="F86" s="30" t="str">
        <f>IF(过程裁剪源!E65="P","是"," ")</f>
        <v>是</v>
      </c>
      <c r="G86" s="31" t="s">
        <v>397</v>
      </c>
      <c r="H86" s="32"/>
      <c r="I86" s="33"/>
      <c r="J86" s="33"/>
      <c r="K86" s="34"/>
    </row>
    <row r="87" spans="2:11" ht="58.5" customHeight="1" x14ac:dyDescent="0.15">
      <c r="B87" s="94"/>
      <c r="C87" s="30">
        <v>16</v>
      </c>
      <c r="D87" s="31" t="s">
        <v>398</v>
      </c>
      <c r="E87" s="35" t="s">
        <v>139</v>
      </c>
      <c r="F87" s="30" t="str">
        <f>IF(过程裁剪源!E65="P","是"," ")</f>
        <v>是</v>
      </c>
      <c r="G87" s="31" t="s">
        <v>549</v>
      </c>
      <c r="H87" s="32"/>
      <c r="I87" s="33"/>
      <c r="J87" s="33"/>
      <c r="K87" s="34"/>
    </row>
    <row r="88" spans="2:11" ht="34.5" customHeight="1" x14ac:dyDescent="0.15">
      <c r="B88" s="94"/>
      <c r="C88" s="30">
        <v>17</v>
      </c>
      <c r="D88" s="31" t="s">
        <v>399</v>
      </c>
      <c r="E88" s="35" t="s">
        <v>139</v>
      </c>
      <c r="F88" s="30" t="str">
        <f>IF(过程裁剪源!E65="P","是"," ")</f>
        <v>是</v>
      </c>
      <c r="G88" s="31" t="s">
        <v>400</v>
      </c>
      <c r="H88" s="32"/>
      <c r="I88" s="33"/>
      <c r="J88" s="33"/>
      <c r="K88" s="34"/>
    </row>
    <row r="89" spans="2:11" ht="34.5" customHeight="1" x14ac:dyDescent="0.15">
      <c r="B89" s="94"/>
      <c r="C89" s="30">
        <v>18</v>
      </c>
      <c r="D89" s="31" t="s">
        <v>406</v>
      </c>
      <c r="E89" s="35" t="s">
        <v>139</v>
      </c>
      <c r="F89" s="30" t="str">
        <f>IF(过程裁剪源!E65="P","是"," ")</f>
        <v>是</v>
      </c>
      <c r="G89" s="31" t="s">
        <v>405</v>
      </c>
      <c r="H89" s="32"/>
      <c r="I89" s="33"/>
      <c r="J89" s="33"/>
      <c r="K89" s="34"/>
    </row>
    <row r="90" spans="2:11" ht="34.5" customHeight="1" x14ac:dyDescent="0.15">
      <c r="B90" s="94"/>
      <c r="C90" s="30">
        <v>19</v>
      </c>
      <c r="D90" s="31" t="s">
        <v>407</v>
      </c>
      <c r="E90" s="35" t="s">
        <v>139</v>
      </c>
      <c r="F90" s="30" t="str">
        <f>IF(过程裁剪源!E65="P","是"," ")</f>
        <v>是</v>
      </c>
      <c r="G90" s="31" t="s">
        <v>550</v>
      </c>
      <c r="H90" s="32"/>
      <c r="I90" s="33"/>
      <c r="J90" s="33"/>
      <c r="K90" s="34"/>
    </row>
    <row r="91" spans="2:11" ht="34.5" customHeight="1" x14ac:dyDescent="0.15">
      <c r="B91" s="94"/>
      <c r="C91" s="30">
        <v>20</v>
      </c>
      <c r="D91" s="31" t="s">
        <v>551</v>
      </c>
      <c r="E91" s="35" t="s">
        <v>139</v>
      </c>
      <c r="F91" s="30" t="str">
        <f>IF(过程裁剪源!E66="P","是"," ")</f>
        <v>是</v>
      </c>
      <c r="G91" s="31" t="s">
        <v>552</v>
      </c>
      <c r="H91" s="32"/>
      <c r="I91" s="33"/>
      <c r="J91" s="33"/>
      <c r="K91" s="34"/>
    </row>
    <row r="92" spans="2:11" ht="34.5" customHeight="1" x14ac:dyDescent="0.15">
      <c r="B92" s="94"/>
      <c r="C92" s="30">
        <v>21</v>
      </c>
      <c r="D92" s="31" t="s">
        <v>114</v>
      </c>
      <c r="E92" s="35" t="s">
        <v>139</v>
      </c>
      <c r="F92" s="30" t="str">
        <f>IF(过程裁剪源!E66="P","是"," ")</f>
        <v>是</v>
      </c>
      <c r="G92" s="31" t="s">
        <v>553</v>
      </c>
      <c r="H92" s="32"/>
      <c r="I92" s="33"/>
      <c r="J92" s="33"/>
      <c r="K92" s="34"/>
    </row>
    <row r="93" spans="2:11" ht="50.25" customHeight="1" x14ac:dyDescent="0.15">
      <c r="B93" s="94"/>
      <c r="C93" s="30">
        <v>22</v>
      </c>
      <c r="D93" s="31" t="s">
        <v>636</v>
      </c>
      <c r="E93" s="35" t="s">
        <v>139</v>
      </c>
      <c r="F93" s="30" t="str">
        <f>IF(过程裁剪源!E66="P","是"," ")</f>
        <v>是</v>
      </c>
      <c r="G93" s="31" t="s">
        <v>637</v>
      </c>
      <c r="H93" s="32"/>
      <c r="I93" s="33"/>
      <c r="J93" s="33"/>
      <c r="K93" s="34"/>
    </row>
    <row r="94" spans="2:11" ht="55.5" customHeight="1" x14ac:dyDescent="0.15">
      <c r="B94" s="94"/>
      <c r="C94" s="30">
        <v>23</v>
      </c>
      <c r="D94" s="31" t="s">
        <v>115</v>
      </c>
      <c r="E94" s="35" t="s">
        <v>352</v>
      </c>
      <c r="F94" s="30" t="str">
        <f>IF(过程裁剪源!E66="P","是"," ")</f>
        <v>是</v>
      </c>
      <c r="G94" s="31" t="s">
        <v>401</v>
      </c>
      <c r="H94" s="32"/>
      <c r="I94" s="33"/>
      <c r="J94" s="33"/>
      <c r="K94" s="34"/>
    </row>
    <row r="95" spans="2:11" ht="64.5" customHeight="1" x14ac:dyDescent="0.15">
      <c r="B95" s="94"/>
      <c r="C95" s="30">
        <v>24</v>
      </c>
      <c r="D95" s="31" t="s">
        <v>116</v>
      </c>
      <c r="E95" s="35" t="s">
        <v>139</v>
      </c>
      <c r="F95" s="30" t="str">
        <f>IF(过程裁剪源!E66="P","是"," ")</f>
        <v>是</v>
      </c>
      <c r="G95" s="31" t="s">
        <v>402</v>
      </c>
      <c r="H95" s="32"/>
      <c r="I95" s="33"/>
      <c r="J95" s="33"/>
      <c r="K95" s="34"/>
    </row>
    <row r="96" spans="2:11" ht="34.5" customHeight="1" x14ac:dyDescent="0.15">
      <c r="B96" s="94"/>
      <c r="C96" s="30">
        <v>25</v>
      </c>
      <c r="D96" s="31" t="s">
        <v>117</v>
      </c>
      <c r="E96" s="35" t="s">
        <v>139</v>
      </c>
      <c r="F96" s="30" t="str">
        <f>IF(过程裁剪源!E66="P","是"," ")</f>
        <v>是</v>
      </c>
      <c r="G96" s="31" t="s">
        <v>403</v>
      </c>
      <c r="H96" s="32"/>
      <c r="I96" s="33"/>
      <c r="J96" s="33"/>
      <c r="K96" s="34"/>
    </row>
    <row r="97" spans="2:11" ht="34.5" customHeight="1" x14ac:dyDescent="0.15">
      <c r="B97" s="94"/>
      <c r="C97" s="30">
        <v>26</v>
      </c>
      <c r="D97" s="31" t="s">
        <v>118</v>
      </c>
      <c r="E97" s="35" t="s">
        <v>139</v>
      </c>
      <c r="F97" s="30" t="str">
        <f>IF(过程裁剪源!E66="P","是"," ")</f>
        <v>是</v>
      </c>
      <c r="G97" s="31" t="s">
        <v>404</v>
      </c>
      <c r="H97" s="32"/>
      <c r="I97" s="33"/>
      <c r="J97" s="33"/>
      <c r="K97" s="34"/>
    </row>
    <row r="98" spans="2:11" ht="34.5" customHeight="1" x14ac:dyDescent="0.15">
      <c r="B98" s="94"/>
      <c r="C98" s="30">
        <v>27</v>
      </c>
      <c r="D98" s="31" t="s">
        <v>119</v>
      </c>
      <c r="E98" s="35" t="s">
        <v>139</v>
      </c>
      <c r="F98" s="30" t="str">
        <f>IF(过程裁剪源!E66="P","是"," ")</f>
        <v>是</v>
      </c>
      <c r="G98" s="31" t="s">
        <v>554</v>
      </c>
      <c r="H98" s="32"/>
      <c r="I98" s="33"/>
      <c r="J98" s="33"/>
      <c r="K98" s="34"/>
    </row>
    <row r="99" spans="2:11" ht="53.25" customHeight="1" x14ac:dyDescent="0.15">
      <c r="B99" s="94"/>
      <c r="C99" s="30">
        <v>28</v>
      </c>
      <c r="D99" s="31" t="s">
        <v>408</v>
      </c>
      <c r="E99" s="35" t="s">
        <v>139</v>
      </c>
      <c r="F99" s="30" t="str">
        <f>IF(过程裁剪源!E67="P","是"," ")</f>
        <v>是</v>
      </c>
      <c r="G99" s="31" t="s">
        <v>409</v>
      </c>
      <c r="H99" s="32"/>
      <c r="I99" s="33"/>
      <c r="J99" s="33"/>
      <c r="K99" s="34"/>
    </row>
    <row r="100" spans="2:11" ht="34.5" customHeight="1" x14ac:dyDescent="0.15">
      <c r="B100" s="94"/>
      <c r="C100" s="30">
        <v>29</v>
      </c>
      <c r="D100" s="31" t="s">
        <v>410</v>
      </c>
      <c r="E100" s="30" t="s">
        <v>49</v>
      </c>
      <c r="F100" s="30" t="str">
        <f>IF(过程裁剪源!E68="P","是"," ")</f>
        <v>是</v>
      </c>
      <c r="G100" s="31" t="s">
        <v>411</v>
      </c>
      <c r="H100" s="32"/>
      <c r="I100" s="33"/>
      <c r="J100" s="33"/>
      <c r="K100" s="34"/>
    </row>
    <row r="101" spans="2:11" ht="34.5" customHeight="1" x14ac:dyDescent="0.15">
      <c r="B101" s="94"/>
      <c r="C101" s="30">
        <v>30</v>
      </c>
      <c r="D101" s="31" t="s">
        <v>413</v>
      </c>
      <c r="E101" s="30" t="s">
        <v>49</v>
      </c>
      <c r="F101" s="30" t="str">
        <f>IF(过程裁剪源!E68="P","是"," ")</f>
        <v>是</v>
      </c>
      <c r="G101" s="31" t="s">
        <v>555</v>
      </c>
      <c r="H101" s="32"/>
      <c r="I101" s="33"/>
      <c r="J101" s="33"/>
      <c r="K101" s="34"/>
    </row>
    <row r="102" spans="2:11" ht="34.5" customHeight="1" x14ac:dyDescent="0.15">
      <c r="B102" s="94"/>
      <c r="C102" s="30">
        <v>31</v>
      </c>
      <c r="D102" s="31" t="s">
        <v>507</v>
      </c>
      <c r="E102" s="35" t="s">
        <v>506</v>
      </c>
      <c r="F102" s="30" t="str">
        <f>IF(过程裁剪源!E65="P","是"," ")</f>
        <v>是</v>
      </c>
      <c r="G102" s="37" t="s">
        <v>556</v>
      </c>
      <c r="H102" s="31"/>
      <c r="I102" s="33"/>
      <c r="J102" s="33"/>
      <c r="K102" s="34"/>
    </row>
    <row r="103" spans="2:11" ht="34.5" customHeight="1" x14ac:dyDescent="0.15">
      <c r="B103" s="94"/>
      <c r="C103" s="30">
        <v>32</v>
      </c>
      <c r="D103" s="31" t="s">
        <v>414</v>
      </c>
      <c r="E103" s="30" t="s">
        <v>49</v>
      </c>
      <c r="F103" s="30" t="str">
        <f>IF(过程裁剪源!E68="P","是"," ")</f>
        <v>是</v>
      </c>
      <c r="G103" s="31" t="s">
        <v>415</v>
      </c>
      <c r="H103" s="32"/>
      <c r="I103" s="33"/>
      <c r="J103" s="33"/>
      <c r="K103" s="34"/>
    </row>
    <row r="104" spans="2:11" ht="34.5" customHeight="1" x14ac:dyDescent="0.15">
      <c r="B104" s="94"/>
      <c r="C104" s="30">
        <v>33</v>
      </c>
      <c r="D104" s="31" t="s">
        <v>120</v>
      </c>
      <c r="E104" s="35" t="s">
        <v>139</v>
      </c>
      <c r="F104" s="30" t="str">
        <f>IF(过程裁剪源!E69="P","是"," ")</f>
        <v xml:space="preserve"> </v>
      </c>
      <c r="G104" s="31" t="s">
        <v>606</v>
      </c>
      <c r="H104" s="32"/>
      <c r="I104" s="33"/>
      <c r="J104" s="33"/>
      <c r="K104" s="34"/>
    </row>
    <row r="105" spans="2:11" ht="34.5" customHeight="1" x14ac:dyDescent="0.15">
      <c r="B105" s="94"/>
      <c r="C105" s="30">
        <v>34</v>
      </c>
      <c r="D105" s="31" t="s">
        <v>121</v>
      </c>
      <c r="E105" s="30" t="s">
        <v>49</v>
      </c>
      <c r="F105" s="30" t="str">
        <f>IF(过程裁剪源!E69="P","是"," ")</f>
        <v xml:space="preserve"> </v>
      </c>
      <c r="G105" s="31" t="s">
        <v>607</v>
      </c>
      <c r="H105" s="32"/>
      <c r="I105" s="33"/>
      <c r="J105" s="33"/>
      <c r="K105" s="34"/>
    </row>
    <row r="106" spans="2:11" ht="52.5" customHeight="1" x14ac:dyDescent="0.15">
      <c r="B106" s="95"/>
      <c r="C106" s="30">
        <v>35</v>
      </c>
      <c r="D106" s="31" t="s">
        <v>122</v>
      </c>
      <c r="E106" s="35" t="s">
        <v>139</v>
      </c>
      <c r="F106" s="30" t="str">
        <f>IF(过程裁剪源!E70="P","是"," ")</f>
        <v xml:space="preserve"> </v>
      </c>
      <c r="G106" s="31" t="s">
        <v>417</v>
      </c>
      <c r="H106" s="32"/>
      <c r="I106" s="33"/>
      <c r="J106" s="33"/>
      <c r="K106" s="34"/>
    </row>
    <row r="107" spans="2:11" ht="34.5" customHeight="1" x14ac:dyDescent="0.15">
      <c r="B107" s="87" t="s">
        <v>593</v>
      </c>
      <c r="C107" s="30">
        <v>1</v>
      </c>
      <c r="D107" s="31" t="s">
        <v>418</v>
      </c>
      <c r="E107" s="30" t="s">
        <v>145</v>
      </c>
      <c r="F107" s="30" t="str">
        <f>IF(过程裁剪源!E71="P","是"," ")</f>
        <v xml:space="preserve"> </v>
      </c>
      <c r="G107" s="31" t="s">
        <v>601</v>
      </c>
      <c r="H107" s="32"/>
      <c r="I107" s="33"/>
      <c r="J107" s="33"/>
      <c r="K107" s="34"/>
    </row>
    <row r="108" spans="2:11" ht="34.5" customHeight="1" x14ac:dyDescent="0.15">
      <c r="B108" s="88"/>
      <c r="C108" s="30">
        <v>2</v>
      </c>
      <c r="D108" s="31" t="s">
        <v>419</v>
      </c>
      <c r="E108" s="30" t="s">
        <v>145</v>
      </c>
      <c r="F108" s="30" t="str">
        <f>IF(过程裁剪源!E72="P","是"," ")</f>
        <v xml:space="preserve"> </v>
      </c>
      <c r="G108" s="31" t="s">
        <v>420</v>
      </c>
      <c r="H108" s="32"/>
      <c r="I108" s="33"/>
      <c r="J108" s="33"/>
      <c r="K108" s="34"/>
    </row>
    <row r="109" spans="2:11" ht="34.5" customHeight="1" x14ac:dyDescent="0.15">
      <c r="B109" s="88"/>
      <c r="C109" s="30">
        <v>3</v>
      </c>
      <c r="D109" s="31" t="s">
        <v>421</v>
      </c>
      <c r="E109" s="30" t="s">
        <v>145</v>
      </c>
      <c r="F109" s="30" t="str">
        <f>IF(过程裁剪源!E73="P","是"," ")</f>
        <v xml:space="preserve"> </v>
      </c>
      <c r="G109" s="31" t="s">
        <v>422</v>
      </c>
      <c r="H109" s="32"/>
      <c r="I109" s="33"/>
      <c r="J109" s="33"/>
      <c r="K109" s="34"/>
    </row>
    <row r="110" spans="2:11" ht="47.25" customHeight="1" x14ac:dyDescent="0.15">
      <c r="B110" s="88"/>
      <c r="C110" s="30">
        <v>4</v>
      </c>
      <c r="D110" s="31" t="s">
        <v>423</v>
      </c>
      <c r="E110" s="30" t="s">
        <v>145</v>
      </c>
      <c r="F110" s="30" t="str">
        <f>IF(过程裁剪源!E74="P","是"," ")</f>
        <v>是</v>
      </c>
      <c r="G110" s="31" t="s">
        <v>638</v>
      </c>
      <c r="H110" s="32"/>
      <c r="I110" s="33"/>
      <c r="J110" s="33"/>
      <c r="K110" s="34"/>
    </row>
    <row r="111" spans="2:11" ht="47.25" customHeight="1" x14ac:dyDescent="0.15">
      <c r="B111" s="88"/>
      <c r="C111" s="30">
        <v>5</v>
      </c>
      <c r="D111" s="31" t="s">
        <v>435</v>
      </c>
      <c r="E111" s="30" t="s">
        <v>145</v>
      </c>
      <c r="F111" s="30" t="str">
        <f>IF(过程裁剪源!E75="P","是"," ")</f>
        <v>是</v>
      </c>
      <c r="G111" s="31" t="s">
        <v>557</v>
      </c>
      <c r="H111" s="32"/>
      <c r="I111" s="33"/>
      <c r="J111" s="33"/>
      <c r="K111" s="34"/>
    </row>
    <row r="112" spans="2:11" ht="34.5" customHeight="1" x14ac:dyDescent="0.15">
      <c r="B112" s="88"/>
      <c r="C112" s="30">
        <v>6</v>
      </c>
      <c r="D112" s="31" t="s">
        <v>640</v>
      </c>
      <c r="E112" s="30" t="s">
        <v>145</v>
      </c>
      <c r="F112" s="30" t="str">
        <f>IF(过程裁剪源!E76="P","是"," ")</f>
        <v>是</v>
      </c>
      <c r="G112" s="31" t="s">
        <v>558</v>
      </c>
      <c r="H112" s="32"/>
      <c r="I112" s="33"/>
      <c r="J112" s="33"/>
      <c r="K112" s="34"/>
    </row>
    <row r="113" spans="2:11" ht="34.5" customHeight="1" x14ac:dyDescent="0.15">
      <c r="B113" s="88"/>
      <c r="C113" s="30">
        <v>7</v>
      </c>
      <c r="D113" s="31" t="s">
        <v>425</v>
      </c>
      <c r="E113" s="30" t="s">
        <v>145</v>
      </c>
      <c r="F113" s="30" t="str">
        <f>IF(过程裁剪源!E77="P","是"," ")</f>
        <v>是</v>
      </c>
      <c r="G113" s="31" t="s">
        <v>559</v>
      </c>
      <c r="H113" s="32"/>
      <c r="I113" s="33"/>
      <c r="J113" s="33"/>
      <c r="K113" s="34"/>
    </row>
    <row r="114" spans="2:11" ht="34.5" customHeight="1" x14ac:dyDescent="0.15">
      <c r="B114" s="88"/>
      <c r="C114" s="30">
        <v>8</v>
      </c>
      <c r="D114" s="31" t="s">
        <v>430</v>
      </c>
      <c r="E114" s="30" t="s">
        <v>145</v>
      </c>
      <c r="F114" s="30" t="str">
        <f>IF(过程裁剪源!E78="P","是"," ")</f>
        <v>是</v>
      </c>
      <c r="G114" s="31" t="s">
        <v>431</v>
      </c>
      <c r="H114" s="32"/>
      <c r="I114" s="33"/>
      <c r="J114" s="33"/>
      <c r="K114" s="34"/>
    </row>
    <row r="115" spans="2:11" ht="34.5" customHeight="1" x14ac:dyDescent="0.15">
      <c r="B115" s="88"/>
      <c r="C115" s="30">
        <v>9</v>
      </c>
      <c r="D115" s="31" t="s">
        <v>560</v>
      </c>
      <c r="E115" s="30" t="s">
        <v>145</v>
      </c>
      <c r="F115" s="30" t="str">
        <f>IF(过程裁剪源!E79="P","是"," ")</f>
        <v>是</v>
      </c>
      <c r="G115" s="31" t="s">
        <v>433</v>
      </c>
      <c r="H115" s="32"/>
      <c r="I115" s="33"/>
      <c r="J115" s="33"/>
      <c r="K115" s="34"/>
    </row>
    <row r="116" spans="2:11" ht="34.5" customHeight="1" x14ac:dyDescent="0.15">
      <c r="B116" s="88"/>
      <c r="C116" s="30">
        <v>10</v>
      </c>
      <c r="D116" s="31" t="s">
        <v>424</v>
      </c>
      <c r="E116" s="30" t="s">
        <v>145</v>
      </c>
      <c r="F116" s="30" t="str">
        <f>IF(过程裁剪源!E80="P","是"," ")</f>
        <v xml:space="preserve"> </v>
      </c>
      <c r="G116" s="31" t="s">
        <v>434</v>
      </c>
      <c r="H116" s="32"/>
      <c r="I116" s="33"/>
      <c r="J116" s="33"/>
      <c r="K116" s="34"/>
    </row>
    <row r="117" spans="2:11" ht="81" customHeight="1" x14ac:dyDescent="0.15">
      <c r="B117" s="88"/>
      <c r="C117" s="30">
        <v>11</v>
      </c>
      <c r="D117" s="31" t="s">
        <v>608</v>
      </c>
      <c r="E117" s="30" t="s">
        <v>145</v>
      </c>
      <c r="F117" s="30" t="str">
        <f>IF(过程裁剪源!E81="P","是"," ")</f>
        <v>是</v>
      </c>
      <c r="G117" s="31" t="s">
        <v>561</v>
      </c>
      <c r="H117" s="32"/>
      <c r="I117" s="33"/>
      <c r="J117" s="33"/>
      <c r="K117" s="34"/>
    </row>
    <row r="118" spans="2:11" ht="146.25" customHeight="1" x14ac:dyDescent="0.15">
      <c r="B118" s="88"/>
      <c r="C118" s="30">
        <v>12</v>
      </c>
      <c r="D118" s="31" t="s">
        <v>426</v>
      </c>
      <c r="E118" s="30" t="s">
        <v>145</v>
      </c>
      <c r="F118" s="30" t="str">
        <f>IF(过程裁剪源!E82="P","是"," ")</f>
        <v>是</v>
      </c>
      <c r="G118" s="31" t="s">
        <v>429</v>
      </c>
      <c r="H118" s="32"/>
      <c r="I118" s="33"/>
      <c r="J118" s="33"/>
      <c r="K118" s="34"/>
    </row>
    <row r="119" spans="2:11" ht="83.25" customHeight="1" x14ac:dyDescent="0.15">
      <c r="B119" s="88"/>
      <c r="C119" s="30">
        <v>13</v>
      </c>
      <c r="D119" s="31" t="s">
        <v>603</v>
      </c>
      <c r="E119" s="30" t="s">
        <v>145</v>
      </c>
      <c r="F119" s="30" t="str">
        <f>IF(过程裁剪源!E83="P","是"," ")</f>
        <v>是</v>
      </c>
      <c r="G119" s="31" t="s">
        <v>562</v>
      </c>
      <c r="H119" s="32"/>
      <c r="I119" s="33"/>
      <c r="J119" s="33"/>
      <c r="K119" s="34"/>
    </row>
    <row r="120" spans="2:11" ht="47.25" customHeight="1" x14ac:dyDescent="0.15">
      <c r="B120" s="88"/>
      <c r="C120" s="30">
        <v>14</v>
      </c>
      <c r="D120" s="31" t="s">
        <v>436</v>
      </c>
      <c r="E120" s="30" t="s">
        <v>146</v>
      </c>
      <c r="F120" s="30" t="str">
        <f>IF(过程裁剪源!E84="P","是"," ")</f>
        <v>是</v>
      </c>
      <c r="G120" s="31" t="s">
        <v>563</v>
      </c>
      <c r="H120" s="32"/>
      <c r="I120" s="33"/>
      <c r="J120" s="33"/>
      <c r="K120" s="34"/>
    </row>
    <row r="121" spans="2:11" ht="107.25" customHeight="1" x14ac:dyDescent="0.15">
      <c r="B121" s="88"/>
      <c r="C121" s="30">
        <v>15</v>
      </c>
      <c r="D121" s="31" t="s">
        <v>427</v>
      </c>
      <c r="E121" s="30" t="s">
        <v>145</v>
      </c>
      <c r="F121" s="30" t="str">
        <f>IF(过程裁剪源!E85="P","是"," ")</f>
        <v>是</v>
      </c>
      <c r="G121" s="31" t="s">
        <v>428</v>
      </c>
      <c r="H121" s="32"/>
      <c r="I121" s="33"/>
      <c r="J121" s="33"/>
      <c r="K121" s="34"/>
    </row>
    <row r="122" spans="2:11" ht="38.25" customHeight="1" x14ac:dyDescent="0.15">
      <c r="B122" s="91"/>
      <c r="C122" s="30">
        <v>16</v>
      </c>
      <c r="D122" s="31" t="s">
        <v>564</v>
      </c>
      <c r="E122" s="30" t="s">
        <v>146</v>
      </c>
      <c r="F122" s="30" t="str">
        <f>IF(过程裁剪源!E86="P","是"," ")</f>
        <v>是</v>
      </c>
      <c r="G122" s="31" t="s">
        <v>437</v>
      </c>
      <c r="H122" s="32"/>
      <c r="I122" s="33"/>
      <c r="J122" s="33"/>
      <c r="K122" s="34"/>
    </row>
    <row r="123" spans="2:11" ht="34.5" customHeight="1" x14ac:dyDescent="0.15">
      <c r="B123" s="87" t="s">
        <v>97</v>
      </c>
      <c r="C123" s="30">
        <v>1</v>
      </c>
      <c r="D123" s="31" t="s">
        <v>123</v>
      </c>
      <c r="E123" s="30" t="s">
        <v>43</v>
      </c>
      <c r="F123" s="30" t="str">
        <f>IF(过程裁剪源!E81="P","是"," ")</f>
        <v>是</v>
      </c>
      <c r="G123" s="31" t="s">
        <v>565</v>
      </c>
      <c r="H123" s="32"/>
      <c r="I123" s="33"/>
      <c r="J123" s="33"/>
      <c r="K123" s="34"/>
    </row>
    <row r="124" spans="2:11" ht="34.5" customHeight="1" x14ac:dyDescent="0.15">
      <c r="B124" s="88"/>
      <c r="C124" s="30">
        <v>2</v>
      </c>
      <c r="D124" s="31" t="s">
        <v>441</v>
      </c>
      <c r="E124" s="30" t="s">
        <v>43</v>
      </c>
      <c r="F124" s="30" t="str">
        <f>IF(过程裁剪源!E81="P","是"," ")</f>
        <v>是</v>
      </c>
      <c r="G124" s="31" t="s">
        <v>566</v>
      </c>
      <c r="H124" s="32"/>
      <c r="I124" s="33"/>
      <c r="J124" s="33"/>
      <c r="K124" s="34"/>
    </row>
    <row r="125" spans="2:11" ht="36.75" customHeight="1" x14ac:dyDescent="0.15">
      <c r="B125" s="88"/>
      <c r="C125" s="30">
        <v>3</v>
      </c>
      <c r="D125" s="31" t="s">
        <v>439</v>
      </c>
      <c r="E125" s="30" t="s">
        <v>43</v>
      </c>
      <c r="F125" s="30" t="str">
        <f>IF(过程裁剪源!E82="P","是"," ")</f>
        <v>是</v>
      </c>
      <c r="G125" s="31" t="s">
        <v>567</v>
      </c>
      <c r="H125" s="32"/>
      <c r="I125" s="33"/>
      <c r="J125" s="33"/>
      <c r="K125" s="34"/>
    </row>
    <row r="126" spans="2:11" ht="34.5" customHeight="1" x14ac:dyDescent="0.15">
      <c r="B126" s="88"/>
      <c r="C126" s="30">
        <v>4</v>
      </c>
      <c r="D126" s="31" t="s">
        <v>440</v>
      </c>
      <c r="E126" s="30" t="s">
        <v>43</v>
      </c>
      <c r="F126" s="30" t="str">
        <f>IF(过程裁剪源!E80="P","是"," ")</f>
        <v xml:space="preserve"> </v>
      </c>
      <c r="G126" s="31" t="s">
        <v>442</v>
      </c>
      <c r="H126" s="32"/>
      <c r="I126" s="33"/>
      <c r="J126" s="33"/>
      <c r="K126" s="34"/>
    </row>
    <row r="127" spans="2:11" ht="34.5" customHeight="1" x14ac:dyDescent="0.15">
      <c r="B127" s="88"/>
      <c r="C127" s="30">
        <v>5</v>
      </c>
      <c r="D127" s="31" t="s">
        <v>711</v>
      </c>
      <c r="E127" s="30" t="s">
        <v>43</v>
      </c>
      <c r="F127" s="30" t="s">
        <v>713</v>
      </c>
      <c r="G127" s="31" t="s">
        <v>568</v>
      </c>
      <c r="H127" s="32"/>
      <c r="I127" s="33"/>
      <c r="J127" s="33"/>
      <c r="K127" s="34"/>
    </row>
    <row r="128" spans="2:11" ht="34.5" customHeight="1" x14ac:dyDescent="0.15">
      <c r="B128" s="88"/>
      <c r="C128" s="30">
        <v>6</v>
      </c>
      <c r="D128" s="31" t="s">
        <v>712</v>
      </c>
      <c r="E128" s="30" t="s">
        <v>43</v>
      </c>
      <c r="F128" s="30" t="s">
        <v>713</v>
      </c>
      <c r="G128" s="31" t="s">
        <v>714</v>
      </c>
      <c r="H128" s="32"/>
      <c r="I128" s="33"/>
      <c r="J128" s="33"/>
      <c r="K128" s="34"/>
    </row>
    <row r="129" spans="2:11" ht="34.5" customHeight="1" x14ac:dyDescent="0.15">
      <c r="B129" s="88"/>
      <c r="C129" s="30">
        <v>7</v>
      </c>
      <c r="D129" s="31" t="s">
        <v>124</v>
      </c>
      <c r="E129" s="30" t="s">
        <v>43</v>
      </c>
      <c r="F129" s="30" t="str">
        <f>IF(过程裁剪源!E83="P","是"," ")</f>
        <v>是</v>
      </c>
      <c r="G129" s="31" t="s">
        <v>444</v>
      </c>
      <c r="H129" s="32"/>
      <c r="I129" s="33"/>
      <c r="J129" s="33"/>
      <c r="K129" s="34"/>
    </row>
    <row r="130" spans="2:11" ht="34.5" customHeight="1" x14ac:dyDescent="0.15">
      <c r="B130" s="88"/>
      <c r="C130" s="30">
        <v>8</v>
      </c>
      <c r="D130" s="31" t="s">
        <v>445</v>
      </c>
      <c r="E130" s="30" t="s">
        <v>43</v>
      </c>
      <c r="F130" s="30" t="str">
        <f>IF(过程裁剪源!E86="P","是"," ")</f>
        <v>是</v>
      </c>
      <c r="G130" s="31" t="s">
        <v>443</v>
      </c>
      <c r="H130" s="32"/>
      <c r="I130" s="33"/>
      <c r="J130" s="33"/>
      <c r="K130" s="34"/>
    </row>
    <row r="131" spans="2:11" ht="45" customHeight="1" x14ac:dyDescent="0.15">
      <c r="B131" s="88"/>
      <c r="C131" s="30">
        <v>9</v>
      </c>
      <c r="D131" s="31" t="s">
        <v>446</v>
      </c>
      <c r="E131" s="30" t="s">
        <v>43</v>
      </c>
      <c r="F131" s="30" t="str">
        <f>IF(过程裁剪源!E86="P","是"," ")</f>
        <v>是</v>
      </c>
      <c r="G131" s="31" t="s">
        <v>639</v>
      </c>
      <c r="H131" s="32"/>
      <c r="I131" s="33"/>
      <c r="J131" s="33"/>
      <c r="K131" s="34"/>
    </row>
    <row r="132" spans="2:11" ht="34.5" customHeight="1" x14ac:dyDescent="0.15">
      <c r="B132" s="88"/>
      <c r="C132" s="30">
        <v>10</v>
      </c>
      <c r="D132" s="31" t="s">
        <v>125</v>
      </c>
      <c r="E132" s="30" t="s">
        <v>43</v>
      </c>
      <c r="F132" s="30" t="str">
        <f>IF(过程裁剪源!E86="P","是"," ")</f>
        <v>是</v>
      </c>
      <c r="G132" s="31" t="s">
        <v>452</v>
      </c>
      <c r="H132" s="32"/>
      <c r="I132" s="33"/>
      <c r="J132" s="33"/>
      <c r="K132" s="34"/>
    </row>
    <row r="133" spans="2:11" ht="34.5" customHeight="1" x14ac:dyDescent="0.15">
      <c r="B133" s="88"/>
      <c r="C133" s="30">
        <v>11</v>
      </c>
      <c r="D133" s="31" t="s">
        <v>126</v>
      </c>
      <c r="E133" s="30" t="s">
        <v>43</v>
      </c>
      <c r="F133" s="30" t="str">
        <f>IF(过程裁剪源!E86="P","是"," ")</f>
        <v>是</v>
      </c>
      <c r="G133" s="31" t="s">
        <v>453</v>
      </c>
      <c r="H133" s="32"/>
      <c r="I133" s="33"/>
      <c r="J133" s="33"/>
      <c r="K133" s="34"/>
    </row>
    <row r="134" spans="2:11" ht="34.5" customHeight="1" x14ac:dyDescent="0.15">
      <c r="B134" s="88"/>
      <c r="C134" s="30">
        <v>12</v>
      </c>
      <c r="D134" s="31" t="s">
        <v>569</v>
      </c>
      <c r="E134" s="30" t="s">
        <v>43</v>
      </c>
      <c r="F134" s="30" t="str">
        <f>IF(过程裁剪源!E87="P","是"," ")</f>
        <v xml:space="preserve"> </v>
      </c>
      <c r="G134" s="31" t="s">
        <v>454</v>
      </c>
      <c r="H134" s="32"/>
      <c r="I134" s="33"/>
      <c r="J134" s="33"/>
      <c r="K134" s="34"/>
    </row>
    <row r="135" spans="2:11" ht="34.5" customHeight="1" x14ac:dyDescent="0.15">
      <c r="B135" s="88"/>
      <c r="C135" s="30">
        <v>13</v>
      </c>
      <c r="D135" s="31" t="s">
        <v>449</v>
      </c>
      <c r="E135" s="30" t="s">
        <v>43</v>
      </c>
      <c r="F135" s="30" t="str">
        <f>IF(过程裁剪源!E88="P","是"," ")</f>
        <v xml:space="preserve"> </v>
      </c>
      <c r="G135" s="31" t="s">
        <v>455</v>
      </c>
      <c r="H135" s="32"/>
      <c r="I135" s="33"/>
      <c r="J135" s="33"/>
      <c r="K135" s="34"/>
    </row>
    <row r="136" spans="2:11" ht="34.5" customHeight="1" x14ac:dyDescent="0.15">
      <c r="B136" s="88"/>
      <c r="C136" s="30">
        <v>14</v>
      </c>
      <c r="D136" s="31" t="s">
        <v>457</v>
      </c>
      <c r="E136" s="30" t="s">
        <v>43</v>
      </c>
      <c r="F136" s="30" t="str">
        <f>IF(过程裁剪源!E89="P","是"," ")</f>
        <v xml:space="preserve"> </v>
      </c>
      <c r="G136" s="31" t="s">
        <v>456</v>
      </c>
      <c r="H136" s="32"/>
      <c r="I136" s="33"/>
      <c r="J136" s="33"/>
      <c r="K136" s="34"/>
    </row>
    <row r="137" spans="2:11" ht="34.5" customHeight="1" x14ac:dyDescent="0.15">
      <c r="B137" s="88"/>
      <c r="C137" s="30">
        <v>15</v>
      </c>
      <c r="D137" s="31" t="s">
        <v>570</v>
      </c>
      <c r="E137" s="30" t="s">
        <v>43</v>
      </c>
      <c r="F137" s="30" t="str">
        <f>IF(过程裁剪源!E90="P","是"," ")</f>
        <v>是</v>
      </c>
      <c r="G137" s="31" t="s">
        <v>458</v>
      </c>
      <c r="H137" s="32"/>
      <c r="I137" s="33"/>
      <c r="J137" s="33"/>
      <c r="K137" s="34"/>
    </row>
    <row r="138" spans="2:11" ht="34.5" customHeight="1" x14ac:dyDescent="0.15">
      <c r="B138" s="88"/>
      <c r="C138" s="30">
        <v>16</v>
      </c>
      <c r="D138" s="31" t="s">
        <v>715</v>
      </c>
      <c r="E138" s="30" t="s">
        <v>43</v>
      </c>
      <c r="F138" s="30" t="s">
        <v>657</v>
      </c>
      <c r="G138" s="31" t="s">
        <v>716</v>
      </c>
      <c r="H138" s="32"/>
      <c r="I138" s="33"/>
      <c r="J138" s="33"/>
      <c r="K138" s="34"/>
    </row>
    <row r="139" spans="2:11" ht="34.5" customHeight="1" x14ac:dyDescent="0.15">
      <c r="B139" s="88"/>
      <c r="C139" s="30">
        <v>17</v>
      </c>
      <c r="D139" s="31" t="s">
        <v>447</v>
      </c>
      <c r="E139" s="30" t="s">
        <v>43</v>
      </c>
      <c r="F139" s="30" t="str">
        <f>IF(过程裁剪源!E83="P","是"," ")</f>
        <v>是</v>
      </c>
      <c r="G139" s="31" t="s">
        <v>459</v>
      </c>
      <c r="H139" s="32"/>
      <c r="I139" s="33"/>
      <c r="J139" s="33"/>
      <c r="K139" s="34"/>
    </row>
    <row r="140" spans="2:11" ht="34.5" customHeight="1" x14ac:dyDescent="0.15">
      <c r="B140" s="88"/>
      <c r="C140" s="30">
        <v>18</v>
      </c>
      <c r="D140" s="31" t="s">
        <v>599</v>
      </c>
      <c r="E140" s="30" t="s">
        <v>43</v>
      </c>
      <c r="F140" s="30" t="str">
        <f>IF(过程裁剪源!E85="P","是"," ")</f>
        <v>是</v>
      </c>
      <c r="G140" s="31" t="s">
        <v>571</v>
      </c>
      <c r="H140" s="32"/>
      <c r="I140" s="33"/>
      <c r="J140" s="33"/>
      <c r="K140" s="34"/>
    </row>
    <row r="141" spans="2:11" ht="34.5" customHeight="1" x14ac:dyDescent="0.15">
      <c r="B141" s="87" t="s">
        <v>98</v>
      </c>
      <c r="C141" s="30">
        <v>1</v>
      </c>
      <c r="D141" s="31" t="s">
        <v>490</v>
      </c>
      <c r="E141" s="30" t="s">
        <v>141</v>
      </c>
      <c r="F141" s="30" t="str">
        <f>IF(过程裁剪源!E13="P","是"," ")</f>
        <v xml:space="preserve"> </v>
      </c>
      <c r="G141" s="31" t="s">
        <v>494</v>
      </c>
      <c r="H141" s="32"/>
      <c r="I141" s="33"/>
      <c r="J141" s="33"/>
      <c r="K141" s="34"/>
    </row>
    <row r="142" spans="2:11" ht="30.75" customHeight="1" x14ac:dyDescent="0.15">
      <c r="B142" s="88"/>
      <c r="C142" s="30">
        <v>2</v>
      </c>
      <c r="D142" s="31" t="s">
        <v>496</v>
      </c>
      <c r="E142" s="30" t="s">
        <v>141</v>
      </c>
      <c r="F142" s="30" t="str">
        <f>IF(过程裁剪源!E13="P","是"," ")</f>
        <v xml:space="preserve"> </v>
      </c>
      <c r="G142" s="31" t="s">
        <v>495</v>
      </c>
      <c r="H142" s="32"/>
      <c r="I142" s="33"/>
      <c r="J142" s="33"/>
      <c r="K142" s="34"/>
    </row>
    <row r="143" spans="2:11" ht="34.5" customHeight="1" x14ac:dyDescent="0.15">
      <c r="B143" s="88"/>
      <c r="C143" s="30">
        <v>3</v>
      </c>
      <c r="D143" s="31" t="s">
        <v>572</v>
      </c>
      <c r="E143" s="30" t="s">
        <v>43</v>
      </c>
      <c r="F143" s="30" t="str">
        <f>IF(过程裁剪源!E91="P","是"," ")</f>
        <v>是</v>
      </c>
      <c r="G143" s="31" t="s">
        <v>497</v>
      </c>
      <c r="H143" s="32"/>
      <c r="I143" s="33"/>
      <c r="J143" s="33"/>
      <c r="K143" s="34"/>
    </row>
    <row r="144" spans="2:11" ht="30.75" customHeight="1" x14ac:dyDescent="0.15">
      <c r="B144" s="88"/>
      <c r="C144" s="30">
        <v>4</v>
      </c>
      <c r="D144" s="31" t="s">
        <v>493</v>
      </c>
      <c r="E144" s="30" t="s">
        <v>43</v>
      </c>
      <c r="F144" s="30" t="str">
        <f>IF(过程裁剪源!E91="P","是"," ")</f>
        <v>是</v>
      </c>
      <c r="G144" s="31" t="s">
        <v>573</v>
      </c>
      <c r="H144" s="32"/>
      <c r="I144" s="33"/>
      <c r="J144" s="33"/>
      <c r="K144" s="34"/>
    </row>
    <row r="145" spans="2:11" ht="33.75" customHeight="1" x14ac:dyDescent="0.15">
      <c r="B145" s="88"/>
      <c r="C145" s="30">
        <v>5</v>
      </c>
      <c r="D145" s="31" t="s">
        <v>574</v>
      </c>
      <c r="E145" s="30" t="s">
        <v>43</v>
      </c>
      <c r="F145" s="30" t="str">
        <f>IF(过程裁剪源!E92="P","是"," ")</f>
        <v>是</v>
      </c>
      <c r="G145" s="31" t="s">
        <v>575</v>
      </c>
      <c r="H145" s="32"/>
      <c r="I145" s="33"/>
      <c r="J145" s="33"/>
      <c r="K145" s="34"/>
    </row>
    <row r="146" spans="2:11" ht="35.25" customHeight="1" x14ac:dyDescent="0.15">
      <c r="B146" s="88"/>
      <c r="C146" s="30">
        <v>6</v>
      </c>
      <c r="D146" s="31" t="s">
        <v>576</v>
      </c>
      <c r="E146" s="30" t="s">
        <v>43</v>
      </c>
      <c r="F146" s="30" t="str">
        <f>IF(过程裁剪源!E93="P","是"," ")</f>
        <v xml:space="preserve"> </v>
      </c>
      <c r="G146" s="31" t="s">
        <v>499</v>
      </c>
      <c r="H146" s="32"/>
      <c r="I146" s="33"/>
      <c r="J146" s="33"/>
      <c r="K146" s="34"/>
    </row>
    <row r="147" spans="2:11" ht="34.5" customHeight="1" x14ac:dyDescent="0.15">
      <c r="B147" s="89"/>
      <c r="C147" s="30">
        <v>7</v>
      </c>
      <c r="D147" s="31" t="s">
        <v>577</v>
      </c>
      <c r="E147" s="30" t="s">
        <v>43</v>
      </c>
      <c r="F147" s="30" t="str">
        <f>IF(过程裁剪源!E91="P","是"," ")</f>
        <v>是</v>
      </c>
      <c r="G147" s="31" t="s">
        <v>500</v>
      </c>
      <c r="H147" s="32"/>
      <c r="I147" s="33"/>
      <c r="J147" s="33"/>
      <c r="K147" s="34"/>
    </row>
    <row r="148" spans="2:11" ht="33.75" customHeight="1" x14ac:dyDescent="0.15">
      <c r="B148" s="87" t="s">
        <v>502</v>
      </c>
      <c r="C148" s="30">
        <v>1</v>
      </c>
      <c r="D148" s="31" t="s">
        <v>484</v>
      </c>
      <c r="E148" s="30" t="s">
        <v>141</v>
      </c>
      <c r="F148" s="30" t="str">
        <f>IF(过程裁剪源!E11="P","是"," ")</f>
        <v>是</v>
      </c>
      <c r="G148" s="31" t="s">
        <v>317</v>
      </c>
      <c r="H148" s="32"/>
      <c r="I148" s="33"/>
      <c r="J148" s="33"/>
      <c r="K148" s="34"/>
    </row>
    <row r="149" spans="2:11" ht="34.5" customHeight="1" x14ac:dyDescent="0.15">
      <c r="B149" s="88"/>
      <c r="C149" s="30">
        <v>2</v>
      </c>
      <c r="D149" s="31" t="s">
        <v>485</v>
      </c>
      <c r="E149" s="30" t="s">
        <v>141</v>
      </c>
      <c r="F149" s="30" t="str">
        <f>IF(过程裁剪源!E12="P","是"," ")</f>
        <v>是</v>
      </c>
      <c r="G149" s="31" t="s">
        <v>580</v>
      </c>
      <c r="H149" s="32"/>
      <c r="I149" s="33"/>
      <c r="J149" s="33"/>
      <c r="K149" s="34"/>
    </row>
    <row r="150" spans="2:11" ht="34.5" customHeight="1" x14ac:dyDescent="0.15">
      <c r="B150" s="88"/>
      <c r="C150" s="30">
        <v>3</v>
      </c>
      <c r="D150" s="31" t="s">
        <v>581</v>
      </c>
      <c r="E150" s="30" t="s">
        <v>141</v>
      </c>
      <c r="F150" s="30" t="str">
        <f>IF(过程裁剪源!E12="P","是"," ")</f>
        <v>是</v>
      </c>
      <c r="G150" s="31" t="s">
        <v>316</v>
      </c>
      <c r="H150" s="32"/>
      <c r="I150" s="33"/>
      <c r="J150" s="33"/>
      <c r="K150" s="34"/>
    </row>
    <row r="151" spans="2:11" ht="65.25" customHeight="1" x14ac:dyDescent="0.15">
      <c r="B151" s="88"/>
      <c r="C151" s="30">
        <v>4</v>
      </c>
      <c r="D151" s="31" t="s">
        <v>578</v>
      </c>
      <c r="E151" s="30" t="s">
        <v>141</v>
      </c>
      <c r="F151" s="30" t="str">
        <f>IF(过程裁剪源!E12="P","是"," ")</f>
        <v>是</v>
      </c>
      <c r="G151" s="31" t="s">
        <v>579</v>
      </c>
      <c r="H151" s="32"/>
      <c r="I151" s="33"/>
      <c r="J151" s="33"/>
      <c r="K151" s="34"/>
    </row>
    <row r="152" spans="2:11" ht="34.5" customHeight="1" x14ac:dyDescent="0.15">
      <c r="B152" s="88"/>
      <c r="C152" s="30">
        <v>5</v>
      </c>
      <c r="D152" s="31" t="s">
        <v>582</v>
      </c>
      <c r="E152" s="30" t="s">
        <v>128</v>
      </c>
      <c r="F152" s="30" t="str">
        <f>IF(过程裁剪源!E94="P","是"," ")</f>
        <v xml:space="preserve"> </v>
      </c>
      <c r="G152" s="31" t="s">
        <v>473</v>
      </c>
      <c r="H152" s="32"/>
      <c r="I152" s="33"/>
      <c r="J152" s="33"/>
      <c r="K152" s="34"/>
    </row>
    <row r="153" spans="2:11" ht="34.5" customHeight="1" x14ac:dyDescent="0.15">
      <c r="B153" s="88"/>
      <c r="C153" s="30">
        <v>6</v>
      </c>
      <c r="D153" s="31" t="s">
        <v>583</v>
      </c>
      <c r="E153" s="30" t="s">
        <v>128</v>
      </c>
      <c r="F153" s="30" t="str">
        <f>IF(过程裁剪源!E94="P","是"," ")</f>
        <v xml:space="preserve"> </v>
      </c>
      <c r="G153" s="31" t="s">
        <v>460</v>
      </c>
      <c r="H153" s="32"/>
      <c r="I153" s="33"/>
      <c r="J153" s="33"/>
      <c r="K153" s="34"/>
    </row>
    <row r="154" spans="2:11" ht="34.5" customHeight="1" x14ac:dyDescent="0.15">
      <c r="B154" s="88"/>
      <c r="C154" s="30">
        <v>7</v>
      </c>
      <c r="D154" s="31" t="s">
        <v>463</v>
      </c>
      <c r="E154" s="30" t="s">
        <v>128</v>
      </c>
      <c r="F154" s="30" t="str">
        <f>IF(过程裁剪源!E94="P","是"," ")</f>
        <v xml:space="preserve"> </v>
      </c>
      <c r="G154" s="31" t="s">
        <v>474</v>
      </c>
      <c r="H154" s="32"/>
      <c r="I154" s="33"/>
      <c r="J154" s="33"/>
      <c r="K154" s="34"/>
    </row>
    <row r="155" spans="2:11" ht="34.5" customHeight="1" x14ac:dyDescent="0.15">
      <c r="B155" s="88"/>
      <c r="C155" s="30">
        <v>8</v>
      </c>
      <c r="D155" s="31" t="s">
        <v>475</v>
      </c>
      <c r="E155" s="30" t="s">
        <v>128</v>
      </c>
      <c r="F155" s="30" t="str">
        <f>IF(过程裁剪源!E94="P","是"," ")</f>
        <v xml:space="preserve"> </v>
      </c>
      <c r="G155" s="31" t="s">
        <v>476</v>
      </c>
      <c r="H155" s="32"/>
      <c r="I155" s="33"/>
      <c r="J155" s="33"/>
      <c r="K155" s="34"/>
    </row>
    <row r="156" spans="2:11" ht="34.5" customHeight="1" x14ac:dyDescent="0.15">
      <c r="B156" s="88"/>
      <c r="C156" s="30">
        <v>9</v>
      </c>
      <c r="D156" s="31" t="s">
        <v>717</v>
      </c>
      <c r="E156" s="30" t="s">
        <v>128</v>
      </c>
      <c r="F156" s="30" t="str">
        <f>IF(过程裁剪源!E95="P","是"," ")</f>
        <v xml:space="preserve"> </v>
      </c>
      <c r="G156" s="31" t="s">
        <v>477</v>
      </c>
      <c r="H156" s="32"/>
      <c r="I156" s="33"/>
      <c r="J156" s="33"/>
      <c r="K156" s="34"/>
    </row>
    <row r="157" spans="2:11" ht="43.5" customHeight="1" x14ac:dyDescent="0.15">
      <c r="B157" s="88"/>
      <c r="C157" s="30">
        <v>10</v>
      </c>
      <c r="D157" s="31" t="s">
        <v>461</v>
      </c>
      <c r="E157" s="30" t="s">
        <v>128</v>
      </c>
      <c r="F157" s="30" t="str">
        <f>IF(过程裁剪源!E95="P","是"," ")</f>
        <v xml:space="preserve"> </v>
      </c>
      <c r="G157" s="31" t="s">
        <v>584</v>
      </c>
      <c r="H157" s="32"/>
      <c r="I157" s="33"/>
      <c r="J157" s="33"/>
      <c r="K157" s="34"/>
    </row>
    <row r="158" spans="2:11" ht="34.5" customHeight="1" x14ac:dyDescent="0.15">
      <c r="B158" s="88"/>
      <c r="C158" s="30">
        <v>11</v>
      </c>
      <c r="D158" s="31" t="s">
        <v>462</v>
      </c>
      <c r="E158" s="30" t="s">
        <v>128</v>
      </c>
      <c r="F158" s="30" t="str">
        <f>IF(过程裁剪源!E99="P","是"," ")</f>
        <v xml:space="preserve"> </v>
      </c>
      <c r="G158" s="31" t="s">
        <v>478</v>
      </c>
      <c r="H158" s="32"/>
      <c r="I158" s="33"/>
      <c r="J158" s="33"/>
      <c r="K158" s="34"/>
    </row>
    <row r="159" spans="2:11" ht="34.5" customHeight="1" x14ac:dyDescent="0.15">
      <c r="B159" s="88"/>
      <c r="C159" s="30">
        <v>12</v>
      </c>
      <c r="D159" s="31" t="s">
        <v>464</v>
      </c>
      <c r="E159" s="30" t="s">
        <v>128</v>
      </c>
      <c r="F159" s="30" t="str">
        <f>IF(过程裁剪源!E96="P","是"," ")</f>
        <v xml:space="preserve"> </v>
      </c>
      <c r="G159" s="31" t="s">
        <v>585</v>
      </c>
      <c r="H159" s="32"/>
      <c r="I159" s="33"/>
      <c r="J159" s="33"/>
      <c r="K159" s="34"/>
    </row>
    <row r="160" spans="2:11" ht="54.75" customHeight="1" x14ac:dyDescent="0.15">
      <c r="B160" s="88"/>
      <c r="C160" s="30">
        <v>13</v>
      </c>
      <c r="D160" s="31" t="s">
        <v>129</v>
      </c>
      <c r="E160" s="30" t="s">
        <v>128</v>
      </c>
      <c r="F160" s="30" t="str">
        <f>IF(过程裁剪源!E97="P","是"," ")</f>
        <v>是</v>
      </c>
      <c r="G160" s="31" t="s">
        <v>586</v>
      </c>
      <c r="H160" s="32"/>
      <c r="I160" s="33"/>
      <c r="J160" s="33"/>
      <c r="K160" s="34"/>
    </row>
    <row r="161" spans="2:11" ht="54.75" customHeight="1" x14ac:dyDescent="0.15">
      <c r="B161" s="88"/>
      <c r="C161" s="30">
        <v>14</v>
      </c>
      <c r="D161" s="31" t="s">
        <v>587</v>
      </c>
      <c r="E161" s="30" t="s">
        <v>128</v>
      </c>
      <c r="F161" s="30" t="str">
        <f>IF(过程裁剪源!E98="P","是"," ")</f>
        <v xml:space="preserve"> </v>
      </c>
      <c r="G161" s="31" t="s">
        <v>480</v>
      </c>
      <c r="H161" s="32"/>
      <c r="I161" s="33"/>
      <c r="J161" s="33"/>
      <c r="K161" s="34"/>
    </row>
    <row r="162" spans="2:11" ht="54.75" customHeight="1" x14ac:dyDescent="0.15">
      <c r="B162" s="88"/>
      <c r="C162" s="30">
        <v>15</v>
      </c>
      <c r="D162" s="31" t="s">
        <v>658</v>
      </c>
      <c r="E162" s="30" t="s">
        <v>43</v>
      </c>
      <c r="F162" s="30" t="s">
        <v>127</v>
      </c>
      <c r="G162" s="31" t="s">
        <v>481</v>
      </c>
      <c r="H162" s="32"/>
      <c r="I162" s="33"/>
      <c r="J162" s="33"/>
      <c r="K162" s="34"/>
    </row>
    <row r="163" spans="2:11" ht="34.5" customHeight="1" x14ac:dyDescent="0.15">
      <c r="B163" s="88"/>
      <c r="C163" s="30">
        <v>16</v>
      </c>
      <c r="D163" s="31" t="s">
        <v>659</v>
      </c>
      <c r="E163" s="30" t="s">
        <v>43</v>
      </c>
      <c r="F163" s="30" t="s">
        <v>127</v>
      </c>
      <c r="G163" s="31" t="s">
        <v>588</v>
      </c>
      <c r="H163" s="32"/>
      <c r="I163" s="33"/>
      <c r="J163" s="33"/>
      <c r="K163" s="34"/>
    </row>
    <row r="164" spans="2:11" ht="34.5" customHeight="1" x14ac:dyDescent="0.15">
      <c r="B164" s="88"/>
      <c r="C164" s="30">
        <v>17</v>
      </c>
      <c r="D164" s="31" t="s">
        <v>719</v>
      </c>
      <c r="E164" s="35" t="s">
        <v>139</v>
      </c>
      <c r="F164" s="30" t="str">
        <f>IF(过程裁剪源!E59="P","是"," ")</f>
        <v xml:space="preserve"> </v>
      </c>
      <c r="G164" s="31" t="s">
        <v>390</v>
      </c>
      <c r="H164" s="32"/>
      <c r="I164" s="33"/>
      <c r="J164" s="33"/>
      <c r="K164" s="34"/>
    </row>
    <row r="165" spans="2:11" ht="34.5" customHeight="1" x14ac:dyDescent="0.15">
      <c r="B165" s="88"/>
      <c r="C165" s="30">
        <v>18</v>
      </c>
      <c r="D165" s="31" t="s">
        <v>718</v>
      </c>
      <c r="E165" s="35" t="s">
        <v>139</v>
      </c>
      <c r="F165" s="30" t="str">
        <f>IF(过程裁剪源!E59="P","是"," ")</f>
        <v xml:space="preserve"> </v>
      </c>
      <c r="G165" s="31" t="s">
        <v>387</v>
      </c>
      <c r="H165" s="32"/>
      <c r="I165" s="33"/>
      <c r="J165" s="33"/>
      <c r="K165" s="34"/>
    </row>
    <row r="166" spans="2:11" ht="34.5" customHeight="1" x14ac:dyDescent="0.15">
      <c r="B166" s="88"/>
      <c r="C166" s="30">
        <v>19</v>
      </c>
      <c r="D166" s="31" t="s">
        <v>489</v>
      </c>
      <c r="E166" s="35" t="s">
        <v>139</v>
      </c>
      <c r="F166" s="30" t="str">
        <f>IF(过程裁剪源!E60="P","是"," ")</f>
        <v>是</v>
      </c>
      <c r="G166" s="31" t="s">
        <v>389</v>
      </c>
      <c r="H166" s="32"/>
      <c r="I166" s="33"/>
      <c r="J166" s="33"/>
      <c r="K166" s="34"/>
    </row>
    <row r="167" spans="2:11" ht="34.5" customHeight="1" x14ac:dyDescent="0.15">
      <c r="B167" s="88"/>
      <c r="C167" s="30">
        <v>20</v>
      </c>
      <c r="D167" s="31" t="s">
        <v>698</v>
      </c>
      <c r="E167" s="35" t="s">
        <v>139</v>
      </c>
      <c r="F167" s="30" t="str">
        <f>IF(过程裁剪源!E60="P","是"," ")</f>
        <v>是</v>
      </c>
      <c r="G167" s="31" t="s">
        <v>486</v>
      </c>
      <c r="H167" s="32"/>
      <c r="I167" s="33"/>
      <c r="J167" s="33"/>
      <c r="K167" s="34"/>
    </row>
    <row r="168" spans="2:11" ht="67.5" customHeight="1" x14ac:dyDescent="0.15">
      <c r="B168" s="88"/>
      <c r="C168" s="30">
        <v>21</v>
      </c>
      <c r="D168" s="31" t="s">
        <v>487</v>
      </c>
      <c r="E168" s="35" t="s">
        <v>139</v>
      </c>
      <c r="F168" s="30" t="str">
        <f>IF(过程裁剪源!E60="P","是"," ")</f>
        <v>是</v>
      </c>
      <c r="G168" s="31" t="s">
        <v>391</v>
      </c>
      <c r="H168" s="32"/>
      <c r="I168" s="33"/>
      <c r="J168" s="33"/>
      <c r="K168" s="34"/>
    </row>
    <row r="169" spans="2:11" ht="34.5" customHeight="1" x14ac:dyDescent="0.15">
      <c r="B169" s="88"/>
      <c r="C169" s="30">
        <v>22</v>
      </c>
      <c r="D169" s="31" t="s">
        <v>488</v>
      </c>
      <c r="E169" s="35" t="s">
        <v>139</v>
      </c>
      <c r="F169" s="30" t="str">
        <f>IF(过程裁剪源!E60="P","是"," ")</f>
        <v>是</v>
      </c>
      <c r="G169" s="31" t="s">
        <v>388</v>
      </c>
      <c r="H169" s="32"/>
      <c r="I169" s="33"/>
      <c r="J169" s="33"/>
      <c r="K169" s="34"/>
    </row>
    <row r="170" spans="2:11" ht="54.75" customHeight="1" x14ac:dyDescent="0.15">
      <c r="B170" s="89"/>
      <c r="C170" s="30">
        <v>23</v>
      </c>
      <c r="D170" s="31" t="s">
        <v>482</v>
      </c>
      <c r="E170" s="35" t="s">
        <v>139</v>
      </c>
      <c r="F170" s="30" t="str">
        <f>IF(过程裁剪源!E99="P","是"," ")</f>
        <v xml:space="preserve"> </v>
      </c>
      <c r="G170" s="31" t="s">
        <v>483</v>
      </c>
      <c r="H170" s="32"/>
      <c r="I170" s="33"/>
      <c r="J170" s="33"/>
      <c r="K170" s="34"/>
    </row>
    <row r="171" spans="2:11" ht="34.5" customHeight="1" x14ac:dyDescent="0.15">
      <c r="B171" s="87" t="s">
        <v>99</v>
      </c>
      <c r="C171" s="30">
        <v>1</v>
      </c>
      <c r="D171" s="31" t="s">
        <v>491</v>
      </c>
      <c r="E171" s="30" t="s">
        <v>141</v>
      </c>
      <c r="F171" s="30" t="str">
        <f>IF(过程裁剪源!E47="P","是"," ")</f>
        <v>是</v>
      </c>
      <c r="G171" s="31" t="s">
        <v>492</v>
      </c>
      <c r="H171" s="32"/>
      <c r="I171" s="33"/>
      <c r="J171" s="33"/>
      <c r="K171" s="34"/>
    </row>
    <row r="172" spans="2:11" ht="34.5" customHeight="1" x14ac:dyDescent="0.15">
      <c r="B172" s="88"/>
      <c r="C172" s="30">
        <v>2</v>
      </c>
      <c r="D172" s="31" t="s">
        <v>503</v>
      </c>
      <c r="E172" s="30" t="s">
        <v>44</v>
      </c>
      <c r="F172" s="30" t="str">
        <f>IF(过程裁剪源!E48="P","是"," ")</f>
        <v>是</v>
      </c>
      <c r="G172" s="31" t="s">
        <v>505</v>
      </c>
      <c r="H172" s="32"/>
      <c r="I172" s="33"/>
      <c r="J172" s="33"/>
      <c r="K172" s="34"/>
    </row>
    <row r="173" spans="2:11" ht="34.5" customHeight="1" x14ac:dyDescent="0.15">
      <c r="B173" s="88"/>
      <c r="C173" s="30">
        <v>3</v>
      </c>
      <c r="D173" s="31" t="s">
        <v>508</v>
      </c>
      <c r="E173" s="30" t="s">
        <v>44</v>
      </c>
      <c r="F173" s="30" t="str">
        <f>IF(过程裁剪源!E48="P","是"," ")</f>
        <v>是</v>
      </c>
      <c r="G173" s="31" t="s">
        <v>590</v>
      </c>
      <c r="H173" s="32"/>
      <c r="I173" s="33"/>
      <c r="J173" s="33"/>
      <c r="K173" s="34"/>
    </row>
    <row r="174" spans="2:11" ht="34.5" customHeight="1" x14ac:dyDescent="0.15">
      <c r="B174" s="88"/>
      <c r="C174" s="30">
        <v>4</v>
      </c>
      <c r="D174" s="31" t="s">
        <v>509</v>
      </c>
      <c r="E174" s="30" t="s">
        <v>45</v>
      </c>
      <c r="F174" s="30" t="str">
        <f>IF(过程裁剪源!E49="P","是"," ")</f>
        <v>是</v>
      </c>
      <c r="G174" s="31" t="s">
        <v>589</v>
      </c>
      <c r="H174" s="32"/>
      <c r="I174" s="33"/>
      <c r="J174" s="33"/>
      <c r="K174" s="34"/>
    </row>
    <row r="175" spans="2:11" ht="34.5" customHeight="1" x14ac:dyDescent="0.15">
      <c r="B175" s="88"/>
      <c r="C175" s="30">
        <v>5</v>
      </c>
      <c r="D175" s="31" t="s">
        <v>513</v>
      </c>
      <c r="E175" s="30" t="s">
        <v>45</v>
      </c>
      <c r="F175" s="30" t="str">
        <f>IF(过程裁剪源!E51="P","是"," ")</f>
        <v>是</v>
      </c>
      <c r="G175" s="31" t="s">
        <v>512</v>
      </c>
      <c r="H175" s="32"/>
      <c r="I175" s="33"/>
      <c r="J175" s="33"/>
      <c r="K175" s="34"/>
    </row>
    <row r="176" spans="2:11" ht="34.5" customHeight="1" x14ac:dyDescent="0.15">
      <c r="B176" s="88"/>
      <c r="C176" s="30">
        <v>6</v>
      </c>
      <c r="D176" s="31" t="s">
        <v>130</v>
      </c>
      <c r="E176" s="30" t="s">
        <v>47</v>
      </c>
      <c r="F176" s="30" t="str">
        <f>IF(过程裁剪源!E51="P","是"," ")</f>
        <v>是</v>
      </c>
      <c r="G176" s="31" t="s">
        <v>516</v>
      </c>
      <c r="H176" s="32"/>
      <c r="I176" s="33"/>
      <c r="J176" s="33"/>
      <c r="K176" s="34"/>
    </row>
    <row r="177" spans="2:25" ht="34.5" customHeight="1" x14ac:dyDescent="0.15">
      <c r="B177" s="88"/>
      <c r="C177" s="30">
        <v>7</v>
      </c>
      <c r="D177" s="31" t="s">
        <v>511</v>
      </c>
      <c r="E177" s="30" t="s">
        <v>47</v>
      </c>
      <c r="F177" s="30" t="str">
        <f>IF(过程裁剪源!E54="P","是"," ")</f>
        <v>是</v>
      </c>
      <c r="G177" s="31" t="s">
        <v>591</v>
      </c>
      <c r="H177" s="32"/>
      <c r="I177" s="33"/>
      <c r="J177" s="33"/>
      <c r="K177" s="34"/>
    </row>
    <row r="178" spans="2:25" ht="34.5" customHeight="1" x14ac:dyDescent="0.15">
      <c r="B178" s="88"/>
      <c r="C178" s="30">
        <v>8</v>
      </c>
      <c r="D178" s="31" t="s">
        <v>131</v>
      </c>
      <c r="E178" s="30" t="s">
        <v>47</v>
      </c>
      <c r="F178" s="30" t="str">
        <f>IF(过程裁剪源!E50="P","是"," ")</f>
        <v>是</v>
      </c>
      <c r="G178" s="31" t="s">
        <v>510</v>
      </c>
      <c r="H178" s="32"/>
      <c r="I178" s="33"/>
      <c r="J178" s="33"/>
      <c r="K178" s="34"/>
    </row>
    <row r="179" spans="2:25" ht="34.5" customHeight="1" x14ac:dyDescent="0.15">
      <c r="B179" s="88"/>
      <c r="C179" s="30">
        <v>9</v>
      </c>
      <c r="D179" s="31" t="s">
        <v>514</v>
      </c>
      <c r="E179" s="30" t="s">
        <v>515</v>
      </c>
      <c r="F179" s="30" t="str">
        <f>IF(过程裁剪源!E52="P","是"," ")</f>
        <v>是</v>
      </c>
      <c r="G179" s="31" t="s">
        <v>609</v>
      </c>
      <c r="H179" s="32"/>
      <c r="I179" s="33"/>
      <c r="J179" s="33"/>
      <c r="K179" s="34"/>
    </row>
    <row r="180" spans="2:25" ht="34.5" customHeight="1" x14ac:dyDescent="0.15">
      <c r="B180" s="88"/>
      <c r="C180" s="30">
        <v>10</v>
      </c>
      <c r="D180" s="31" t="s">
        <v>611</v>
      </c>
      <c r="E180" s="30" t="s">
        <v>46</v>
      </c>
      <c r="F180" s="30" t="str">
        <f>IF(过程裁剪源!E52="P","是"," ")</f>
        <v>是</v>
      </c>
      <c r="G180" s="31" t="s">
        <v>610</v>
      </c>
      <c r="H180" s="32"/>
      <c r="I180" s="33"/>
      <c r="J180" s="33"/>
      <c r="K180" s="34"/>
    </row>
    <row r="181" spans="2:25" ht="34.5" customHeight="1" x14ac:dyDescent="0.15">
      <c r="B181" s="88"/>
      <c r="C181" s="30">
        <v>11</v>
      </c>
      <c r="D181" s="31" t="s">
        <v>517</v>
      </c>
      <c r="E181" s="30" t="s">
        <v>46</v>
      </c>
      <c r="F181" s="30" t="str">
        <f>IF(过程裁剪源!E53="P","是"," ")</f>
        <v>是</v>
      </c>
      <c r="G181" s="31" t="s">
        <v>518</v>
      </c>
      <c r="H181" s="32"/>
      <c r="I181" s="33"/>
      <c r="J181" s="33"/>
      <c r="K181" s="34"/>
    </row>
    <row r="182" spans="2:25" ht="34.5" customHeight="1" x14ac:dyDescent="0.15">
      <c r="B182" s="88"/>
      <c r="C182" s="30">
        <v>12</v>
      </c>
      <c r="D182" s="31" t="s">
        <v>521</v>
      </c>
      <c r="E182" s="30" t="s">
        <v>48</v>
      </c>
      <c r="F182" s="30" t="str">
        <f>IF(过程裁剪源!E54="P","是"," ")</f>
        <v>是</v>
      </c>
      <c r="G182" s="31" t="s">
        <v>522</v>
      </c>
      <c r="H182" s="32"/>
      <c r="I182" s="33"/>
      <c r="J182" s="33"/>
      <c r="K182" s="34"/>
    </row>
    <row r="183" spans="2:25" ht="34.5" customHeight="1" x14ac:dyDescent="0.15">
      <c r="B183" s="88"/>
      <c r="C183" s="30">
        <v>13</v>
      </c>
      <c r="D183" s="31" t="s">
        <v>520</v>
      </c>
      <c r="E183" s="30" t="s">
        <v>523</v>
      </c>
      <c r="F183" s="30" t="str">
        <f>IF(过程裁剪源!E55="P","是"," ")</f>
        <v>是</v>
      </c>
      <c r="G183" s="31" t="s">
        <v>524</v>
      </c>
      <c r="H183" s="32"/>
      <c r="I183" s="33"/>
      <c r="J183" s="33"/>
      <c r="K183" s="34"/>
    </row>
    <row r="184" spans="2:25" ht="34.5" customHeight="1" x14ac:dyDescent="0.15">
      <c r="B184" s="87" t="s">
        <v>100</v>
      </c>
      <c r="C184" s="30">
        <v>1</v>
      </c>
      <c r="D184" s="31"/>
      <c r="E184" s="30" t="s">
        <v>132</v>
      </c>
      <c r="F184" s="30" t="s">
        <v>127</v>
      </c>
      <c r="G184" s="31"/>
      <c r="H184" s="32"/>
      <c r="I184" s="33"/>
      <c r="J184" s="33"/>
      <c r="K184" s="34"/>
    </row>
    <row r="185" spans="2:25" ht="34.5" customHeight="1" x14ac:dyDescent="0.15">
      <c r="B185" s="88"/>
      <c r="C185" s="30">
        <v>2</v>
      </c>
      <c r="D185" s="31"/>
      <c r="E185" s="30" t="s">
        <v>132</v>
      </c>
      <c r="F185" s="30" t="s">
        <v>127</v>
      </c>
      <c r="G185" s="31"/>
      <c r="H185" s="32"/>
      <c r="I185" s="33"/>
      <c r="J185" s="33"/>
      <c r="K185" s="34"/>
    </row>
    <row r="186" spans="2:25" ht="34.5" customHeight="1" x14ac:dyDescent="0.15">
      <c r="B186" s="88"/>
      <c r="C186" s="30">
        <v>3</v>
      </c>
      <c r="D186" s="31"/>
      <c r="E186" s="30" t="s">
        <v>132</v>
      </c>
      <c r="F186" s="30" t="s">
        <v>127</v>
      </c>
      <c r="G186" s="31"/>
      <c r="H186" s="32"/>
      <c r="I186" s="33"/>
      <c r="J186" s="33"/>
      <c r="K186" s="34"/>
    </row>
    <row r="187" spans="2:25" ht="35.25" customHeight="1" x14ac:dyDescent="0.15">
      <c r="B187" s="89"/>
      <c r="C187" s="30">
        <v>4</v>
      </c>
      <c r="D187" s="31"/>
      <c r="E187" s="30" t="s">
        <v>132</v>
      </c>
      <c r="F187" s="30" t="s">
        <v>127</v>
      </c>
      <c r="G187" s="31"/>
      <c r="H187" s="32"/>
      <c r="I187" s="33"/>
      <c r="J187" s="33"/>
      <c r="K187" s="34"/>
    </row>
    <row r="188" spans="2:25" ht="46.5" customHeight="1" x14ac:dyDescent="0.15">
      <c r="M188" s="84" t="s">
        <v>726</v>
      </c>
      <c r="N188" s="85"/>
      <c r="O188" s="85"/>
      <c r="P188" s="85"/>
      <c r="Q188" s="85"/>
      <c r="R188" s="85"/>
      <c r="S188" s="85"/>
      <c r="T188" s="85"/>
      <c r="U188" s="85"/>
      <c r="V188" s="85"/>
      <c r="W188" s="85"/>
      <c r="X188" s="85"/>
      <c r="Y188" s="86"/>
    </row>
    <row r="189" spans="2:25" ht="16.5" x14ac:dyDescent="0.15">
      <c r="M189" s="10" t="s">
        <v>51</v>
      </c>
      <c r="N189" s="10" t="s">
        <v>101</v>
      </c>
      <c r="O189" s="10" t="s">
        <v>52</v>
      </c>
      <c r="P189" s="10" t="s">
        <v>53</v>
      </c>
      <c r="Q189" s="10" t="s">
        <v>54</v>
      </c>
      <c r="R189" s="10" t="s">
        <v>55</v>
      </c>
      <c r="S189" s="10" t="s">
        <v>721</v>
      </c>
      <c r="T189" s="90" t="s">
        <v>56</v>
      </c>
      <c r="U189" s="90"/>
      <c r="V189" s="90"/>
      <c r="W189" s="90" t="s">
        <v>138</v>
      </c>
      <c r="X189" s="90"/>
      <c r="Y189" s="90"/>
    </row>
    <row r="190" spans="2:25" ht="30" customHeight="1" x14ac:dyDescent="0.15">
      <c r="M190" s="5" t="s">
        <v>724</v>
      </c>
      <c r="N190" s="3">
        <f>COUNTIF(H4:H8,"C")+COUNTIF(H4:H8,"PC")+COUNTIF(H4:H8,"NC")+COUNTIF(H4:H8,"N/A")</f>
        <v>0</v>
      </c>
      <c r="O190" s="3">
        <f>COUNTIF(H4:H8,"C")</f>
        <v>0</v>
      </c>
      <c r="P190" s="3">
        <f>COUNTIF(H4:H8,"NC")</f>
        <v>0</v>
      </c>
      <c r="Q190" s="3">
        <f>COUNTIF(H4:H8,"PC")</f>
        <v>0</v>
      </c>
      <c r="R190" s="3">
        <f>COUNTIF(H4:H8,"N/A")</f>
        <v>0</v>
      </c>
      <c r="S190" s="60" t="e">
        <f>O190/(N190-R190)+Q190*0.5/(N190-R190)</f>
        <v>#DIV/0!</v>
      </c>
      <c r="T190" s="81"/>
      <c r="U190" s="81"/>
      <c r="V190" s="81"/>
      <c r="W190" s="81"/>
      <c r="X190" s="81"/>
      <c r="Y190" s="81"/>
    </row>
    <row r="191" spans="2:25" ht="30" customHeight="1" x14ac:dyDescent="0.15">
      <c r="M191" s="5" t="s">
        <v>725</v>
      </c>
      <c r="N191" s="3">
        <f>COUNTIF(H10:H20,"C")+COUNTIF(H10:H20,"PC")+COUNTIF(H10:H20,"NC")+COUNTIF(H10:H20,"N/A")</f>
        <v>0</v>
      </c>
      <c r="O191" s="3">
        <f>COUNTIF(H10:H20,"C")</f>
        <v>0</v>
      </c>
      <c r="P191" s="3">
        <f>COUNTIF(H10:H20,"NC")</f>
        <v>0</v>
      </c>
      <c r="Q191" s="3">
        <f>COUNTIF(H10:H20,"PC")</f>
        <v>0</v>
      </c>
      <c r="R191" s="3">
        <f>COUNTIF(H10:H20,"N/A")</f>
        <v>0</v>
      </c>
      <c r="S191" s="60" t="e">
        <f>O191/(N191-R191)+Q191*0.5/(N191-R191)</f>
        <v>#DIV/0!</v>
      </c>
      <c r="T191" s="81"/>
      <c r="U191" s="81"/>
      <c r="V191" s="81"/>
      <c r="W191" s="81"/>
      <c r="X191" s="81"/>
      <c r="Y191" s="81"/>
    </row>
    <row r="192" spans="2:25" ht="30" customHeight="1" x14ac:dyDescent="0.15">
      <c r="M192" s="5" t="s">
        <v>57</v>
      </c>
      <c r="N192" s="3">
        <f>COUNTIF(H22:H30,"C")+COUNTIF(H22:H30,"PC")+COUNTIF(H22:H30,"NC")+COUNTIF(H22:H30,"N/A")</f>
        <v>0</v>
      </c>
      <c r="O192" s="3">
        <f>COUNTIF(H22:H30,"C")</f>
        <v>0</v>
      </c>
      <c r="P192" s="3">
        <f>COUNTIF(H22:H30,"NC")</f>
        <v>0</v>
      </c>
      <c r="Q192" s="3">
        <f>COUNTIF(H22:H30,"PC")</f>
        <v>0</v>
      </c>
      <c r="R192" s="3">
        <f>COUNTIF(H22:H30,"N/A")</f>
        <v>0</v>
      </c>
      <c r="S192" s="60" t="e">
        <f t="shared" ref="S192:S203" si="0">O192/(N192-R192)+Q192*0.5/(N192-R192)</f>
        <v>#DIV/0!</v>
      </c>
      <c r="T192" s="81"/>
      <c r="U192" s="81"/>
      <c r="V192" s="81"/>
      <c r="W192" s="81"/>
      <c r="X192" s="81"/>
      <c r="Y192" s="81"/>
    </row>
    <row r="193" spans="13:25" ht="34.5" customHeight="1" x14ac:dyDescent="0.15">
      <c r="M193" s="5" t="s">
        <v>58</v>
      </c>
      <c r="N193" s="3">
        <f>COUNTIF(H32:H37,"C")+COUNTIF(H32:H37,"PC")+COUNTIF(H32:H37,"NC")+COUNTIF(H32:H37,"N/A")</f>
        <v>0</v>
      </c>
      <c r="O193" s="3">
        <f>COUNTIF(H32:H37,"C")</f>
        <v>0</v>
      </c>
      <c r="P193" s="3">
        <f>COUNTIF(H32:H37,"NC")</f>
        <v>0</v>
      </c>
      <c r="Q193" s="3">
        <f>COUNTIF(H32:H37,"PC")</f>
        <v>0</v>
      </c>
      <c r="R193" s="3">
        <f>COUNTIF(H32:H37,"N/A")</f>
        <v>0</v>
      </c>
      <c r="S193" s="60" t="e">
        <f t="shared" si="0"/>
        <v>#DIV/0!</v>
      </c>
      <c r="T193" s="81"/>
      <c r="U193" s="81"/>
      <c r="V193" s="81"/>
      <c r="W193" s="81"/>
      <c r="X193" s="81"/>
      <c r="Y193" s="81"/>
    </row>
    <row r="194" spans="13:25" ht="34.5" customHeight="1" x14ac:dyDescent="0.15">
      <c r="M194" s="5" t="s">
        <v>64</v>
      </c>
      <c r="N194" s="3">
        <f>COUNTIF(H38:H47,"C")+COUNTIF(H38:H47,"PC")+COUNTIF(H38:H47,"NC")+COUNTIF(H38:H47,"N/A")</f>
        <v>0</v>
      </c>
      <c r="O194" s="3">
        <f>COUNTIF(H38:H47,"C")</f>
        <v>0</v>
      </c>
      <c r="P194" s="3">
        <f>COUNTIF(H38:H47,"NC")</f>
        <v>0</v>
      </c>
      <c r="Q194" s="3">
        <f>COUNTIF(H38:H47,"PC")</f>
        <v>0</v>
      </c>
      <c r="R194" s="3">
        <f>COUNTIF(H38:H47,"N/A")</f>
        <v>0</v>
      </c>
      <c r="S194" s="60" t="e">
        <f t="shared" si="0"/>
        <v>#DIV/0!</v>
      </c>
      <c r="T194" s="81"/>
      <c r="U194" s="81"/>
      <c r="V194" s="81"/>
      <c r="W194" s="81"/>
      <c r="X194" s="81"/>
      <c r="Y194" s="81"/>
    </row>
    <row r="195" spans="13:25" ht="34.5" customHeight="1" x14ac:dyDescent="0.15">
      <c r="M195" s="5" t="s">
        <v>65</v>
      </c>
      <c r="N195" s="3">
        <f>COUNTIF(H48:H57,"C")+COUNTIF(H48:H57,"PC")+COUNTIF(H48:H57,"NC")+COUNTIF(H48:H57,"N/A")</f>
        <v>0</v>
      </c>
      <c r="O195" s="3">
        <f>COUNTIF(H48:H57,"C")</f>
        <v>0</v>
      </c>
      <c r="P195" s="3">
        <f>COUNTIF(H48:H57,"NC")</f>
        <v>0</v>
      </c>
      <c r="Q195" s="3">
        <f>COUNTIF(H48:H57,"PC")</f>
        <v>0</v>
      </c>
      <c r="R195" s="3">
        <f>COUNTIF(H48:H57,"N/A")</f>
        <v>0</v>
      </c>
      <c r="S195" s="60" t="e">
        <f t="shared" si="0"/>
        <v>#DIV/0!</v>
      </c>
      <c r="T195" s="81"/>
      <c r="U195" s="81"/>
      <c r="V195" s="81"/>
      <c r="W195" s="81"/>
      <c r="X195" s="81"/>
      <c r="Y195" s="81"/>
    </row>
    <row r="196" spans="13:25" ht="34.5" customHeight="1" x14ac:dyDescent="0.15">
      <c r="M196" s="5" t="s">
        <v>66</v>
      </c>
      <c r="N196" s="3">
        <f>COUNTIF(H58:H71,"C")+COUNTIF(H58:H71,"PC")+COUNTIF(H58:H71,"NC")+COUNTIF(H58:H71,"N/A")</f>
        <v>0</v>
      </c>
      <c r="O196" s="3">
        <f>COUNTIF(H58:H71,"C")</f>
        <v>0</v>
      </c>
      <c r="P196" s="3">
        <f>COUNTIF(H58:H71,"NC")</f>
        <v>0</v>
      </c>
      <c r="Q196" s="3">
        <f>COUNTIF(H58:H71,"PC")</f>
        <v>0</v>
      </c>
      <c r="R196" s="3">
        <f>COUNTIF(H58:H71,"N/A")</f>
        <v>0</v>
      </c>
      <c r="S196" s="60" t="e">
        <f t="shared" si="0"/>
        <v>#DIV/0!</v>
      </c>
      <c r="T196" s="81"/>
      <c r="U196" s="81"/>
      <c r="V196" s="81"/>
      <c r="W196" s="81"/>
      <c r="X196" s="81"/>
      <c r="Y196" s="81"/>
    </row>
    <row r="197" spans="13:25" ht="34.5" customHeight="1" x14ac:dyDescent="0.15">
      <c r="M197" s="5" t="s">
        <v>70</v>
      </c>
      <c r="N197" s="3">
        <f>COUNTIF(H72:H106,"C")+COUNTIF(H72:H106,"PC")+COUNTIF(H72:H106,"NC")+COUNTIF(H72:H106,"N/A")</f>
        <v>0</v>
      </c>
      <c r="O197" s="3">
        <f>COUNTIF(H72:H106,"C")</f>
        <v>0</v>
      </c>
      <c r="P197" s="3">
        <f>COUNTIF(H72:H106,"NC")</f>
        <v>0</v>
      </c>
      <c r="Q197" s="3">
        <f>COUNTIF(H72:H106,"PC")</f>
        <v>0</v>
      </c>
      <c r="R197" s="3">
        <f>COUNTIF(H72:H106,"N/A")</f>
        <v>0</v>
      </c>
      <c r="S197" s="60" t="e">
        <f t="shared" si="0"/>
        <v>#DIV/0!</v>
      </c>
      <c r="T197" s="81"/>
      <c r="U197" s="81"/>
      <c r="V197" s="81"/>
      <c r="W197" s="81"/>
      <c r="X197" s="81"/>
      <c r="Y197" s="81"/>
    </row>
    <row r="198" spans="13:25" ht="34.5" customHeight="1" x14ac:dyDescent="0.15">
      <c r="M198" s="5" t="s">
        <v>67</v>
      </c>
      <c r="N198" s="3">
        <f>COUNTIF(H107:H121,"C")+COUNTIF(H107:H121,"PC")+COUNTIF(H107:H121,"NC")+COUNTIF(H107:H121,"N/A")</f>
        <v>0</v>
      </c>
      <c r="O198" s="3">
        <f>COUNTIF(H107:H121,"C")</f>
        <v>0</v>
      </c>
      <c r="P198" s="3">
        <f>COUNTIF(H107:H121,"NC")</f>
        <v>0</v>
      </c>
      <c r="Q198" s="3">
        <f>COUNTIF(H107:H121,"PC")</f>
        <v>0</v>
      </c>
      <c r="R198" s="3">
        <f>COUNTIF(H107:H121,"N/A")</f>
        <v>0</v>
      </c>
      <c r="S198" s="60" t="e">
        <f t="shared" si="0"/>
        <v>#DIV/0!</v>
      </c>
      <c r="T198" s="81"/>
      <c r="U198" s="81"/>
      <c r="V198" s="81"/>
      <c r="W198" s="81"/>
      <c r="X198" s="81"/>
      <c r="Y198" s="81"/>
    </row>
    <row r="199" spans="13:25" ht="34.5" customHeight="1" x14ac:dyDescent="0.15">
      <c r="M199" s="5" t="s">
        <v>592</v>
      </c>
      <c r="N199" s="3">
        <f>COUNTIF(H122:H122,"C")+COUNTIF(H122:H122,"PC")+COUNTIF(H122:H122,"NC")+COUNTIF(H122:H122,"N/A")</f>
        <v>0</v>
      </c>
      <c r="O199" s="3">
        <f>COUNTIF(H122:H122,"C")</f>
        <v>0</v>
      </c>
      <c r="P199" s="3">
        <f>COUNTIF(H122:H122,"NC")</f>
        <v>0</v>
      </c>
      <c r="Q199" s="3">
        <f>COUNTIF(H122:H122,"PC")</f>
        <v>0</v>
      </c>
      <c r="R199" s="3">
        <f>COUNTIF(H122:H122,"N/A")</f>
        <v>0</v>
      </c>
      <c r="S199" s="60" t="e">
        <f t="shared" si="0"/>
        <v>#DIV/0!</v>
      </c>
      <c r="T199" s="81"/>
      <c r="U199" s="81"/>
      <c r="V199" s="81"/>
      <c r="W199" s="81"/>
      <c r="X199" s="81"/>
      <c r="Y199" s="81"/>
    </row>
    <row r="200" spans="13:25" ht="34.5" customHeight="1" x14ac:dyDescent="0.15">
      <c r="M200" s="5" t="s">
        <v>59</v>
      </c>
      <c r="N200" s="3">
        <f>COUNTIF(H123:H140,"C")+COUNTIF(H123:H140,"PC")+COUNTIF(H123:H140,"NC")+COUNTIF(H123:H140,"N/A")</f>
        <v>0</v>
      </c>
      <c r="O200" s="3">
        <f>COUNTIF(H123:H140,"C")</f>
        <v>0</v>
      </c>
      <c r="P200" s="3">
        <f>COUNTIF(H123:H140,"NC")</f>
        <v>0</v>
      </c>
      <c r="Q200" s="3">
        <f>COUNTIF(H123:H140,"PC")</f>
        <v>0</v>
      </c>
      <c r="R200" s="3">
        <f>COUNTIF(H123:H140,"N/A")</f>
        <v>0</v>
      </c>
      <c r="S200" s="60" t="e">
        <f t="shared" si="0"/>
        <v>#DIV/0!</v>
      </c>
      <c r="T200" s="81"/>
      <c r="U200" s="81"/>
      <c r="V200" s="81"/>
      <c r="W200" s="81"/>
      <c r="X200" s="81"/>
      <c r="Y200" s="81"/>
    </row>
    <row r="201" spans="13:25" ht="34.5" customHeight="1" x14ac:dyDescent="0.15">
      <c r="M201" s="5" t="s">
        <v>60</v>
      </c>
      <c r="N201" s="3">
        <f>COUNTIF(H141:H147,"C")+COUNTIF(H141:H147,"PC")+COUNTIF(H141:H147,"NC")+COUNTIF(H141:H147,"N/A")</f>
        <v>0</v>
      </c>
      <c r="O201" s="3">
        <f>COUNTIF(H141:H147,"C")</f>
        <v>0</v>
      </c>
      <c r="P201" s="3">
        <f>COUNTIF(H141:H147,"NC")</f>
        <v>0</v>
      </c>
      <c r="Q201" s="3">
        <f>COUNTIF(H141:H147,"PC")</f>
        <v>0</v>
      </c>
      <c r="R201" s="3">
        <f>COUNTIF(H141:H147,"N/A")</f>
        <v>0</v>
      </c>
      <c r="S201" s="60" t="e">
        <f t="shared" si="0"/>
        <v>#DIV/0!</v>
      </c>
      <c r="T201" s="81"/>
      <c r="U201" s="81"/>
      <c r="V201" s="81"/>
      <c r="W201" s="81"/>
      <c r="X201" s="81"/>
      <c r="Y201" s="81"/>
    </row>
    <row r="202" spans="13:25" ht="34.5" customHeight="1" x14ac:dyDescent="0.15">
      <c r="M202" s="5" t="s">
        <v>68</v>
      </c>
      <c r="N202" s="3">
        <f>COUNTIF(H152:H170,"C")+COUNTIF(H152:H170,"PC")+COUNTIF(H152:H170,"NC")+COUNTIF(H152:H170,"N/A")</f>
        <v>0</v>
      </c>
      <c r="O202" s="3">
        <f>COUNTIF(H152:H170,"C")</f>
        <v>0</v>
      </c>
      <c r="P202" s="3">
        <f>COUNTIF(H152:H170,"NC")</f>
        <v>0</v>
      </c>
      <c r="Q202" s="3">
        <f>COUNTIF(H152:H170,"PC")</f>
        <v>0</v>
      </c>
      <c r="R202" s="3">
        <f>COUNTIF(H152:H170,"N/A")</f>
        <v>0</v>
      </c>
      <c r="S202" s="60" t="e">
        <f t="shared" si="0"/>
        <v>#DIV/0!</v>
      </c>
      <c r="T202" s="81"/>
      <c r="U202" s="81"/>
      <c r="V202" s="81"/>
      <c r="W202" s="81"/>
      <c r="X202" s="81"/>
      <c r="Y202" s="81"/>
    </row>
    <row r="203" spans="13:25" ht="34.5" customHeight="1" x14ac:dyDescent="0.15">
      <c r="M203" s="5" t="s">
        <v>69</v>
      </c>
      <c r="N203" s="3">
        <f>COUNTIF(H171:H183,"C")+COUNTIF(H171:H183,"PC")+COUNTIF(H171:H183,"NC")+COUNTIF(H171:H183,"N/A")</f>
        <v>0</v>
      </c>
      <c r="O203" s="3">
        <f>COUNTIF(H171:H183,"C")</f>
        <v>0</v>
      </c>
      <c r="P203" s="3">
        <f>COUNTIF(H171:H183,"NC")</f>
        <v>0</v>
      </c>
      <c r="Q203" s="3">
        <f>COUNTIF(H171:H183,"PC")</f>
        <v>0</v>
      </c>
      <c r="R203" s="3">
        <f>COUNTIF(H171:H183,"N/A")</f>
        <v>0</v>
      </c>
      <c r="S203" s="60" t="e">
        <f t="shared" si="0"/>
        <v>#DIV/0!</v>
      </c>
      <c r="T203" s="81"/>
      <c r="U203" s="81"/>
      <c r="V203" s="81"/>
      <c r="W203" s="81"/>
      <c r="X203" s="81"/>
      <c r="Y203" s="81"/>
    </row>
    <row r="204" spans="13:25" ht="34.5" customHeight="1" x14ac:dyDescent="0.15">
      <c r="M204" s="5" t="s">
        <v>80</v>
      </c>
      <c r="N204" s="3">
        <f>COUNTIF(H184:H187,"C")+COUNTIF(H184:H187,"PC")+COUNTIF(H184:H187,"NC")+COUNTIF(H184:H187,"N/A")</f>
        <v>0</v>
      </c>
      <c r="O204" s="3">
        <f>COUNTIF(H184:H187,"C")</f>
        <v>0</v>
      </c>
      <c r="P204" s="3">
        <f>COUNTIF(H184:H187,"NC")</f>
        <v>0</v>
      </c>
      <c r="Q204" s="3">
        <f>COUNTIF(H184:H187,"PC")</f>
        <v>0</v>
      </c>
      <c r="R204" s="3">
        <f>COUNTIF(H184:H187,"N/A")</f>
        <v>0</v>
      </c>
      <c r="S204" s="60" t="e">
        <f>S207=O204/(N204-R204)+Q204*0.5/(N204-R204)</f>
        <v>#DIV/0!</v>
      </c>
      <c r="T204" s="81"/>
      <c r="U204" s="81"/>
      <c r="V204" s="81"/>
      <c r="W204" s="81"/>
      <c r="X204" s="81"/>
      <c r="Y204" s="81"/>
    </row>
    <row r="206" spans="13:25" ht="34.5" customHeight="1" x14ac:dyDescent="0.15">
      <c r="M206" s="79" t="s">
        <v>102</v>
      </c>
      <c r="N206" s="10" t="s">
        <v>101</v>
      </c>
      <c r="O206" s="10" t="s">
        <v>52</v>
      </c>
      <c r="P206" s="10" t="s">
        <v>53</v>
      </c>
      <c r="Q206" s="10" t="s">
        <v>54</v>
      </c>
      <c r="R206" s="10" t="s">
        <v>55</v>
      </c>
      <c r="S206" s="10" t="s">
        <v>723</v>
      </c>
      <c r="U206" s="84" t="s">
        <v>133</v>
      </c>
      <c r="V206" s="85"/>
      <c r="W206" s="85"/>
      <c r="X206" s="86"/>
    </row>
    <row r="207" spans="13:25" ht="34.5" customHeight="1" x14ac:dyDescent="0.15">
      <c r="M207" s="80"/>
      <c r="N207" s="3">
        <f>SUM(N190:N204)</f>
        <v>0</v>
      </c>
      <c r="O207" s="3">
        <f>SUM(O190:O204)</f>
        <v>0</v>
      </c>
      <c r="P207" s="3">
        <f>SUM(P190:P204)</f>
        <v>0</v>
      </c>
      <c r="Q207" s="3">
        <f>SUM(Q190:Q204)</f>
        <v>0</v>
      </c>
      <c r="R207" s="3">
        <f>SUM(R190:R204)</f>
        <v>0</v>
      </c>
      <c r="S207" s="60" t="e">
        <f>O207/(N207-R207)+Q207*0.5/(N207-R207)</f>
        <v>#DIV/0!</v>
      </c>
      <c r="U207" s="12" t="s">
        <v>137</v>
      </c>
      <c r="V207" s="13" t="s">
        <v>135</v>
      </c>
      <c r="W207" s="14" t="s">
        <v>136</v>
      </c>
      <c r="X207" s="15" t="s">
        <v>134</v>
      </c>
    </row>
    <row r="208" spans="13:25" ht="34.5" customHeight="1" x14ac:dyDescent="0.15">
      <c r="U208" s="11">
        <f>COUNTIF(K4:K187,"开启")</f>
        <v>0</v>
      </c>
      <c r="V208" s="11">
        <f>COUNTIF(K4:K187,"延后处理")</f>
        <v>0</v>
      </c>
      <c r="W208" s="11">
        <f>COUNTIF(K4:K187,"挂起关闭")</f>
        <v>0</v>
      </c>
      <c r="X208" s="11">
        <f>COUNTIF(K4:K187,"解决后关闭")</f>
        <v>0</v>
      </c>
    </row>
  </sheetData>
  <mergeCells count="50">
    <mergeCell ref="B4:B8"/>
    <mergeCell ref="B72:B106"/>
    <mergeCell ref="B58:B71"/>
    <mergeCell ref="B48:B57"/>
    <mergeCell ref="B38:B47"/>
    <mergeCell ref="B21:B30"/>
    <mergeCell ref="B9:B20"/>
    <mergeCell ref="B31:B37"/>
    <mergeCell ref="B171:B183"/>
    <mergeCell ref="B141:B147"/>
    <mergeCell ref="B123:B140"/>
    <mergeCell ref="B107:B122"/>
    <mergeCell ref="B148:B170"/>
    <mergeCell ref="B184:B187"/>
    <mergeCell ref="T204:V204"/>
    <mergeCell ref="W204:Y204"/>
    <mergeCell ref="T201:V201"/>
    <mergeCell ref="W201:Y201"/>
    <mergeCell ref="T202:V202"/>
    <mergeCell ref="W202:Y202"/>
    <mergeCell ref="M188:Y188"/>
    <mergeCell ref="T189:V189"/>
    <mergeCell ref="W189:Y189"/>
    <mergeCell ref="T190:V190"/>
    <mergeCell ref="B1:K2"/>
    <mergeCell ref="U206:X206"/>
    <mergeCell ref="W190:Y190"/>
    <mergeCell ref="T191:V191"/>
    <mergeCell ref="W191:Y191"/>
    <mergeCell ref="T192:V192"/>
    <mergeCell ref="W192:Y192"/>
    <mergeCell ref="T193:V193"/>
    <mergeCell ref="W193:Y193"/>
    <mergeCell ref="T194:V194"/>
    <mergeCell ref="W194:Y194"/>
    <mergeCell ref="T195:V195"/>
    <mergeCell ref="W195:Y195"/>
    <mergeCell ref="T196:V196"/>
    <mergeCell ref="W196:Y196"/>
    <mergeCell ref="T197:V197"/>
    <mergeCell ref="M206:M207"/>
    <mergeCell ref="W197:Y197"/>
    <mergeCell ref="T203:V203"/>
    <mergeCell ref="W203:Y203"/>
    <mergeCell ref="T198:V198"/>
    <mergeCell ref="W198:Y198"/>
    <mergeCell ref="T199:V199"/>
    <mergeCell ref="W199:Y199"/>
    <mergeCell ref="T200:V200"/>
    <mergeCell ref="W200:Y200"/>
  </mergeCells>
  <phoneticPr fontId="10" type="noConversion"/>
  <conditionalFormatting sqref="M188 H41 H43:H62 H64:H65 H86:H88 H91:H101 H156:H163 H152:H153 H67:H84 H143:H147 H103:H119 H180:H181 W189 H183:H189 H121:H141 H171:H178 H4:H8 H32:H39 H10:H29 H192:H65560 W192:W204">
    <cfRule type="cellIs" dxfId="198" priority="328" stopIfTrue="1" operator="equal">
      <formula>"NA"</formula>
    </cfRule>
    <cfRule type="cellIs" dxfId="197" priority="329" stopIfTrue="1" operator="equal">
      <formula>"NC"</formula>
    </cfRule>
    <cfRule type="cellIs" dxfId="196" priority="330" stopIfTrue="1" operator="equal">
      <formula>"PC"</formula>
    </cfRule>
    <cfRule type="cellIs" dxfId="195" priority="331" stopIfTrue="1" operator="equal">
      <formula>"C"</formula>
    </cfRule>
  </conditionalFormatting>
  <conditionalFormatting sqref="H41 H43:H62 H64:H65 H86:H88 H91:H101 H156:H163 H152:H153 H67:H84 H143:H147 H103:H119 H180:H181 H183:H187 H121:H141 H171:H178 H4:H8 H32:H39 H10:H29">
    <cfRule type="cellIs" priority="318" stopIfTrue="1" operator="equal">
      <formula>"N/A"</formula>
    </cfRule>
  </conditionalFormatting>
  <conditionalFormatting sqref="H41 H43:H62 H64:H65 H86:H88 H91:H101 H156:H163 H152:H153 H67:H84 H143:H147 H103:H119 H180:H181 H183:H187 H121:H141 H171:H178 H4:H8 H32:H39 H10:H29">
    <cfRule type="cellIs" dxfId="194" priority="317" stopIfTrue="1" operator="equal">
      <formula>"N/A"</formula>
    </cfRule>
  </conditionalFormatting>
  <conditionalFormatting sqref="K207 K213:K65560 K41 K43:K62 K64:K65 K86:K88 K91:K119 K156:K163 K152:K153 K67:K84 K143:K147 K180:K181 K183:K189 K121:K141 K171:K178 K12:K29 K3:K10 K32:K39 K192:K204">
    <cfRule type="cellIs" dxfId="193" priority="273" stopIfTrue="1" operator="equal">
      <formula>"解决后关闭"</formula>
    </cfRule>
    <cfRule type="cellIs" dxfId="192" priority="274" stopIfTrue="1" operator="equal">
      <formula>"挂起关闭"</formula>
    </cfRule>
    <cfRule type="cellIs" dxfId="191" priority="275" stopIfTrue="1" operator="equal">
      <formula>"延后处理"</formula>
    </cfRule>
    <cfRule type="cellIs" dxfId="190" priority="276" stopIfTrue="1" operator="equal">
      <formula>"开启"</formula>
    </cfRule>
  </conditionalFormatting>
  <conditionalFormatting sqref="S206:S207 S189 S192:S204">
    <cfRule type="cellIs" dxfId="189" priority="272" operator="equal">
      <formula>"一般"</formula>
    </cfRule>
  </conditionalFormatting>
  <conditionalFormatting sqref="K11">
    <cfRule type="cellIs" dxfId="188" priority="240" stopIfTrue="1" operator="equal">
      <formula>"解决后关闭"</formula>
    </cfRule>
    <cfRule type="cellIs" dxfId="187" priority="241" stopIfTrue="1" operator="equal">
      <formula>"挂起关闭"</formula>
    </cfRule>
    <cfRule type="cellIs" dxfId="186" priority="242" stopIfTrue="1" operator="equal">
      <formula>"延后处理"</formula>
    </cfRule>
    <cfRule type="cellIs" dxfId="185" priority="243" stopIfTrue="1" operator="equal">
      <formula>"开启"</formula>
    </cfRule>
  </conditionalFormatting>
  <conditionalFormatting sqref="H40">
    <cfRule type="cellIs" dxfId="184" priority="236" stopIfTrue="1" operator="equal">
      <formula>"NA"</formula>
    </cfRule>
    <cfRule type="cellIs" dxfId="183" priority="237" stopIfTrue="1" operator="equal">
      <formula>"NC"</formula>
    </cfRule>
    <cfRule type="cellIs" dxfId="182" priority="238" stopIfTrue="1" operator="equal">
      <formula>"PC"</formula>
    </cfRule>
    <cfRule type="cellIs" dxfId="181" priority="239" stopIfTrue="1" operator="equal">
      <formula>"C"</formula>
    </cfRule>
  </conditionalFormatting>
  <conditionalFormatting sqref="H40">
    <cfRule type="cellIs" priority="235" stopIfTrue="1" operator="equal">
      <formula>"N/A"</formula>
    </cfRule>
  </conditionalFormatting>
  <conditionalFormatting sqref="H40">
    <cfRule type="cellIs" dxfId="180" priority="234" stopIfTrue="1" operator="equal">
      <formula>"N/A"</formula>
    </cfRule>
  </conditionalFormatting>
  <conditionalFormatting sqref="K40">
    <cfRule type="cellIs" dxfId="179" priority="230" stopIfTrue="1" operator="equal">
      <formula>"解决后关闭"</formula>
    </cfRule>
    <cfRule type="cellIs" dxfId="178" priority="231" stopIfTrue="1" operator="equal">
      <formula>"挂起关闭"</formula>
    </cfRule>
    <cfRule type="cellIs" dxfId="177" priority="232" stopIfTrue="1" operator="equal">
      <formula>"延后处理"</formula>
    </cfRule>
    <cfRule type="cellIs" dxfId="176" priority="233" stopIfTrue="1" operator="equal">
      <formula>"开启"</formula>
    </cfRule>
  </conditionalFormatting>
  <conditionalFormatting sqref="H42">
    <cfRule type="cellIs" dxfId="175" priority="226" stopIfTrue="1" operator="equal">
      <formula>"NA"</formula>
    </cfRule>
    <cfRule type="cellIs" dxfId="174" priority="227" stopIfTrue="1" operator="equal">
      <formula>"NC"</formula>
    </cfRule>
    <cfRule type="cellIs" dxfId="173" priority="228" stopIfTrue="1" operator="equal">
      <formula>"PC"</formula>
    </cfRule>
    <cfRule type="cellIs" dxfId="172" priority="229" stopIfTrue="1" operator="equal">
      <formula>"C"</formula>
    </cfRule>
  </conditionalFormatting>
  <conditionalFormatting sqref="H42">
    <cfRule type="cellIs" priority="225" stopIfTrue="1" operator="equal">
      <formula>"N/A"</formula>
    </cfRule>
  </conditionalFormatting>
  <conditionalFormatting sqref="H42">
    <cfRule type="cellIs" dxfId="171" priority="224" stopIfTrue="1" operator="equal">
      <formula>"N/A"</formula>
    </cfRule>
  </conditionalFormatting>
  <conditionalFormatting sqref="K42">
    <cfRule type="cellIs" dxfId="170" priority="220" stopIfTrue="1" operator="equal">
      <formula>"解决后关闭"</formula>
    </cfRule>
    <cfRule type="cellIs" dxfId="169" priority="221" stopIfTrue="1" operator="equal">
      <formula>"挂起关闭"</formula>
    </cfRule>
    <cfRule type="cellIs" dxfId="168" priority="222" stopIfTrue="1" operator="equal">
      <formula>"延后处理"</formula>
    </cfRule>
    <cfRule type="cellIs" dxfId="167" priority="223" stopIfTrue="1" operator="equal">
      <formula>"开启"</formula>
    </cfRule>
  </conditionalFormatting>
  <conditionalFormatting sqref="H63">
    <cfRule type="cellIs" dxfId="166" priority="216" stopIfTrue="1" operator="equal">
      <formula>"NA"</formula>
    </cfRule>
    <cfRule type="cellIs" dxfId="165" priority="217" stopIfTrue="1" operator="equal">
      <formula>"NC"</formula>
    </cfRule>
    <cfRule type="cellIs" dxfId="164" priority="218" stopIfTrue="1" operator="equal">
      <formula>"PC"</formula>
    </cfRule>
    <cfRule type="cellIs" dxfId="163" priority="219" stopIfTrue="1" operator="equal">
      <formula>"C"</formula>
    </cfRule>
  </conditionalFormatting>
  <conditionalFormatting sqref="H63">
    <cfRule type="cellIs" priority="215" stopIfTrue="1" operator="equal">
      <formula>"N/A"</formula>
    </cfRule>
  </conditionalFormatting>
  <conditionalFormatting sqref="H63">
    <cfRule type="cellIs" dxfId="162" priority="214" stopIfTrue="1" operator="equal">
      <formula>"N/A"</formula>
    </cfRule>
  </conditionalFormatting>
  <conditionalFormatting sqref="K63">
    <cfRule type="cellIs" dxfId="161" priority="210" stopIfTrue="1" operator="equal">
      <formula>"解决后关闭"</formula>
    </cfRule>
    <cfRule type="cellIs" dxfId="160" priority="211" stopIfTrue="1" operator="equal">
      <formula>"挂起关闭"</formula>
    </cfRule>
    <cfRule type="cellIs" dxfId="159" priority="212" stopIfTrue="1" operator="equal">
      <formula>"延后处理"</formula>
    </cfRule>
    <cfRule type="cellIs" dxfId="158" priority="213" stopIfTrue="1" operator="equal">
      <formula>"开启"</formula>
    </cfRule>
  </conditionalFormatting>
  <conditionalFormatting sqref="H66">
    <cfRule type="cellIs" dxfId="157" priority="206" stopIfTrue="1" operator="equal">
      <formula>"NA"</formula>
    </cfRule>
    <cfRule type="cellIs" dxfId="156" priority="207" stopIfTrue="1" operator="equal">
      <formula>"NC"</formula>
    </cfRule>
    <cfRule type="cellIs" dxfId="155" priority="208" stopIfTrue="1" operator="equal">
      <formula>"PC"</formula>
    </cfRule>
    <cfRule type="cellIs" dxfId="154" priority="209" stopIfTrue="1" operator="equal">
      <formula>"C"</formula>
    </cfRule>
  </conditionalFormatting>
  <conditionalFormatting sqref="H66">
    <cfRule type="cellIs" priority="205" stopIfTrue="1" operator="equal">
      <formula>"N/A"</formula>
    </cfRule>
  </conditionalFormatting>
  <conditionalFormatting sqref="H66">
    <cfRule type="cellIs" dxfId="153" priority="204" stopIfTrue="1" operator="equal">
      <formula>"N/A"</formula>
    </cfRule>
  </conditionalFormatting>
  <conditionalFormatting sqref="K66">
    <cfRule type="cellIs" dxfId="152" priority="200" stopIfTrue="1" operator="equal">
      <formula>"解决后关闭"</formula>
    </cfRule>
    <cfRule type="cellIs" dxfId="151" priority="201" stopIfTrue="1" operator="equal">
      <formula>"挂起关闭"</formula>
    </cfRule>
    <cfRule type="cellIs" dxfId="150" priority="202" stopIfTrue="1" operator="equal">
      <formula>"延后处理"</formula>
    </cfRule>
    <cfRule type="cellIs" dxfId="149" priority="203" stopIfTrue="1" operator="equal">
      <formula>"开启"</formula>
    </cfRule>
  </conditionalFormatting>
  <conditionalFormatting sqref="H85">
    <cfRule type="cellIs" dxfId="148" priority="166" stopIfTrue="1" operator="equal">
      <formula>"NA"</formula>
    </cfRule>
    <cfRule type="cellIs" dxfId="147" priority="167" stopIfTrue="1" operator="equal">
      <formula>"NC"</formula>
    </cfRule>
    <cfRule type="cellIs" dxfId="146" priority="168" stopIfTrue="1" operator="equal">
      <formula>"PC"</formula>
    </cfRule>
    <cfRule type="cellIs" dxfId="145" priority="169" stopIfTrue="1" operator="equal">
      <formula>"C"</formula>
    </cfRule>
  </conditionalFormatting>
  <conditionalFormatting sqref="H85">
    <cfRule type="cellIs" priority="165" stopIfTrue="1" operator="equal">
      <formula>"N/A"</formula>
    </cfRule>
  </conditionalFormatting>
  <conditionalFormatting sqref="H85">
    <cfRule type="cellIs" dxfId="144" priority="164" stopIfTrue="1" operator="equal">
      <formula>"N/A"</formula>
    </cfRule>
  </conditionalFormatting>
  <conditionalFormatting sqref="K85">
    <cfRule type="cellIs" dxfId="143" priority="160" stopIfTrue="1" operator="equal">
      <formula>"解决后关闭"</formula>
    </cfRule>
    <cfRule type="cellIs" dxfId="142" priority="161" stopIfTrue="1" operator="equal">
      <formula>"挂起关闭"</formula>
    </cfRule>
    <cfRule type="cellIs" dxfId="141" priority="162" stopIfTrue="1" operator="equal">
      <formula>"延后处理"</formula>
    </cfRule>
    <cfRule type="cellIs" dxfId="140" priority="163" stopIfTrue="1" operator="equal">
      <formula>"开启"</formula>
    </cfRule>
  </conditionalFormatting>
  <conditionalFormatting sqref="H89:H90">
    <cfRule type="cellIs" dxfId="139" priority="156" stopIfTrue="1" operator="equal">
      <formula>"NA"</formula>
    </cfRule>
    <cfRule type="cellIs" dxfId="138" priority="157" stopIfTrue="1" operator="equal">
      <formula>"NC"</formula>
    </cfRule>
    <cfRule type="cellIs" dxfId="137" priority="158" stopIfTrue="1" operator="equal">
      <formula>"PC"</formula>
    </cfRule>
    <cfRule type="cellIs" dxfId="136" priority="159" stopIfTrue="1" operator="equal">
      <formula>"C"</formula>
    </cfRule>
  </conditionalFormatting>
  <conditionalFormatting sqref="H89:H90">
    <cfRule type="cellIs" priority="155" stopIfTrue="1" operator="equal">
      <formula>"N/A"</formula>
    </cfRule>
  </conditionalFormatting>
  <conditionalFormatting sqref="H89:H90">
    <cfRule type="cellIs" dxfId="135" priority="154" stopIfTrue="1" operator="equal">
      <formula>"N/A"</formula>
    </cfRule>
  </conditionalFormatting>
  <conditionalFormatting sqref="K89:K90">
    <cfRule type="cellIs" dxfId="134" priority="150" stopIfTrue="1" operator="equal">
      <formula>"解决后关闭"</formula>
    </cfRule>
    <cfRule type="cellIs" dxfId="133" priority="151" stopIfTrue="1" operator="equal">
      <formula>"挂起关闭"</formula>
    </cfRule>
    <cfRule type="cellIs" dxfId="132" priority="152" stopIfTrue="1" operator="equal">
      <formula>"延后处理"</formula>
    </cfRule>
    <cfRule type="cellIs" dxfId="131" priority="153" stopIfTrue="1" operator="equal">
      <formula>"开启"</formula>
    </cfRule>
  </conditionalFormatting>
  <conditionalFormatting sqref="H120">
    <cfRule type="cellIs" dxfId="130" priority="146" stopIfTrue="1" operator="equal">
      <formula>"NA"</formula>
    </cfRule>
    <cfRule type="cellIs" dxfId="129" priority="147" stopIfTrue="1" operator="equal">
      <formula>"NC"</formula>
    </cfRule>
    <cfRule type="cellIs" dxfId="128" priority="148" stopIfTrue="1" operator="equal">
      <formula>"PC"</formula>
    </cfRule>
    <cfRule type="cellIs" dxfId="127" priority="149" stopIfTrue="1" operator="equal">
      <formula>"C"</formula>
    </cfRule>
  </conditionalFormatting>
  <conditionalFormatting sqref="H120">
    <cfRule type="cellIs" priority="145" stopIfTrue="1" operator="equal">
      <formula>"N/A"</formula>
    </cfRule>
  </conditionalFormatting>
  <conditionalFormatting sqref="H120">
    <cfRule type="cellIs" dxfId="126" priority="144" stopIfTrue="1" operator="equal">
      <formula>"N/A"</formula>
    </cfRule>
  </conditionalFormatting>
  <conditionalFormatting sqref="K120">
    <cfRule type="cellIs" dxfId="125" priority="140" stopIfTrue="1" operator="equal">
      <formula>"解决后关闭"</formula>
    </cfRule>
    <cfRule type="cellIs" dxfId="124" priority="141" stopIfTrue="1" operator="equal">
      <formula>"挂起关闭"</formula>
    </cfRule>
    <cfRule type="cellIs" dxfId="123" priority="142" stopIfTrue="1" operator="equal">
      <formula>"延后处理"</formula>
    </cfRule>
    <cfRule type="cellIs" dxfId="122" priority="143" stopIfTrue="1" operator="equal">
      <formula>"开启"</formula>
    </cfRule>
  </conditionalFormatting>
  <conditionalFormatting sqref="H155">
    <cfRule type="cellIs" dxfId="121" priority="136" stopIfTrue="1" operator="equal">
      <formula>"NA"</formula>
    </cfRule>
    <cfRule type="cellIs" dxfId="120" priority="137" stopIfTrue="1" operator="equal">
      <formula>"NC"</formula>
    </cfRule>
    <cfRule type="cellIs" dxfId="119" priority="138" stopIfTrue="1" operator="equal">
      <formula>"PC"</formula>
    </cfRule>
    <cfRule type="cellIs" dxfId="118" priority="139" stopIfTrue="1" operator="equal">
      <formula>"C"</formula>
    </cfRule>
  </conditionalFormatting>
  <conditionalFormatting sqref="H155">
    <cfRule type="cellIs" priority="135" stopIfTrue="1" operator="equal">
      <formula>"N/A"</formula>
    </cfRule>
  </conditionalFormatting>
  <conditionalFormatting sqref="H155">
    <cfRule type="cellIs" dxfId="117" priority="134" stopIfTrue="1" operator="equal">
      <formula>"N/A"</formula>
    </cfRule>
  </conditionalFormatting>
  <conditionalFormatting sqref="K155">
    <cfRule type="cellIs" dxfId="116" priority="130" stopIfTrue="1" operator="equal">
      <formula>"解决后关闭"</formula>
    </cfRule>
    <cfRule type="cellIs" dxfId="115" priority="131" stopIfTrue="1" operator="equal">
      <formula>"挂起关闭"</formula>
    </cfRule>
    <cfRule type="cellIs" dxfId="114" priority="132" stopIfTrue="1" operator="equal">
      <formula>"延后处理"</formula>
    </cfRule>
    <cfRule type="cellIs" dxfId="113" priority="133" stopIfTrue="1" operator="equal">
      <formula>"开启"</formula>
    </cfRule>
  </conditionalFormatting>
  <conditionalFormatting sqref="H154">
    <cfRule type="cellIs" dxfId="112" priority="126" stopIfTrue="1" operator="equal">
      <formula>"NA"</formula>
    </cfRule>
    <cfRule type="cellIs" dxfId="111" priority="127" stopIfTrue="1" operator="equal">
      <formula>"NC"</formula>
    </cfRule>
    <cfRule type="cellIs" dxfId="110" priority="128" stopIfTrue="1" operator="equal">
      <formula>"PC"</formula>
    </cfRule>
    <cfRule type="cellIs" dxfId="109" priority="129" stopIfTrue="1" operator="equal">
      <formula>"C"</formula>
    </cfRule>
  </conditionalFormatting>
  <conditionalFormatting sqref="H154">
    <cfRule type="cellIs" priority="125" stopIfTrue="1" operator="equal">
      <formula>"N/A"</formula>
    </cfRule>
  </conditionalFormatting>
  <conditionalFormatting sqref="H154">
    <cfRule type="cellIs" dxfId="108" priority="124" stopIfTrue="1" operator="equal">
      <formula>"N/A"</formula>
    </cfRule>
  </conditionalFormatting>
  <conditionalFormatting sqref="K154">
    <cfRule type="cellIs" dxfId="107" priority="120" stopIfTrue="1" operator="equal">
      <formula>"解决后关闭"</formula>
    </cfRule>
    <cfRule type="cellIs" dxfId="106" priority="121" stopIfTrue="1" operator="equal">
      <formula>"挂起关闭"</formula>
    </cfRule>
    <cfRule type="cellIs" dxfId="105" priority="122" stopIfTrue="1" operator="equal">
      <formula>"延后处理"</formula>
    </cfRule>
    <cfRule type="cellIs" dxfId="104" priority="123" stopIfTrue="1" operator="equal">
      <formula>"开启"</formula>
    </cfRule>
  </conditionalFormatting>
  <conditionalFormatting sqref="H170">
    <cfRule type="cellIs" dxfId="103" priority="116" stopIfTrue="1" operator="equal">
      <formula>"NA"</formula>
    </cfRule>
    <cfRule type="cellIs" dxfId="102" priority="117" stopIfTrue="1" operator="equal">
      <formula>"NC"</formula>
    </cfRule>
    <cfRule type="cellIs" dxfId="101" priority="118" stopIfTrue="1" operator="equal">
      <formula>"PC"</formula>
    </cfRule>
    <cfRule type="cellIs" dxfId="100" priority="119" stopIfTrue="1" operator="equal">
      <formula>"C"</formula>
    </cfRule>
  </conditionalFormatting>
  <conditionalFormatting sqref="H170">
    <cfRule type="cellIs" priority="115" stopIfTrue="1" operator="equal">
      <formula>"N/A"</formula>
    </cfRule>
  </conditionalFormatting>
  <conditionalFormatting sqref="H170">
    <cfRule type="cellIs" dxfId="99" priority="114" stopIfTrue="1" operator="equal">
      <formula>"N/A"</formula>
    </cfRule>
  </conditionalFormatting>
  <conditionalFormatting sqref="K170">
    <cfRule type="cellIs" dxfId="98" priority="110" stopIfTrue="1" operator="equal">
      <formula>"解决后关闭"</formula>
    </cfRule>
    <cfRule type="cellIs" dxfId="97" priority="111" stopIfTrue="1" operator="equal">
      <formula>"挂起关闭"</formula>
    </cfRule>
    <cfRule type="cellIs" dxfId="96" priority="112" stopIfTrue="1" operator="equal">
      <formula>"延后处理"</formula>
    </cfRule>
    <cfRule type="cellIs" dxfId="95" priority="113" stopIfTrue="1" operator="equal">
      <formula>"开启"</formula>
    </cfRule>
  </conditionalFormatting>
  <conditionalFormatting sqref="H148:H151">
    <cfRule type="cellIs" dxfId="94" priority="106" stopIfTrue="1" operator="equal">
      <formula>"NA"</formula>
    </cfRule>
    <cfRule type="cellIs" dxfId="93" priority="107" stopIfTrue="1" operator="equal">
      <formula>"NC"</formula>
    </cfRule>
    <cfRule type="cellIs" dxfId="92" priority="108" stopIfTrue="1" operator="equal">
      <formula>"PC"</formula>
    </cfRule>
    <cfRule type="cellIs" dxfId="91" priority="109" stopIfTrue="1" operator="equal">
      <formula>"C"</formula>
    </cfRule>
  </conditionalFormatting>
  <conditionalFormatting sqref="H148:H151">
    <cfRule type="cellIs" priority="105" stopIfTrue="1" operator="equal">
      <formula>"N/A"</formula>
    </cfRule>
  </conditionalFormatting>
  <conditionalFormatting sqref="H148:H151">
    <cfRule type="cellIs" dxfId="90" priority="104" stopIfTrue="1" operator="equal">
      <formula>"N/A"</formula>
    </cfRule>
  </conditionalFormatting>
  <conditionalFormatting sqref="K148:K151">
    <cfRule type="cellIs" dxfId="89" priority="100" stopIfTrue="1" operator="equal">
      <formula>"解决后关闭"</formula>
    </cfRule>
    <cfRule type="cellIs" dxfId="88" priority="101" stopIfTrue="1" operator="equal">
      <formula>"挂起关闭"</formula>
    </cfRule>
    <cfRule type="cellIs" dxfId="87" priority="102" stopIfTrue="1" operator="equal">
      <formula>"延后处理"</formula>
    </cfRule>
    <cfRule type="cellIs" dxfId="86" priority="103" stopIfTrue="1" operator="equal">
      <formula>"开启"</formula>
    </cfRule>
  </conditionalFormatting>
  <conditionalFormatting sqref="H164:H165 H168:H169">
    <cfRule type="cellIs" dxfId="85" priority="96" stopIfTrue="1" operator="equal">
      <formula>"NA"</formula>
    </cfRule>
    <cfRule type="cellIs" dxfId="84" priority="97" stopIfTrue="1" operator="equal">
      <formula>"NC"</formula>
    </cfRule>
    <cfRule type="cellIs" dxfId="83" priority="98" stopIfTrue="1" operator="equal">
      <formula>"PC"</formula>
    </cfRule>
    <cfRule type="cellIs" dxfId="82" priority="99" stopIfTrue="1" operator="equal">
      <formula>"C"</formula>
    </cfRule>
  </conditionalFormatting>
  <conditionalFormatting sqref="H164:H165 H168:H169">
    <cfRule type="cellIs" priority="95" stopIfTrue="1" operator="equal">
      <formula>"N/A"</formula>
    </cfRule>
  </conditionalFormatting>
  <conditionalFormatting sqref="H164:H165 H168:H169">
    <cfRule type="cellIs" dxfId="81" priority="94" stopIfTrue="1" operator="equal">
      <formula>"N/A"</formula>
    </cfRule>
  </conditionalFormatting>
  <conditionalFormatting sqref="K164:K165 K168:K169">
    <cfRule type="cellIs" dxfId="80" priority="90" stopIfTrue="1" operator="equal">
      <formula>"解决后关闭"</formula>
    </cfRule>
    <cfRule type="cellIs" dxfId="79" priority="91" stopIfTrue="1" operator="equal">
      <formula>"挂起关闭"</formula>
    </cfRule>
    <cfRule type="cellIs" dxfId="78" priority="92" stopIfTrue="1" operator="equal">
      <formula>"延后处理"</formula>
    </cfRule>
    <cfRule type="cellIs" dxfId="77" priority="93" stopIfTrue="1" operator="equal">
      <formula>"开启"</formula>
    </cfRule>
  </conditionalFormatting>
  <conditionalFormatting sqref="H166">
    <cfRule type="cellIs" dxfId="76" priority="86" stopIfTrue="1" operator="equal">
      <formula>"NA"</formula>
    </cfRule>
    <cfRule type="cellIs" dxfId="75" priority="87" stopIfTrue="1" operator="equal">
      <formula>"NC"</formula>
    </cfRule>
    <cfRule type="cellIs" dxfId="74" priority="88" stopIfTrue="1" operator="equal">
      <formula>"PC"</formula>
    </cfRule>
    <cfRule type="cellIs" dxfId="73" priority="89" stopIfTrue="1" operator="equal">
      <formula>"C"</formula>
    </cfRule>
  </conditionalFormatting>
  <conditionalFormatting sqref="H166">
    <cfRule type="cellIs" priority="85" stopIfTrue="1" operator="equal">
      <formula>"N/A"</formula>
    </cfRule>
  </conditionalFormatting>
  <conditionalFormatting sqref="H166">
    <cfRule type="cellIs" dxfId="72" priority="84" stopIfTrue="1" operator="equal">
      <formula>"N/A"</formula>
    </cfRule>
  </conditionalFormatting>
  <conditionalFormatting sqref="K166">
    <cfRule type="cellIs" dxfId="71" priority="80" stopIfTrue="1" operator="equal">
      <formula>"解决后关闭"</formula>
    </cfRule>
    <cfRule type="cellIs" dxfId="70" priority="81" stopIfTrue="1" operator="equal">
      <formula>"挂起关闭"</formula>
    </cfRule>
    <cfRule type="cellIs" dxfId="69" priority="82" stopIfTrue="1" operator="equal">
      <formula>"延后处理"</formula>
    </cfRule>
    <cfRule type="cellIs" dxfId="68" priority="83" stopIfTrue="1" operator="equal">
      <formula>"开启"</formula>
    </cfRule>
  </conditionalFormatting>
  <conditionalFormatting sqref="H167">
    <cfRule type="cellIs" dxfId="67" priority="76" stopIfTrue="1" operator="equal">
      <formula>"NA"</formula>
    </cfRule>
    <cfRule type="cellIs" dxfId="66" priority="77" stopIfTrue="1" operator="equal">
      <formula>"NC"</formula>
    </cfRule>
    <cfRule type="cellIs" dxfId="65" priority="78" stopIfTrue="1" operator="equal">
      <formula>"PC"</formula>
    </cfRule>
    <cfRule type="cellIs" dxfId="64" priority="79" stopIfTrue="1" operator="equal">
      <formula>"C"</formula>
    </cfRule>
  </conditionalFormatting>
  <conditionalFormatting sqref="H167">
    <cfRule type="cellIs" priority="75" stopIfTrue="1" operator="equal">
      <formula>"N/A"</formula>
    </cfRule>
  </conditionalFormatting>
  <conditionalFormatting sqref="H167">
    <cfRule type="cellIs" dxfId="63" priority="74" stopIfTrue="1" operator="equal">
      <formula>"N/A"</formula>
    </cfRule>
  </conditionalFormatting>
  <conditionalFormatting sqref="K167">
    <cfRule type="cellIs" dxfId="62" priority="70" stopIfTrue="1" operator="equal">
      <formula>"解决后关闭"</formula>
    </cfRule>
    <cfRule type="cellIs" dxfId="61" priority="71" stopIfTrue="1" operator="equal">
      <formula>"挂起关闭"</formula>
    </cfRule>
    <cfRule type="cellIs" dxfId="60" priority="72" stopIfTrue="1" operator="equal">
      <formula>"延后处理"</formula>
    </cfRule>
    <cfRule type="cellIs" dxfId="59" priority="73" stopIfTrue="1" operator="equal">
      <formula>"开启"</formula>
    </cfRule>
  </conditionalFormatting>
  <conditionalFormatting sqref="H142">
    <cfRule type="cellIs" dxfId="58" priority="66" stopIfTrue="1" operator="equal">
      <formula>"NA"</formula>
    </cfRule>
    <cfRule type="cellIs" dxfId="57" priority="67" stopIfTrue="1" operator="equal">
      <formula>"NC"</formula>
    </cfRule>
    <cfRule type="cellIs" dxfId="56" priority="68" stopIfTrue="1" operator="equal">
      <formula>"PC"</formula>
    </cfRule>
    <cfRule type="cellIs" dxfId="55" priority="69" stopIfTrue="1" operator="equal">
      <formula>"C"</formula>
    </cfRule>
  </conditionalFormatting>
  <conditionalFormatting sqref="H142">
    <cfRule type="cellIs" priority="65" stopIfTrue="1" operator="equal">
      <formula>"N/A"</formula>
    </cfRule>
  </conditionalFormatting>
  <conditionalFormatting sqref="H142">
    <cfRule type="cellIs" dxfId="54" priority="64" stopIfTrue="1" operator="equal">
      <formula>"N/A"</formula>
    </cfRule>
  </conditionalFormatting>
  <conditionalFormatting sqref="K142">
    <cfRule type="cellIs" dxfId="53" priority="60" stopIfTrue="1" operator="equal">
      <formula>"解决后关闭"</formula>
    </cfRule>
    <cfRule type="cellIs" dxfId="52" priority="61" stopIfTrue="1" operator="equal">
      <formula>"挂起关闭"</formula>
    </cfRule>
    <cfRule type="cellIs" dxfId="51" priority="62" stopIfTrue="1" operator="equal">
      <formula>"延后处理"</formula>
    </cfRule>
    <cfRule type="cellIs" dxfId="50" priority="63" stopIfTrue="1" operator="equal">
      <formula>"开启"</formula>
    </cfRule>
  </conditionalFormatting>
  <conditionalFormatting sqref="H179">
    <cfRule type="cellIs" dxfId="49" priority="56" stopIfTrue="1" operator="equal">
      <formula>"NA"</formula>
    </cfRule>
    <cfRule type="cellIs" dxfId="48" priority="57" stopIfTrue="1" operator="equal">
      <formula>"NC"</formula>
    </cfRule>
    <cfRule type="cellIs" dxfId="47" priority="58" stopIfTrue="1" operator="equal">
      <formula>"PC"</formula>
    </cfRule>
    <cfRule type="cellIs" dxfId="46" priority="59" stopIfTrue="1" operator="equal">
      <formula>"C"</formula>
    </cfRule>
  </conditionalFormatting>
  <conditionalFormatting sqref="H179">
    <cfRule type="cellIs" priority="55" stopIfTrue="1" operator="equal">
      <formula>"N/A"</formula>
    </cfRule>
  </conditionalFormatting>
  <conditionalFormatting sqref="H179">
    <cfRule type="cellIs" dxfId="45" priority="54" stopIfTrue="1" operator="equal">
      <formula>"N/A"</formula>
    </cfRule>
  </conditionalFormatting>
  <conditionalFormatting sqref="K179">
    <cfRule type="cellIs" dxfId="44" priority="50" stopIfTrue="1" operator="equal">
      <formula>"解决后关闭"</formula>
    </cfRule>
    <cfRule type="cellIs" dxfId="43" priority="51" stopIfTrue="1" operator="equal">
      <formula>"挂起关闭"</formula>
    </cfRule>
    <cfRule type="cellIs" dxfId="42" priority="52" stopIfTrue="1" operator="equal">
      <formula>"延后处理"</formula>
    </cfRule>
    <cfRule type="cellIs" dxfId="41" priority="53" stopIfTrue="1" operator="equal">
      <formula>"开启"</formula>
    </cfRule>
  </conditionalFormatting>
  <conditionalFormatting sqref="H182">
    <cfRule type="cellIs" dxfId="40" priority="46" stopIfTrue="1" operator="equal">
      <formula>"NA"</formula>
    </cfRule>
    <cfRule type="cellIs" dxfId="39" priority="47" stopIfTrue="1" operator="equal">
      <formula>"NC"</formula>
    </cfRule>
    <cfRule type="cellIs" dxfId="38" priority="48" stopIfTrue="1" operator="equal">
      <formula>"PC"</formula>
    </cfRule>
    <cfRule type="cellIs" dxfId="37" priority="49" stopIfTrue="1" operator="equal">
      <formula>"C"</formula>
    </cfRule>
  </conditionalFormatting>
  <conditionalFormatting sqref="H182">
    <cfRule type="cellIs" priority="45" stopIfTrue="1" operator="equal">
      <formula>"N/A"</formula>
    </cfRule>
  </conditionalFormatting>
  <conditionalFormatting sqref="H182">
    <cfRule type="cellIs" dxfId="36" priority="44" stopIfTrue="1" operator="equal">
      <formula>"N/A"</formula>
    </cfRule>
  </conditionalFormatting>
  <conditionalFormatting sqref="K182">
    <cfRule type="cellIs" dxfId="35" priority="40" stopIfTrue="1" operator="equal">
      <formula>"解决后关闭"</formula>
    </cfRule>
    <cfRule type="cellIs" dxfId="34" priority="41" stopIfTrue="1" operator="equal">
      <formula>"挂起关闭"</formula>
    </cfRule>
    <cfRule type="cellIs" dxfId="33" priority="42" stopIfTrue="1" operator="equal">
      <formula>"延后处理"</formula>
    </cfRule>
    <cfRule type="cellIs" dxfId="32" priority="43" stopIfTrue="1" operator="equal">
      <formula>"开启"</formula>
    </cfRule>
  </conditionalFormatting>
  <conditionalFormatting sqref="H30">
    <cfRule type="cellIs" dxfId="31" priority="36" stopIfTrue="1" operator="equal">
      <formula>"NA"</formula>
    </cfRule>
    <cfRule type="cellIs" dxfId="30" priority="37" stopIfTrue="1" operator="equal">
      <formula>"NC"</formula>
    </cfRule>
    <cfRule type="cellIs" dxfId="29" priority="38" stopIfTrue="1" operator="equal">
      <formula>"PC"</formula>
    </cfRule>
    <cfRule type="cellIs" dxfId="28" priority="39" stopIfTrue="1" operator="equal">
      <formula>"C"</formula>
    </cfRule>
  </conditionalFormatting>
  <conditionalFormatting sqref="H30">
    <cfRule type="cellIs" priority="35" stopIfTrue="1" operator="equal">
      <formula>"N/A"</formula>
    </cfRule>
  </conditionalFormatting>
  <conditionalFormatting sqref="H30">
    <cfRule type="cellIs" dxfId="27" priority="34" stopIfTrue="1" operator="equal">
      <formula>"N/A"</formula>
    </cfRule>
  </conditionalFormatting>
  <conditionalFormatting sqref="K30">
    <cfRule type="cellIs" dxfId="26" priority="30" stopIfTrue="1" operator="equal">
      <formula>"解决后关闭"</formula>
    </cfRule>
    <cfRule type="cellIs" dxfId="25" priority="31" stopIfTrue="1" operator="equal">
      <formula>"挂起关闭"</formula>
    </cfRule>
    <cfRule type="cellIs" dxfId="24" priority="32" stopIfTrue="1" operator="equal">
      <formula>"延后处理"</formula>
    </cfRule>
    <cfRule type="cellIs" dxfId="23" priority="33" stopIfTrue="1" operator="equal">
      <formula>"开启"</formula>
    </cfRule>
  </conditionalFormatting>
  <conditionalFormatting sqref="H9">
    <cfRule type="cellIs" dxfId="22" priority="26" stopIfTrue="1" operator="equal">
      <formula>"NA"</formula>
    </cfRule>
    <cfRule type="cellIs" dxfId="21" priority="27" stopIfTrue="1" operator="equal">
      <formula>"NC"</formula>
    </cfRule>
    <cfRule type="cellIs" dxfId="20" priority="28" stopIfTrue="1" operator="equal">
      <formula>"PC"</formula>
    </cfRule>
    <cfRule type="cellIs" dxfId="19" priority="29" stopIfTrue="1" operator="equal">
      <formula>"C"</formula>
    </cfRule>
  </conditionalFormatting>
  <conditionalFormatting sqref="H9">
    <cfRule type="cellIs" priority="25" stopIfTrue="1" operator="equal">
      <formula>"N/A"</formula>
    </cfRule>
  </conditionalFormatting>
  <conditionalFormatting sqref="H9">
    <cfRule type="cellIs" dxfId="18" priority="24" stopIfTrue="1" operator="equal">
      <formula>"N/A"</formula>
    </cfRule>
  </conditionalFormatting>
  <conditionalFormatting sqref="K31">
    <cfRule type="cellIs" dxfId="17" priority="10" stopIfTrue="1" operator="equal">
      <formula>"解决后关闭"</formula>
    </cfRule>
    <cfRule type="cellIs" dxfId="16" priority="11" stopIfTrue="1" operator="equal">
      <formula>"挂起关闭"</formula>
    </cfRule>
    <cfRule type="cellIs" dxfId="15" priority="12" stopIfTrue="1" operator="equal">
      <formula>"延后处理"</formula>
    </cfRule>
    <cfRule type="cellIs" dxfId="14" priority="13" stopIfTrue="1" operator="equal">
      <formula>"开启"</formula>
    </cfRule>
  </conditionalFormatting>
  <conditionalFormatting sqref="H31">
    <cfRule type="cellIs" dxfId="13" priority="16" stopIfTrue="1" operator="equal">
      <formula>"NA"</formula>
    </cfRule>
    <cfRule type="cellIs" dxfId="12" priority="17" stopIfTrue="1" operator="equal">
      <formula>"NC"</formula>
    </cfRule>
    <cfRule type="cellIs" dxfId="11" priority="18" stopIfTrue="1" operator="equal">
      <formula>"PC"</formula>
    </cfRule>
    <cfRule type="cellIs" dxfId="10" priority="19" stopIfTrue="1" operator="equal">
      <formula>"C"</formula>
    </cfRule>
  </conditionalFormatting>
  <conditionalFormatting sqref="H31">
    <cfRule type="cellIs" priority="15" stopIfTrue="1" operator="equal">
      <formula>"N/A"</formula>
    </cfRule>
  </conditionalFormatting>
  <conditionalFormatting sqref="H31">
    <cfRule type="cellIs" dxfId="9" priority="14" stopIfTrue="1" operator="equal">
      <formula>"N/A"</formula>
    </cfRule>
  </conditionalFormatting>
  <conditionalFormatting sqref="H190:H191 W190:W191">
    <cfRule type="cellIs" dxfId="8" priority="6" stopIfTrue="1" operator="equal">
      <formula>"NA"</formula>
    </cfRule>
    <cfRule type="cellIs" dxfId="7" priority="7" stopIfTrue="1" operator="equal">
      <formula>"NC"</formula>
    </cfRule>
    <cfRule type="cellIs" dxfId="6" priority="8" stopIfTrue="1" operator="equal">
      <formula>"PC"</formula>
    </cfRule>
    <cfRule type="cellIs" dxfId="5" priority="9" stopIfTrue="1" operator="equal">
      <formula>"C"</formula>
    </cfRule>
  </conditionalFormatting>
  <conditionalFormatting sqref="K190:K191">
    <cfRule type="cellIs" dxfId="4" priority="2" stopIfTrue="1" operator="equal">
      <formula>"解决后关闭"</formula>
    </cfRule>
    <cfRule type="cellIs" dxfId="3" priority="3" stopIfTrue="1" operator="equal">
      <formula>"挂起关闭"</formula>
    </cfRule>
    <cfRule type="cellIs" dxfId="2" priority="4" stopIfTrue="1" operator="equal">
      <formula>"延后处理"</formula>
    </cfRule>
    <cfRule type="cellIs" dxfId="1" priority="5" stopIfTrue="1" operator="equal">
      <formula>"开启"</formula>
    </cfRule>
  </conditionalFormatting>
  <conditionalFormatting sqref="S190:S191">
    <cfRule type="cellIs" dxfId="0" priority="1" operator="equal">
      <formula>"一般"</formula>
    </cfRule>
  </conditionalFormatting>
  <dataValidations disablePrompts="1" count="2">
    <dataValidation type="list" allowBlank="1" showInputMessage="1" showErrorMessage="1" sqref="K4:K187">
      <formula1>"开启,延后处理,挂起关闭,解决后关闭"</formula1>
    </dataValidation>
    <dataValidation type="list" allowBlank="1" showInputMessage="1" showErrorMessage="1" sqref="H4:H187">
      <formula1>检查结果</formula1>
    </dataValidation>
  </dataValidations>
  <pageMargins left="0.75" right="0.75" top="1" bottom="1" header="0.5" footer="0.5"/>
  <pageSetup paperSize="9" scale="88" orientation="portrait" r:id="rId1"/>
  <headerFooter alignWithMargins="0">
    <oddHeader>&amp;L&amp;G&amp;R&amp;"Arial Narrow,常规"&amp;9
WD_QP_4-02_QR_02   V 5.0</oddHeader>
    <oddFooter>&amp;L&amp;"Arial Narrow,常规"&amp;9WD_QP_4-02_QR_02   V 5.1    &amp;R&amp;9第 &amp;P 页，共 &amp;N 页</oddFooter>
  </headerFooter>
  <legacy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9"/>
  <sheetViews>
    <sheetView tabSelected="1" topLeftCell="A34" zoomScaleNormal="100" workbookViewId="0">
      <selection activeCell="F55" sqref="F55"/>
    </sheetView>
  </sheetViews>
  <sheetFormatPr defaultColWidth="9" defaultRowHeight="14.25" x14ac:dyDescent="0.15"/>
  <cols>
    <col min="1" max="1" width="7.25" style="4" customWidth="1"/>
    <col min="2" max="2" width="9" style="4"/>
    <col min="3" max="3" width="21.875" style="4" customWidth="1"/>
    <col min="4" max="4" width="26" style="4" customWidth="1"/>
    <col min="5" max="5" width="6.375" style="4" customWidth="1"/>
    <col min="6" max="6" width="32.125" style="4" customWidth="1"/>
    <col min="7" max="16384" width="9" style="4"/>
  </cols>
  <sheetData>
    <row r="1" spans="2:7" ht="36" x14ac:dyDescent="0.15">
      <c r="B1" s="42" t="s">
        <v>148</v>
      </c>
      <c r="C1" s="42" t="s">
        <v>149</v>
      </c>
      <c r="D1" s="42" t="s">
        <v>150</v>
      </c>
      <c r="E1" s="42" t="s">
        <v>151</v>
      </c>
      <c r="F1" s="42" t="s">
        <v>152</v>
      </c>
      <c r="G1" s="42" t="s">
        <v>156</v>
      </c>
    </row>
    <row r="2" spans="2:7" ht="42.75" customHeight="1" x14ac:dyDescent="0.15">
      <c r="B2" s="97" t="s">
        <v>157</v>
      </c>
      <c r="C2" s="43" t="s">
        <v>158</v>
      </c>
      <c r="D2" s="43" t="s">
        <v>649</v>
      </c>
      <c r="E2" s="44" t="s">
        <v>301</v>
      </c>
      <c r="F2" s="43" t="s">
        <v>159</v>
      </c>
      <c r="G2" s="43"/>
    </row>
    <row r="3" spans="2:7" ht="15" customHeight="1" x14ac:dyDescent="0.15">
      <c r="B3" s="97"/>
      <c r="C3" s="43" t="s">
        <v>651</v>
      </c>
      <c r="D3" s="43" t="s">
        <v>160</v>
      </c>
      <c r="E3" s="44" t="s">
        <v>63</v>
      </c>
      <c r="F3" s="45" t="s">
        <v>650</v>
      </c>
      <c r="G3" s="43"/>
    </row>
    <row r="4" spans="2:7" x14ac:dyDescent="0.15">
      <c r="B4" s="97"/>
      <c r="C4" s="43" t="s">
        <v>161</v>
      </c>
      <c r="D4" s="43" t="s">
        <v>162</v>
      </c>
      <c r="E4" s="44" t="s">
        <v>63</v>
      </c>
      <c r="F4" s="43" t="s">
        <v>163</v>
      </c>
      <c r="G4" s="43"/>
    </row>
    <row r="5" spans="2:7" x14ac:dyDescent="0.15">
      <c r="B5" s="97"/>
      <c r="C5" s="46" t="s">
        <v>164</v>
      </c>
      <c r="D5" s="46" t="s">
        <v>162</v>
      </c>
      <c r="E5" s="44" t="s">
        <v>63</v>
      </c>
      <c r="F5" s="43" t="s">
        <v>165</v>
      </c>
      <c r="G5" s="43"/>
    </row>
    <row r="6" spans="2:7" x14ac:dyDescent="0.15">
      <c r="B6" s="97" t="s">
        <v>166</v>
      </c>
      <c r="C6" s="46" t="s">
        <v>167</v>
      </c>
      <c r="D6" s="46" t="s">
        <v>160</v>
      </c>
      <c r="E6" s="44" t="s">
        <v>63</v>
      </c>
      <c r="F6" s="43" t="s">
        <v>306</v>
      </c>
      <c r="G6" s="45"/>
    </row>
    <row r="7" spans="2:7" x14ac:dyDescent="0.15">
      <c r="B7" s="97"/>
      <c r="C7" s="43" t="s">
        <v>168</v>
      </c>
      <c r="D7" s="43" t="s">
        <v>160</v>
      </c>
      <c r="E7" s="44" t="s">
        <v>63</v>
      </c>
      <c r="F7" s="43" t="s">
        <v>169</v>
      </c>
      <c r="G7" s="43"/>
    </row>
    <row r="8" spans="2:7" x14ac:dyDescent="0.15">
      <c r="B8" s="97"/>
      <c r="C8" s="43" t="s">
        <v>170</v>
      </c>
      <c r="D8" s="43"/>
      <c r="E8" s="44"/>
      <c r="F8" s="43" t="s">
        <v>10</v>
      </c>
      <c r="G8" s="45"/>
    </row>
    <row r="9" spans="2:7" ht="15" customHeight="1" x14ac:dyDescent="0.15">
      <c r="B9" s="97"/>
      <c r="C9" s="43" t="s">
        <v>171</v>
      </c>
      <c r="D9" s="43" t="s">
        <v>694</v>
      </c>
      <c r="E9" s="44" t="s">
        <v>63</v>
      </c>
      <c r="F9" s="43" t="s">
        <v>172</v>
      </c>
      <c r="G9" s="43"/>
    </row>
    <row r="10" spans="2:7" ht="17.25" customHeight="1" x14ac:dyDescent="0.15">
      <c r="B10" s="97"/>
      <c r="C10" s="43" t="s">
        <v>173</v>
      </c>
      <c r="D10" s="43"/>
      <c r="E10" s="44"/>
      <c r="F10" s="43" t="s">
        <v>174</v>
      </c>
      <c r="G10" s="45"/>
    </row>
    <row r="11" spans="2:7" ht="15" customHeight="1" x14ac:dyDescent="0.15">
      <c r="B11" s="97"/>
      <c r="C11" s="43" t="s">
        <v>175</v>
      </c>
      <c r="D11" s="43" t="s">
        <v>160</v>
      </c>
      <c r="E11" s="44" t="s">
        <v>63</v>
      </c>
      <c r="F11" s="43" t="s">
        <v>176</v>
      </c>
      <c r="G11" s="43"/>
    </row>
    <row r="12" spans="2:7" x14ac:dyDescent="0.15">
      <c r="B12" s="97"/>
      <c r="C12" s="43" t="s">
        <v>652</v>
      </c>
      <c r="D12" s="43" t="s">
        <v>160</v>
      </c>
      <c r="E12" s="44" t="s">
        <v>63</v>
      </c>
      <c r="F12" s="43" t="s">
        <v>177</v>
      </c>
      <c r="G12" s="43"/>
    </row>
    <row r="13" spans="2:7" x14ac:dyDescent="0.15">
      <c r="B13" s="97"/>
      <c r="C13" s="43" t="s">
        <v>178</v>
      </c>
      <c r="D13" s="43"/>
      <c r="E13" s="44"/>
      <c r="F13" s="43" t="s">
        <v>179</v>
      </c>
      <c r="G13" s="43"/>
    </row>
    <row r="14" spans="2:7" x14ac:dyDescent="0.15">
      <c r="B14" s="97"/>
      <c r="C14" s="43" t="s">
        <v>180</v>
      </c>
      <c r="D14" s="43"/>
      <c r="E14" s="44"/>
      <c r="F14" s="43" t="s">
        <v>181</v>
      </c>
      <c r="G14" s="45"/>
    </row>
    <row r="15" spans="2:7" ht="18.75" customHeight="1" x14ac:dyDescent="0.15">
      <c r="B15" s="97"/>
      <c r="C15" s="46" t="s">
        <v>182</v>
      </c>
      <c r="D15" s="46" t="s">
        <v>160</v>
      </c>
      <c r="E15" s="44" t="s">
        <v>63</v>
      </c>
      <c r="F15" s="43" t="s">
        <v>525</v>
      </c>
      <c r="G15" s="45"/>
    </row>
    <row r="16" spans="2:7" x14ac:dyDescent="0.15">
      <c r="B16" s="97" t="s">
        <v>11</v>
      </c>
      <c r="C16" s="46" t="s">
        <v>183</v>
      </c>
      <c r="D16" s="47"/>
      <c r="E16" s="44"/>
      <c r="F16" s="43" t="s">
        <v>184</v>
      </c>
      <c r="G16" s="45"/>
    </row>
    <row r="17" spans="2:7" ht="15" customHeight="1" x14ac:dyDescent="0.15">
      <c r="B17" s="97"/>
      <c r="C17" s="43" t="s">
        <v>185</v>
      </c>
      <c r="D17" s="43"/>
      <c r="E17" s="44"/>
      <c r="F17" s="43" t="s">
        <v>186</v>
      </c>
      <c r="G17" s="45"/>
    </row>
    <row r="18" spans="2:7" x14ac:dyDescent="0.15">
      <c r="B18" s="97"/>
      <c r="C18" s="43" t="s">
        <v>187</v>
      </c>
      <c r="D18" s="43" t="s">
        <v>160</v>
      </c>
      <c r="E18" s="44" t="s">
        <v>63</v>
      </c>
      <c r="F18" s="43" t="s">
        <v>674</v>
      </c>
      <c r="G18" s="45"/>
    </row>
    <row r="19" spans="2:7" x14ac:dyDescent="0.15">
      <c r="B19" s="97"/>
      <c r="C19" s="43" t="s">
        <v>669</v>
      </c>
      <c r="D19" s="43" t="s">
        <v>160</v>
      </c>
      <c r="E19" s="44" t="s">
        <v>63</v>
      </c>
      <c r="F19" s="43" t="s">
        <v>188</v>
      </c>
      <c r="G19" s="43"/>
    </row>
    <row r="20" spans="2:7" ht="24" x14ac:dyDescent="0.15">
      <c r="B20" s="97"/>
      <c r="C20" s="43" t="s">
        <v>670</v>
      </c>
      <c r="D20" s="43" t="s">
        <v>160</v>
      </c>
      <c r="E20" s="44" t="s">
        <v>63</v>
      </c>
      <c r="F20" s="43" t="s">
        <v>189</v>
      </c>
      <c r="G20" s="43"/>
    </row>
    <row r="21" spans="2:7" x14ac:dyDescent="0.15">
      <c r="B21" s="97"/>
      <c r="C21" s="43" t="s">
        <v>671</v>
      </c>
      <c r="D21" s="43" t="s">
        <v>160</v>
      </c>
      <c r="E21" s="44" t="s">
        <v>63</v>
      </c>
      <c r="F21" s="43" t="s">
        <v>190</v>
      </c>
      <c r="G21" s="45"/>
    </row>
    <row r="22" spans="2:7" x14ac:dyDescent="0.15">
      <c r="B22" s="97"/>
      <c r="C22" s="43" t="s">
        <v>653</v>
      </c>
      <c r="D22" s="43" t="s">
        <v>160</v>
      </c>
      <c r="E22" s="44" t="s">
        <v>63</v>
      </c>
      <c r="F22" s="43" t="s">
        <v>315</v>
      </c>
      <c r="G22" s="57"/>
    </row>
    <row r="23" spans="2:7" x14ac:dyDescent="0.15">
      <c r="B23" s="97"/>
      <c r="C23" s="43" t="s">
        <v>672</v>
      </c>
      <c r="D23" s="43" t="s">
        <v>160</v>
      </c>
      <c r="E23" s="44" t="s">
        <v>63</v>
      </c>
      <c r="F23" s="43" t="s">
        <v>12</v>
      </c>
      <c r="G23" s="43"/>
    </row>
    <row r="24" spans="2:7" x14ac:dyDescent="0.15">
      <c r="B24" s="97"/>
      <c r="C24" s="43" t="s">
        <v>673</v>
      </c>
      <c r="D24" s="43"/>
      <c r="E24" s="44"/>
      <c r="F24" s="43" t="s">
        <v>13</v>
      </c>
      <c r="G24" s="45"/>
    </row>
    <row r="25" spans="2:7" x14ac:dyDescent="0.15">
      <c r="B25" s="97" t="s">
        <v>14</v>
      </c>
      <c r="C25" s="48" t="s">
        <v>654</v>
      </c>
      <c r="D25" s="43" t="s">
        <v>160</v>
      </c>
      <c r="E25" s="44" t="s">
        <v>63</v>
      </c>
      <c r="F25" s="48" t="s">
        <v>191</v>
      </c>
      <c r="G25" s="58"/>
    </row>
    <row r="26" spans="2:7" x14ac:dyDescent="0.15">
      <c r="B26" s="97"/>
      <c r="C26" s="43" t="s">
        <v>192</v>
      </c>
      <c r="D26" s="43" t="s">
        <v>160</v>
      </c>
      <c r="E26" s="44" t="s">
        <v>63</v>
      </c>
      <c r="F26" s="43" t="s">
        <v>193</v>
      </c>
      <c r="G26" s="43"/>
    </row>
    <row r="27" spans="2:7" x14ac:dyDescent="0.15">
      <c r="B27" s="97"/>
      <c r="C27" s="43" t="s">
        <v>194</v>
      </c>
      <c r="D27" s="43" t="s">
        <v>160</v>
      </c>
      <c r="E27" s="44" t="s">
        <v>63</v>
      </c>
      <c r="F27" s="43" t="s">
        <v>195</v>
      </c>
      <c r="G27" s="43"/>
    </row>
    <row r="28" spans="2:7" ht="15" customHeight="1" x14ac:dyDescent="0.15">
      <c r="B28" s="97"/>
      <c r="C28" s="43" t="s">
        <v>196</v>
      </c>
      <c r="D28" s="43" t="s">
        <v>160</v>
      </c>
      <c r="E28" s="44" t="s">
        <v>63</v>
      </c>
      <c r="F28" s="43" t="s">
        <v>197</v>
      </c>
      <c r="G28" s="43"/>
    </row>
    <row r="29" spans="2:7" x14ac:dyDescent="0.15">
      <c r="B29" s="97"/>
      <c r="C29" s="43" t="s">
        <v>198</v>
      </c>
      <c r="D29" s="43" t="s">
        <v>160</v>
      </c>
      <c r="E29" s="44" t="s">
        <v>63</v>
      </c>
      <c r="F29" s="43" t="s">
        <v>195</v>
      </c>
      <c r="G29" s="43"/>
    </row>
    <row r="30" spans="2:7" x14ac:dyDescent="0.15">
      <c r="B30" s="97"/>
      <c r="C30" s="43" t="s">
        <v>199</v>
      </c>
      <c r="D30" s="43"/>
      <c r="E30" s="44"/>
      <c r="F30" s="43" t="s">
        <v>200</v>
      </c>
      <c r="G30" s="45"/>
    </row>
    <row r="31" spans="2:7" x14ac:dyDescent="0.15">
      <c r="B31" s="97"/>
      <c r="C31" s="43" t="s">
        <v>334</v>
      </c>
      <c r="D31" s="43"/>
      <c r="E31" s="44"/>
      <c r="F31" s="43" t="s">
        <v>195</v>
      </c>
      <c r="G31" s="45"/>
    </row>
    <row r="32" spans="2:7" x14ac:dyDescent="0.15">
      <c r="B32" s="97"/>
      <c r="C32" s="43" t="s">
        <v>201</v>
      </c>
      <c r="D32" s="43" t="s">
        <v>202</v>
      </c>
      <c r="E32" s="44" t="s">
        <v>63</v>
      </c>
      <c r="F32" s="43" t="s">
        <v>203</v>
      </c>
      <c r="G32" s="43"/>
    </row>
    <row r="33" spans="2:7" x14ac:dyDescent="0.15">
      <c r="B33" s="97"/>
      <c r="C33" s="43" t="s">
        <v>204</v>
      </c>
      <c r="D33" s="43" t="s">
        <v>202</v>
      </c>
      <c r="E33" s="44" t="s">
        <v>63</v>
      </c>
      <c r="F33" s="43" t="s">
        <v>195</v>
      </c>
      <c r="G33" s="43"/>
    </row>
    <row r="34" spans="2:7" x14ac:dyDescent="0.15">
      <c r="B34" s="97" t="s">
        <v>205</v>
      </c>
      <c r="C34" s="43" t="s">
        <v>655</v>
      </c>
      <c r="D34" s="43" t="s">
        <v>160</v>
      </c>
      <c r="E34" s="44" t="s">
        <v>63</v>
      </c>
      <c r="F34" s="43" t="s">
        <v>61</v>
      </c>
      <c r="G34" s="43"/>
    </row>
    <row r="35" spans="2:7" ht="15" customHeight="1" x14ac:dyDescent="0.15">
      <c r="B35" s="97"/>
      <c r="C35" s="43" t="s">
        <v>337</v>
      </c>
      <c r="D35" s="43" t="s">
        <v>160</v>
      </c>
      <c r="E35" s="44" t="s">
        <v>63</v>
      </c>
      <c r="F35" s="43" t="s">
        <v>15</v>
      </c>
      <c r="G35" s="43"/>
    </row>
    <row r="36" spans="2:7" x14ac:dyDescent="0.15">
      <c r="B36" s="97"/>
      <c r="C36" s="43" t="s">
        <v>206</v>
      </c>
      <c r="D36" s="43"/>
      <c r="E36" s="44"/>
      <c r="F36" s="43" t="s">
        <v>207</v>
      </c>
      <c r="G36" s="45"/>
    </row>
    <row r="37" spans="2:7" x14ac:dyDescent="0.15">
      <c r="B37" s="97"/>
      <c r="C37" s="43" t="s">
        <v>689</v>
      </c>
      <c r="D37" s="48" t="s">
        <v>695</v>
      </c>
      <c r="E37" s="44" t="s">
        <v>63</v>
      </c>
      <c r="F37" s="43" t="s">
        <v>208</v>
      </c>
      <c r="G37" s="43"/>
    </row>
    <row r="38" spans="2:7" x14ac:dyDescent="0.15">
      <c r="B38" s="97"/>
      <c r="C38" s="43" t="s">
        <v>209</v>
      </c>
      <c r="D38" s="43" t="s">
        <v>160</v>
      </c>
      <c r="E38" s="44" t="s">
        <v>63</v>
      </c>
      <c r="F38" s="43" t="s">
        <v>210</v>
      </c>
      <c r="G38" s="45"/>
    </row>
    <row r="39" spans="2:7" x14ac:dyDescent="0.15">
      <c r="B39" s="97"/>
      <c r="C39" s="43" t="s">
        <v>338</v>
      </c>
      <c r="D39" s="43"/>
      <c r="E39" s="44"/>
      <c r="F39" s="43" t="s">
        <v>195</v>
      </c>
      <c r="G39" s="45"/>
    </row>
    <row r="40" spans="2:7" x14ac:dyDescent="0.15">
      <c r="B40" s="97" t="s">
        <v>211</v>
      </c>
      <c r="C40" s="43" t="s">
        <v>212</v>
      </c>
      <c r="D40" s="43"/>
      <c r="E40" s="44"/>
      <c r="F40" s="48" t="s">
        <v>213</v>
      </c>
      <c r="G40" s="45"/>
    </row>
    <row r="41" spans="2:7" x14ac:dyDescent="0.15">
      <c r="B41" s="97"/>
      <c r="C41" s="46" t="s">
        <v>214</v>
      </c>
      <c r="D41" s="43"/>
      <c r="E41" s="44"/>
      <c r="F41" s="43" t="s">
        <v>215</v>
      </c>
      <c r="G41" s="45"/>
    </row>
    <row r="42" spans="2:7" x14ac:dyDescent="0.15">
      <c r="B42" s="97"/>
      <c r="C42" s="43" t="s">
        <v>216</v>
      </c>
      <c r="D42" s="43"/>
      <c r="E42" s="44"/>
      <c r="F42" s="43" t="s">
        <v>195</v>
      </c>
      <c r="G42" s="45"/>
    </row>
    <row r="43" spans="2:7" x14ac:dyDescent="0.15">
      <c r="B43" s="97"/>
      <c r="C43" s="49" t="s">
        <v>359</v>
      </c>
      <c r="D43" s="43"/>
      <c r="E43" s="44"/>
      <c r="F43" s="49" t="s">
        <v>363</v>
      </c>
      <c r="G43" s="45"/>
    </row>
    <row r="44" spans="2:7" x14ac:dyDescent="0.15">
      <c r="B44" s="97"/>
      <c r="C44" s="49" t="s">
        <v>360</v>
      </c>
      <c r="D44" s="43" t="s">
        <v>160</v>
      </c>
      <c r="E44" s="44" t="s">
        <v>63</v>
      </c>
      <c r="F44" s="49" t="s">
        <v>364</v>
      </c>
      <c r="G44" s="45"/>
    </row>
    <row r="45" spans="2:7" x14ac:dyDescent="0.15">
      <c r="B45" s="97"/>
      <c r="C45" s="49" t="s">
        <v>361</v>
      </c>
      <c r="D45" s="43"/>
      <c r="E45" s="44"/>
      <c r="F45" s="49" t="s">
        <v>365</v>
      </c>
      <c r="G45" s="45"/>
    </row>
    <row r="46" spans="2:7" x14ac:dyDescent="0.15">
      <c r="B46" s="97"/>
      <c r="C46" s="43" t="s">
        <v>362</v>
      </c>
      <c r="D46" s="43" t="s">
        <v>160</v>
      </c>
      <c r="E46" s="44" t="s">
        <v>63</v>
      </c>
      <c r="F46" s="43" t="s">
        <v>217</v>
      </c>
      <c r="G46" s="43"/>
    </row>
    <row r="47" spans="2:7" x14ac:dyDescent="0.15">
      <c r="B47" s="97" t="s">
        <v>218</v>
      </c>
      <c r="C47" s="43" t="s">
        <v>219</v>
      </c>
      <c r="D47" s="43" t="s">
        <v>160</v>
      </c>
      <c r="E47" s="44" t="s">
        <v>63</v>
      </c>
      <c r="F47" s="43" t="s">
        <v>220</v>
      </c>
      <c r="G47" s="43"/>
    </row>
    <row r="48" spans="2:7" ht="28.5" customHeight="1" x14ac:dyDescent="0.15">
      <c r="B48" s="97"/>
      <c r="C48" s="43" t="s">
        <v>679</v>
      </c>
      <c r="D48" s="43" t="s">
        <v>160</v>
      </c>
      <c r="E48" s="44" t="s">
        <v>63</v>
      </c>
      <c r="F48" s="43" t="s">
        <v>504</v>
      </c>
      <c r="G48" s="43"/>
    </row>
    <row r="49" spans="2:7" ht="15.75" customHeight="1" x14ac:dyDescent="0.15">
      <c r="B49" s="97"/>
      <c r="C49" s="43" t="s">
        <v>680</v>
      </c>
      <c r="D49" s="43" t="s">
        <v>160</v>
      </c>
      <c r="E49" s="44" t="s">
        <v>63</v>
      </c>
      <c r="F49" s="43" t="s">
        <v>221</v>
      </c>
      <c r="G49" s="43"/>
    </row>
    <row r="50" spans="2:7" ht="15.75" customHeight="1" x14ac:dyDescent="0.15">
      <c r="B50" s="97"/>
      <c r="C50" s="50" t="s">
        <v>681</v>
      </c>
      <c r="D50" s="43" t="s">
        <v>160</v>
      </c>
      <c r="E50" s="44" t="s">
        <v>63</v>
      </c>
      <c r="F50" s="43" t="s">
        <v>222</v>
      </c>
      <c r="G50" s="43"/>
    </row>
    <row r="51" spans="2:7" ht="15.75" customHeight="1" x14ac:dyDescent="0.15">
      <c r="B51" s="97"/>
      <c r="C51" s="43" t="s">
        <v>682</v>
      </c>
      <c r="D51" s="43" t="s">
        <v>160</v>
      </c>
      <c r="E51" s="44" t="s">
        <v>63</v>
      </c>
      <c r="F51" s="43" t="s">
        <v>223</v>
      </c>
      <c r="G51" s="43"/>
    </row>
    <row r="52" spans="2:7" ht="15.75" customHeight="1" x14ac:dyDescent="0.15">
      <c r="B52" s="97"/>
      <c r="C52" s="43" t="s">
        <v>683</v>
      </c>
      <c r="D52" s="43" t="s">
        <v>160</v>
      </c>
      <c r="E52" s="44" t="s">
        <v>63</v>
      </c>
      <c r="F52" s="43" t="s">
        <v>224</v>
      </c>
      <c r="G52" s="43"/>
    </row>
    <row r="53" spans="2:7" ht="15.75" customHeight="1" x14ac:dyDescent="0.15">
      <c r="B53" s="97"/>
      <c r="C53" s="43" t="s">
        <v>684</v>
      </c>
      <c r="D53" s="43" t="s">
        <v>160</v>
      </c>
      <c r="E53" s="44" t="s">
        <v>63</v>
      </c>
      <c r="F53" s="43" t="s">
        <v>225</v>
      </c>
      <c r="G53" s="43"/>
    </row>
    <row r="54" spans="2:7" ht="15.75" customHeight="1" x14ac:dyDescent="0.15">
      <c r="B54" s="97"/>
      <c r="C54" s="43" t="s">
        <v>685</v>
      </c>
      <c r="D54" s="43" t="s">
        <v>160</v>
      </c>
      <c r="E54" s="44" t="s">
        <v>63</v>
      </c>
      <c r="F54" s="43" t="s">
        <v>226</v>
      </c>
      <c r="G54" s="43"/>
    </row>
    <row r="55" spans="2:7" ht="24.75" customHeight="1" x14ac:dyDescent="0.15">
      <c r="B55" s="97"/>
      <c r="C55" s="43" t="s">
        <v>686</v>
      </c>
      <c r="D55" s="43" t="s">
        <v>160</v>
      </c>
      <c r="E55" s="44" t="s">
        <v>63</v>
      </c>
      <c r="F55" s="43" t="s">
        <v>519</v>
      </c>
      <c r="G55" s="43"/>
    </row>
    <row r="56" spans="2:7" ht="40.5" customHeight="1" x14ac:dyDescent="0.15">
      <c r="B56" s="97" t="s">
        <v>227</v>
      </c>
      <c r="C56" s="43" t="s">
        <v>228</v>
      </c>
      <c r="D56" s="51" t="s">
        <v>661</v>
      </c>
      <c r="E56" s="44" t="s">
        <v>63</v>
      </c>
      <c r="F56" s="43" t="s">
        <v>16</v>
      </c>
      <c r="G56" s="43"/>
    </row>
    <row r="57" spans="2:7" ht="15.75" customHeight="1" x14ac:dyDescent="0.15">
      <c r="B57" s="97"/>
      <c r="C57" s="43" t="s">
        <v>230</v>
      </c>
      <c r="D57" s="43" t="s">
        <v>696</v>
      </c>
      <c r="E57" s="44" t="s">
        <v>63</v>
      </c>
      <c r="F57" s="43" t="s">
        <v>50</v>
      </c>
      <c r="G57" s="43"/>
    </row>
    <row r="58" spans="2:7" ht="15.75" customHeight="1" x14ac:dyDescent="0.15">
      <c r="B58" s="97"/>
      <c r="C58" s="50" t="s">
        <v>231</v>
      </c>
      <c r="D58" s="50"/>
      <c r="E58" s="44"/>
      <c r="F58" s="50" t="s">
        <v>17</v>
      </c>
      <c r="G58" s="54"/>
    </row>
    <row r="59" spans="2:7" ht="15.75" customHeight="1" x14ac:dyDescent="0.15">
      <c r="B59" s="97"/>
      <c r="C59" s="46" t="s">
        <v>232</v>
      </c>
      <c r="D59" s="43"/>
      <c r="E59" s="44"/>
      <c r="F59" s="43" t="s">
        <v>233</v>
      </c>
      <c r="G59" s="45"/>
    </row>
    <row r="60" spans="2:7" ht="15" customHeight="1" x14ac:dyDescent="0.15">
      <c r="B60" s="97"/>
      <c r="C60" s="43" t="s">
        <v>234</v>
      </c>
      <c r="D60" s="43" t="s">
        <v>697</v>
      </c>
      <c r="E60" s="44" t="s">
        <v>63</v>
      </c>
      <c r="F60" s="43" t="s">
        <v>235</v>
      </c>
      <c r="G60" s="43"/>
    </row>
    <row r="61" spans="2:7" ht="41.25" customHeight="1" x14ac:dyDescent="0.15">
      <c r="B61" s="97"/>
      <c r="C61" s="43" t="s">
        <v>236</v>
      </c>
      <c r="D61" s="43" t="s">
        <v>662</v>
      </c>
      <c r="E61" s="44" t="s">
        <v>63</v>
      </c>
      <c r="F61" s="43" t="s">
        <v>237</v>
      </c>
      <c r="G61" s="43"/>
    </row>
    <row r="62" spans="2:7" ht="37.5" customHeight="1" x14ac:dyDescent="0.15">
      <c r="B62" s="97"/>
      <c r="C62" s="43" t="s">
        <v>238</v>
      </c>
      <c r="D62" s="51" t="s">
        <v>229</v>
      </c>
      <c r="E62" s="44" t="s">
        <v>63</v>
      </c>
      <c r="F62" s="43" t="s">
        <v>18</v>
      </c>
      <c r="G62" s="43"/>
    </row>
    <row r="63" spans="2:7" ht="15.75" customHeight="1" x14ac:dyDescent="0.15">
      <c r="B63" s="97"/>
      <c r="C63" s="43" t="s">
        <v>239</v>
      </c>
      <c r="D63" s="43" t="s">
        <v>160</v>
      </c>
      <c r="E63" s="44" t="s">
        <v>63</v>
      </c>
      <c r="F63" s="43" t="s">
        <v>240</v>
      </c>
      <c r="G63" s="43"/>
    </row>
    <row r="64" spans="2:7" ht="24" x14ac:dyDescent="0.15">
      <c r="B64" s="97"/>
      <c r="C64" s="43" t="s">
        <v>241</v>
      </c>
      <c r="D64" s="43" t="s">
        <v>242</v>
      </c>
      <c r="E64" s="44" t="s">
        <v>63</v>
      </c>
      <c r="F64" s="43" t="s">
        <v>243</v>
      </c>
      <c r="G64" s="43"/>
    </row>
    <row r="65" spans="2:7" ht="24" x14ac:dyDescent="0.15">
      <c r="B65" s="97"/>
      <c r="C65" s="46" t="s">
        <v>244</v>
      </c>
      <c r="D65" s="46" t="s">
        <v>160</v>
      </c>
      <c r="E65" s="44" t="s">
        <v>63</v>
      </c>
      <c r="F65" s="43" t="s">
        <v>245</v>
      </c>
      <c r="G65" s="50"/>
    </row>
    <row r="66" spans="2:7" ht="15.75" customHeight="1" x14ac:dyDescent="0.15">
      <c r="B66" s="97"/>
      <c r="C66" s="43" t="s">
        <v>246</v>
      </c>
      <c r="D66" s="43" t="s">
        <v>242</v>
      </c>
      <c r="E66" s="44" t="s">
        <v>63</v>
      </c>
      <c r="F66" s="43" t="s">
        <v>19</v>
      </c>
      <c r="G66" s="43"/>
    </row>
    <row r="67" spans="2:7" ht="15.75" customHeight="1" x14ac:dyDescent="0.15">
      <c r="B67" s="97"/>
      <c r="C67" s="50" t="s">
        <v>247</v>
      </c>
      <c r="D67" s="43" t="s">
        <v>160</v>
      </c>
      <c r="E67" s="44" t="s">
        <v>63</v>
      </c>
      <c r="F67" s="50" t="s">
        <v>248</v>
      </c>
      <c r="G67" s="51"/>
    </row>
    <row r="68" spans="2:7" ht="15.75" customHeight="1" x14ac:dyDescent="0.15">
      <c r="B68" s="97"/>
      <c r="C68" s="52" t="s">
        <v>249</v>
      </c>
      <c r="D68" s="43" t="s">
        <v>250</v>
      </c>
      <c r="E68" s="44" t="s">
        <v>63</v>
      </c>
      <c r="F68" s="50" t="s">
        <v>412</v>
      </c>
      <c r="G68" s="50"/>
    </row>
    <row r="69" spans="2:7" ht="15.75" customHeight="1" x14ac:dyDescent="0.15">
      <c r="B69" s="97"/>
      <c r="C69" s="43" t="s">
        <v>251</v>
      </c>
      <c r="D69" s="43"/>
      <c r="E69" s="44"/>
      <c r="F69" s="50"/>
      <c r="G69" s="50"/>
    </row>
    <row r="70" spans="2:7" ht="15.75" customHeight="1" x14ac:dyDescent="0.15">
      <c r="B70" s="97"/>
      <c r="C70" s="43" t="s">
        <v>416</v>
      </c>
      <c r="D70" s="53"/>
      <c r="E70" s="44"/>
      <c r="F70" s="43" t="s">
        <v>20</v>
      </c>
      <c r="G70" s="45"/>
    </row>
    <row r="71" spans="2:7" x14ac:dyDescent="0.15">
      <c r="B71" s="98" t="s">
        <v>252</v>
      </c>
      <c r="C71" s="50" t="s">
        <v>253</v>
      </c>
      <c r="D71" s="50"/>
      <c r="E71" s="44"/>
      <c r="F71" s="50" t="s">
        <v>21</v>
      </c>
      <c r="G71" s="54"/>
    </row>
    <row r="72" spans="2:7" x14ac:dyDescent="0.15">
      <c r="B72" s="98"/>
      <c r="C72" s="50" t="s">
        <v>254</v>
      </c>
      <c r="D72" s="50"/>
      <c r="E72" s="44"/>
      <c r="F72" s="50" t="s">
        <v>23</v>
      </c>
      <c r="G72" s="54"/>
    </row>
    <row r="73" spans="2:7" x14ac:dyDescent="0.15">
      <c r="B73" s="98"/>
      <c r="C73" s="50" t="s">
        <v>255</v>
      </c>
      <c r="D73" s="50"/>
      <c r="E73" s="44"/>
      <c r="F73" s="50" t="s">
        <v>22</v>
      </c>
      <c r="G73" s="54"/>
    </row>
    <row r="74" spans="2:7" x14ac:dyDescent="0.15">
      <c r="B74" s="98"/>
      <c r="C74" s="50" t="s">
        <v>656</v>
      </c>
      <c r="D74" s="50" t="s">
        <v>160</v>
      </c>
      <c r="E74" s="44" t="s">
        <v>63</v>
      </c>
      <c r="F74" s="50" t="s">
        <v>24</v>
      </c>
      <c r="G74" s="50"/>
    </row>
    <row r="75" spans="2:7" x14ac:dyDescent="0.15">
      <c r="B75" s="98"/>
      <c r="C75" s="50" t="s">
        <v>256</v>
      </c>
      <c r="D75" s="50"/>
      <c r="E75" s="44" t="s">
        <v>63</v>
      </c>
      <c r="F75" s="50" t="s">
        <v>153</v>
      </c>
      <c r="G75" s="54"/>
    </row>
    <row r="76" spans="2:7" x14ac:dyDescent="0.15">
      <c r="B76" s="98"/>
      <c r="C76" s="50" t="s">
        <v>257</v>
      </c>
      <c r="D76" s="51" t="s">
        <v>258</v>
      </c>
      <c r="E76" s="44" t="s">
        <v>63</v>
      </c>
      <c r="F76" s="50" t="s">
        <v>432</v>
      </c>
      <c r="G76" s="54"/>
    </row>
    <row r="77" spans="2:7" x14ac:dyDescent="0.15">
      <c r="B77" s="98"/>
      <c r="C77" s="50" t="s">
        <v>259</v>
      </c>
      <c r="D77" s="50" t="s">
        <v>242</v>
      </c>
      <c r="E77" s="44" t="s">
        <v>63</v>
      </c>
      <c r="F77" s="50" t="s">
        <v>25</v>
      </c>
      <c r="G77" s="50"/>
    </row>
    <row r="78" spans="2:7" x14ac:dyDescent="0.15">
      <c r="B78" s="98"/>
      <c r="C78" s="50" t="s">
        <v>260</v>
      </c>
      <c r="D78" s="50" t="s">
        <v>160</v>
      </c>
      <c r="E78" s="44" t="s">
        <v>63</v>
      </c>
      <c r="F78" s="50" t="s">
        <v>261</v>
      </c>
      <c r="G78" s="50"/>
    </row>
    <row r="79" spans="2:7" x14ac:dyDescent="0.15">
      <c r="B79" s="98"/>
      <c r="C79" s="50" t="s">
        <v>262</v>
      </c>
      <c r="D79" s="50" t="s">
        <v>160</v>
      </c>
      <c r="E79" s="44" t="s">
        <v>63</v>
      </c>
      <c r="F79" s="54" t="s">
        <v>154</v>
      </c>
      <c r="G79" s="50"/>
    </row>
    <row r="80" spans="2:7" x14ac:dyDescent="0.15">
      <c r="B80" s="98" t="s">
        <v>263</v>
      </c>
      <c r="C80" s="43" t="s">
        <v>264</v>
      </c>
      <c r="D80" s="43"/>
      <c r="E80" s="44"/>
      <c r="F80" s="43" t="s">
        <v>26</v>
      </c>
      <c r="G80" s="45"/>
    </row>
    <row r="81" spans="2:7" x14ac:dyDescent="0.15">
      <c r="B81" s="98"/>
      <c r="C81" s="55" t="s">
        <v>265</v>
      </c>
      <c r="D81" s="52" t="s">
        <v>160</v>
      </c>
      <c r="E81" s="44" t="s">
        <v>63</v>
      </c>
      <c r="F81" s="50" t="s">
        <v>266</v>
      </c>
      <c r="G81" s="50"/>
    </row>
    <row r="82" spans="2:7" x14ac:dyDescent="0.15">
      <c r="B82" s="98"/>
      <c r="C82" s="43" t="s">
        <v>267</v>
      </c>
      <c r="D82" s="48" t="s">
        <v>160</v>
      </c>
      <c r="E82" s="44" t="s">
        <v>63</v>
      </c>
      <c r="F82" s="45" t="s">
        <v>268</v>
      </c>
      <c r="G82" s="50"/>
    </row>
    <row r="83" spans="2:7" x14ac:dyDescent="0.15">
      <c r="B83" s="98"/>
      <c r="C83" s="46" t="s">
        <v>269</v>
      </c>
      <c r="D83" s="46" t="s">
        <v>160</v>
      </c>
      <c r="E83" s="44" t="s">
        <v>63</v>
      </c>
      <c r="F83" s="43" t="s">
        <v>270</v>
      </c>
      <c r="G83" s="50"/>
    </row>
    <row r="84" spans="2:7" x14ac:dyDescent="0.15">
      <c r="B84" s="98"/>
      <c r="C84" s="50" t="s">
        <v>271</v>
      </c>
      <c r="D84" s="50" t="s">
        <v>160</v>
      </c>
      <c r="E84" s="44" t="s">
        <v>63</v>
      </c>
      <c r="F84" s="50" t="s">
        <v>155</v>
      </c>
      <c r="G84" s="50"/>
    </row>
    <row r="85" spans="2:7" x14ac:dyDescent="0.15">
      <c r="B85" s="98"/>
      <c r="C85" s="50" t="s">
        <v>272</v>
      </c>
      <c r="D85" s="50" t="s">
        <v>160</v>
      </c>
      <c r="E85" s="44" t="s">
        <v>63</v>
      </c>
      <c r="F85" s="50" t="s">
        <v>273</v>
      </c>
      <c r="G85" s="50"/>
    </row>
    <row r="86" spans="2:7" x14ac:dyDescent="0.15">
      <c r="B86" s="98"/>
      <c r="C86" s="52" t="s">
        <v>274</v>
      </c>
      <c r="D86" s="52" t="s">
        <v>160</v>
      </c>
      <c r="E86" s="44" t="s">
        <v>63</v>
      </c>
      <c r="F86" s="43" t="s">
        <v>275</v>
      </c>
      <c r="G86" s="45"/>
    </row>
    <row r="87" spans="2:7" x14ac:dyDescent="0.15">
      <c r="B87" s="98"/>
      <c r="C87" s="50" t="s">
        <v>276</v>
      </c>
      <c r="D87" s="56"/>
      <c r="E87" s="44"/>
      <c r="F87" s="50" t="s">
        <v>451</v>
      </c>
      <c r="G87" s="57"/>
    </row>
    <row r="88" spans="2:7" x14ac:dyDescent="0.15">
      <c r="B88" s="98"/>
      <c r="C88" s="50" t="s">
        <v>277</v>
      </c>
      <c r="D88" s="56"/>
      <c r="E88" s="44"/>
      <c r="F88" s="50" t="s">
        <v>448</v>
      </c>
      <c r="G88" s="50"/>
    </row>
    <row r="89" spans="2:7" x14ac:dyDescent="0.15">
      <c r="B89" s="98"/>
      <c r="C89" s="50" t="s">
        <v>278</v>
      </c>
      <c r="D89" s="48"/>
      <c r="E89" s="44"/>
      <c r="F89" s="50" t="s">
        <v>450</v>
      </c>
      <c r="G89" s="50"/>
    </row>
    <row r="90" spans="2:7" x14ac:dyDescent="0.15">
      <c r="B90" s="98"/>
      <c r="C90" s="50" t="s">
        <v>279</v>
      </c>
      <c r="D90" s="50" t="s">
        <v>160</v>
      </c>
      <c r="E90" s="44" t="s">
        <v>63</v>
      </c>
      <c r="F90" s="50" t="s">
        <v>280</v>
      </c>
      <c r="G90" s="50"/>
    </row>
    <row r="91" spans="2:7" x14ac:dyDescent="0.15">
      <c r="B91" s="97" t="s">
        <v>281</v>
      </c>
      <c r="C91" s="43" t="s">
        <v>282</v>
      </c>
      <c r="D91" s="43" t="s">
        <v>160</v>
      </c>
      <c r="E91" s="44" t="s">
        <v>63</v>
      </c>
      <c r="F91" s="43" t="s">
        <v>283</v>
      </c>
      <c r="G91" s="43"/>
    </row>
    <row r="92" spans="2:7" ht="24" x14ac:dyDescent="0.15">
      <c r="B92" s="97"/>
      <c r="C92" s="46" t="s">
        <v>284</v>
      </c>
      <c r="D92" s="43" t="s">
        <v>160</v>
      </c>
      <c r="E92" s="44" t="s">
        <v>63</v>
      </c>
      <c r="F92" s="43" t="s">
        <v>285</v>
      </c>
      <c r="G92" s="45"/>
    </row>
    <row r="93" spans="2:7" x14ac:dyDescent="0.15">
      <c r="B93" s="97"/>
      <c r="C93" s="43" t="s">
        <v>286</v>
      </c>
      <c r="D93" s="43"/>
      <c r="E93" s="44"/>
      <c r="F93" s="43" t="s">
        <v>498</v>
      </c>
      <c r="G93" s="45"/>
    </row>
    <row r="94" spans="2:7" ht="24" x14ac:dyDescent="0.15">
      <c r="B94" s="97" t="s">
        <v>287</v>
      </c>
      <c r="C94" s="43" t="s">
        <v>465</v>
      </c>
      <c r="D94" s="43"/>
      <c r="E94" s="44"/>
      <c r="F94" s="43" t="s">
        <v>469</v>
      </c>
      <c r="G94" s="45"/>
    </row>
    <row r="95" spans="2:7" ht="24" x14ac:dyDescent="0.15">
      <c r="B95" s="97"/>
      <c r="C95" s="43" t="s">
        <v>472</v>
      </c>
      <c r="D95" s="43"/>
      <c r="E95" s="44"/>
      <c r="F95" s="43" t="s">
        <v>470</v>
      </c>
      <c r="G95" s="45"/>
    </row>
    <row r="96" spans="2:7" x14ac:dyDescent="0.15">
      <c r="B96" s="97"/>
      <c r="C96" s="43" t="s">
        <v>466</v>
      </c>
      <c r="D96" s="43"/>
      <c r="E96" s="44"/>
      <c r="F96" s="43" t="s">
        <v>27</v>
      </c>
      <c r="G96" s="45"/>
    </row>
    <row r="97" spans="2:7" x14ac:dyDescent="0.15">
      <c r="B97" s="97"/>
      <c r="C97" s="43" t="s">
        <v>467</v>
      </c>
      <c r="D97" s="43" t="s">
        <v>160</v>
      </c>
      <c r="E97" s="44" t="s">
        <v>63</v>
      </c>
      <c r="F97" s="43" t="s">
        <v>62</v>
      </c>
      <c r="G97" s="45"/>
    </row>
    <row r="98" spans="2:7" x14ac:dyDescent="0.15">
      <c r="B98" s="97"/>
      <c r="C98" s="43" t="s">
        <v>468</v>
      </c>
      <c r="D98" s="43"/>
      <c r="E98" s="44"/>
      <c r="F98" s="45" t="s">
        <v>479</v>
      </c>
      <c r="G98" s="43"/>
    </row>
    <row r="99" spans="2:7" x14ac:dyDescent="0.15">
      <c r="B99" s="97"/>
      <c r="C99" s="43" t="s">
        <v>471</v>
      </c>
      <c r="D99" s="53"/>
      <c r="E99" s="44"/>
      <c r="F99" s="45" t="s">
        <v>28</v>
      </c>
      <c r="G99" s="45"/>
    </row>
    <row r="100" spans="2:7" x14ac:dyDescent="0.15">
      <c r="B100" s="97" t="s">
        <v>288</v>
      </c>
      <c r="C100" s="43" t="s">
        <v>289</v>
      </c>
      <c r="D100" s="43"/>
      <c r="E100" s="44"/>
      <c r="F100" s="43" t="s">
        <v>29</v>
      </c>
      <c r="G100" s="45"/>
    </row>
    <row r="101" spans="2:7" x14ac:dyDescent="0.15">
      <c r="B101" s="97"/>
      <c r="C101" s="43" t="s">
        <v>290</v>
      </c>
      <c r="D101" s="43"/>
      <c r="E101" s="44"/>
      <c r="F101" s="43" t="s">
        <v>30</v>
      </c>
      <c r="G101" s="45"/>
    </row>
    <row r="102" spans="2:7" ht="15" customHeight="1" x14ac:dyDescent="0.15">
      <c r="B102" s="97"/>
      <c r="C102" s="43" t="s">
        <v>291</v>
      </c>
      <c r="D102" s="43"/>
      <c r="E102" s="44"/>
      <c r="F102" s="43" t="s">
        <v>31</v>
      </c>
      <c r="G102" s="45"/>
    </row>
    <row r="103" spans="2:7" x14ac:dyDescent="0.15">
      <c r="B103" s="97" t="s">
        <v>32</v>
      </c>
      <c r="C103" s="43" t="s">
        <v>292</v>
      </c>
      <c r="D103" s="45"/>
      <c r="E103" s="44"/>
      <c r="F103" s="43" t="s">
        <v>33</v>
      </c>
      <c r="G103" s="45"/>
    </row>
    <row r="104" spans="2:7" x14ac:dyDescent="0.15">
      <c r="B104" s="97"/>
      <c r="C104" s="43" t="s">
        <v>293</v>
      </c>
      <c r="D104" s="45"/>
      <c r="E104" s="44"/>
      <c r="F104" s="43" t="s">
        <v>34</v>
      </c>
      <c r="G104" s="45"/>
    </row>
    <row r="105" spans="2:7" x14ac:dyDescent="0.15">
      <c r="B105" s="47" t="s">
        <v>35</v>
      </c>
      <c r="C105" s="43" t="s">
        <v>294</v>
      </c>
      <c r="D105" s="45"/>
      <c r="E105" s="44"/>
      <c r="F105" s="43" t="s">
        <v>36</v>
      </c>
      <c r="G105" s="45"/>
    </row>
    <row r="106" spans="2:7" ht="15" customHeight="1" x14ac:dyDescent="0.15">
      <c r="B106" s="47" t="s">
        <v>37</v>
      </c>
      <c r="C106" s="43" t="s">
        <v>295</v>
      </c>
      <c r="D106" s="45"/>
      <c r="E106" s="44"/>
      <c r="F106" s="43" t="s">
        <v>296</v>
      </c>
      <c r="G106" s="45"/>
    </row>
    <row r="107" spans="2:7" x14ac:dyDescent="0.15">
      <c r="B107" s="97" t="s">
        <v>297</v>
      </c>
      <c r="C107" s="43" t="s">
        <v>298</v>
      </c>
      <c r="D107" s="45"/>
      <c r="E107" s="44"/>
      <c r="F107" s="43" t="s">
        <v>38</v>
      </c>
      <c r="G107" s="45"/>
    </row>
    <row r="108" spans="2:7" x14ac:dyDescent="0.15">
      <c r="B108" s="97"/>
      <c r="C108" s="43" t="s">
        <v>299</v>
      </c>
      <c r="D108" s="48"/>
      <c r="E108" s="44"/>
      <c r="F108" s="43" t="s">
        <v>39</v>
      </c>
      <c r="G108" s="45"/>
    </row>
    <row r="109" spans="2:7" x14ac:dyDescent="0.15">
      <c r="B109" s="97"/>
      <c r="C109" s="43" t="s">
        <v>300</v>
      </c>
      <c r="D109" s="45"/>
      <c r="E109" s="44"/>
      <c r="F109" s="43" t="s">
        <v>40</v>
      </c>
      <c r="G109" s="45"/>
    </row>
  </sheetData>
  <mergeCells count="15">
    <mergeCell ref="B94:B99"/>
    <mergeCell ref="B100:B102"/>
    <mergeCell ref="B103:B104"/>
    <mergeCell ref="B107:B109"/>
    <mergeCell ref="B2:B5"/>
    <mergeCell ref="B6:B15"/>
    <mergeCell ref="B16:B24"/>
    <mergeCell ref="B25:B33"/>
    <mergeCell ref="B34:B39"/>
    <mergeCell ref="B40:B46"/>
    <mergeCell ref="B47:B55"/>
    <mergeCell ref="B56:B70"/>
    <mergeCell ref="B71:B79"/>
    <mergeCell ref="B80:B90"/>
    <mergeCell ref="B91:B93"/>
  </mergeCells>
  <phoneticPr fontId="2" type="noConversion"/>
  <pageMargins left="0.7" right="0.7" top="0.75" bottom="0.75" header="0.3" footer="0.3"/>
  <pageSetup paperSize="9" orientation="portrait" r:id="rId1"/>
  <headerFooter>
    <oddHeader>&amp;L&amp;G&amp;R&amp;9&amp;K04+000
{文档名称(同文件命名）}</oddHeader>
    <oddFooter>&amp;L&amp;"Arial Narrow,常规"&amp;9WD_QP_4-02_QR_02   V 5.1                      &amp;R &amp;9  第&amp;P 页，共 &amp;N 页</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5" sqref="A5"/>
    </sheetView>
  </sheetViews>
  <sheetFormatPr defaultRowHeight="14.25" x14ac:dyDescent="0.15"/>
  <cols>
    <col min="2" max="2" width="12.625" customWidth="1"/>
  </cols>
  <sheetData>
    <row r="1" spans="1:2" ht="17.25" x14ac:dyDescent="0.3">
      <c r="A1" s="9" t="s">
        <v>71</v>
      </c>
      <c r="B1" s="9" t="s">
        <v>73</v>
      </c>
    </row>
    <row r="2" spans="1:2" ht="17.25" x14ac:dyDescent="0.3">
      <c r="A2" s="9" t="s">
        <v>72</v>
      </c>
      <c r="B2" s="9" t="s">
        <v>74</v>
      </c>
    </row>
    <row r="3" spans="1:2" ht="17.25" x14ac:dyDescent="0.3">
      <c r="A3" s="9" t="s">
        <v>78</v>
      </c>
      <c r="B3" s="9" t="s">
        <v>75</v>
      </c>
    </row>
    <row r="4" spans="1:2" ht="17.25" x14ac:dyDescent="0.3">
      <c r="A4" s="9" t="s">
        <v>79</v>
      </c>
      <c r="B4" s="9" t="s">
        <v>76</v>
      </c>
    </row>
    <row r="5" spans="1:2" ht="17.25" x14ac:dyDescent="0.3">
      <c r="A5" s="9" t="s">
        <v>81</v>
      </c>
      <c r="B5" s="9" t="s">
        <v>77</v>
      </c>
    </row>
  </sheetData>
  <phoneticPr fontId="1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checklist使用说明</vt:lpstr>
      <vt:lpstr>历次检查汇总表</vt:lpstr>
      <vt:lpstr>checklist-所有活动</vt:lpstr>
      <vt:lpstr>过程裁剪源</vt:lpstr>
      <vt:lpstr>字典</vt:lpstr>
      <vt:lpstr>检查结果</vt:lpstr>
      <vt:lpstr>状态</vt:lpstr>
    </vt:vector>
  </TitlesOfParts>
  <Company>wonders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项目过程检查单</dc:title>
  <dc:creator>caihong</dc:creator>
  <cp:lastModifiedBy>PW</cp:lastModifiedBy>
  <cp:lastPrinted>2014-05-08T08:08:05Z</cp:lastPrinted>
  <dcterms:created xsi:type="dcterms:W3CDTF">2002-11-06T08:59:42Z</dcterms:created>
  <dcterms:modified xsi:type="dcterms:W3CDTF">2016-03-02T03:03:49Z</dcterms:modified>
</cp:coreProperties>
</file>