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idado solar" r:id="rId3" sheetId="1"/>
  </sheets>
</workbook>
</file>

<file path=xl/sharedStrings.xml><?xml version="1.0" encoding="utf-8"?>
<sst xmlns="http://schemas.openxmlformats.org/spreadsheetml/2006/main" count="436" uniqueCount="283">
  <si>
    <t>Scrap de Farmacity</t>
  </si>
  <si>
    <t>Descripcion</t>
  </si>
  <si>
    <t>Mejor precio</t>
  </si>
  <si>
    <t>Precio viejo</t>
  </si>
  <si>
    <t>Promocion</t>
  </si>
  <si>
    <t>Imagen URL</t>
  </si>
  <si>
    <t>Crema La Roche-Posay Anthelios UV Mune 400 Fluido Invisible Spf 50+ x 50 ml</t>
  </si>
  <si>
    <t>3.900,00</t>
  </si>
  <si>
    <t>4.875,00</t>
  </si>
  <si>
    <t>-20%</t>
  </si>
  <si>
    <t>HYPERLINK("https://farmacityar.vteximg.com.br/arquivos/ids/222802-600-600/227905_crema-la-roche-posay-anthelios-uvmune-400-invisible-fluid-spf-50-sin-perfume-x-50-ml_imagen-1.jpg?v=637883955177330000","Imagen articulo")</t>
  </si>
  <si>
    <t>Crema con Color La Roche-Posay Anthelios UVmune 400 Tinted Fluid Spf 50+ x 50 ml</t>
  </si>
  <si>
    <t>HYPERLINK("https://farmacityar.vteximg.com.br/arquivos/ids/222803-600-600/227906_crema-con-color-la-roche-posay-anthelios-uvmune-400-tinted-fluid-spf-50-x-50-ml_imagen-1.jpg?v=637883957772800000","Imagen articulo")</t>
  </si>
  <si>
    <t>Protector Solar Gel-Crema La Roche Posay Anthelios Toque Seco FPS 50+ x 50 ml</t>
  </si>
  <si>
    <t>3.372,00</t>
  </si>
  <si>
    <t>4.215,00</t>
  </si>
  <si>
    <t>HYPERLINK("https://farmacityar.vteximg.com.br/arquivos/ids/199842-600-600/139376_protector-solar-facial-gel-crema-toque-seco-antibrillo-anthelios-xl-fps-50-x-50-ml_imagen-1.jpg?v=637280223593030000","Imagen articulo")</t>
  </si>
  <si>
    <t>Protector Solar Eucerin Oil Control Sun Face Toque Seco Tono Medio Fps 50 x 50 ml</t>
  </si>
  <si>
    <t>3.442,50</t>
  </si>
  <si>
    <t>4.590,00</t>
  </si>
  <si>
    <t>-25%</t>
  </si>
  <si>
    <t>HYPERLINK("https://farmacityar.vteximg.com.br/arquivos/ids/220431-600-600/223435_protector-solar-facial-eucerin-sun-gel-cream-tono-medio-fps-50-x-50-ml_imagen-1.jpg?v=637831350896400000","Imagen articulo")</t>
  </si>
  <si>
    <t>Agua Protectora Solar Vichy Capital Soleil Potenciadora del Bronceado Fps 50 x 200 ml</t>
  </si>
  <si>
    <t>4.504,00</t>
  </si>
  <si>
    <t>5.630,00</t>
  </si>
  <si>
    <t>HYPERLINK("https://farmacityar.vteximg.com.br/arquivos/ids/233023-600-600/217700_agua-protectora-solar-vichy-capital-soleil-potenciadora-del-bronceado-fps-50_imagen-1.jpg?v=638065386064870000","Imagen articulo")</t>
  </si>
  <si>
    <t>Protector Solar Leche La Roche Posay Anthelios Dermopediátrico FPS 50+ x 250 ml</t>
  </si>
  <si>
    <t>4.636,00</t>
  </si>
  <si>
    <t>5.795,00</t>
  </si>
  <si>
    <t>HYPERLINK("https://farmacityar.vteximg.com.br/arquivos/ids/212195-600-600/162992_anthelios-lait-dped-50-t250-ml_imagen-1.jpg?v=637613753736170000","Imagen articulo")</t>
  </si>
  <si>
    <t>Stick Solar para labios La Roche-Posay Anthelios XL FPS 50+ x 4.7 gr</t>
  </si>
  <si>
    <t>1.680,00</t>
  </si>
  <si>
    <t>2.100,00</t>
  </si>
  <si>
    <t>HYPERLINK("https://farmacityar.vteximg.com.br/arquivos/ids/166571-600-600/146628_stick-solar-para-labios-anthelios-xl-fps-50-x-4-7-gr_imagen-1.jpg?v=636670341759070000","Imagen articulo")</t>
  </si>
  <si>
    <t>Protector solar corporal Idéal Soleil Leche Hidratante FPS 50 x 300 ml</t>
  </si>
  <si>
    <t>4.320,00</t>
  </si>
  <si>
    <t>5.400,00</t>
  </si>
  <si>
    <t>HYPERLINK("https://farmacityar.vteximg.com.br/arquivos/ids/166424-600-600/130962_protector-solar-corporal-ideal-soleil-leche-hidratante-fps-50-x-300-ml_imagen-1.jpg?v=636670341060400000","Imagen articulo")</t>
  </si>
  <si>
    <t>Fotoprotector Isdin Fusion Water Fps 50+ x 50 ml</t>
  </si>
  <si>
    <t>4.874,50</t>
  </si>
  <si>
    <t/>
  </si>
  <si>
    <t>HYPERLINK("https://farmacityar.vteximg.com.br/arquivos/ids/217296-600-600/157496_fluido-fotoprotector-fusion-water-fps-50-x-50-ml_imagen-1.jpg?v=637722357918330000","Imagen articulo")</t>
  </si>
  <si>
    <t>Protector Solar Gel-Crema La Roche Posay Anthelios Toque Seco con Color FPS 50+ x 50 ml</t>
  </si>
  <si>
    <t>HYPERLINK("https://farmacityar.vteximg.com.br/arquivos/ids/199894-600-600/155692_protector-solar-facial-gel-crema-con-color-anthelios-fps-50--x--50-ml_imagen-1.jpg?v=637280864835300000","Imagen articulo")</t>
  </si>
  <si>
    <t>Protector Solar Eucerin Oil Control Sun Gel Toque Seco Fps 50 para Piel Grasa x 50 ml</t>
  </si>
  <si>
    <t>HYPERLINK("https://farmacityar.vteximg.com.br/arquivos/ids/220378-600-600/152249_protector-solar-facial-eucerin-toque-seco-fps-50-x-50-ml_imagen-1.jpg?v=637831195572130000","Imagen articulo")</t>
  </si>
  <si>
    <t>Protector Solar Facial Eucerin Pigment Control Tono Medio FPS 50 para Todo tipo de Piel x 50 ml</t>
  </si>
  <si>
    <t>3.892,50</t>
  </si>
  <si>
    <t>5.190,00</t>
  </si>
  <si>
    <t>HYPERLINK("https://farmacityar.vteximg.com.br/arquivos/ids/230863-600-600/229167_protector-solar-eucerin-sun-pigment-control-tinted-medium-spf-50_imagen-1.jpg?v=638028213897570000","Imagen articulo")</t>
  </si>
  <si>
    <t>Protector Solar La Roche-Posay Anthelios Oil Correct Fps 50 x 50 ml Anti Imperfecciones</t>
  </si>
  <si>
    <t>4.648,00</t>
  </si>
  <si>
    <t>5.810,00</t>
  </si>
  <si>
    <t>HYPERLINK("https://farmacityar.vteximg.com.br/arquivos/ids/222813-600-600/227909_protector-solar-la-roche-posay-anthelios-age-correct-fps-50-50-ml_imagen-1.jpg?v=637884095183830000","Imagen articulo")</t>
  </si>
  <si>
    <t>Crema con Color La Roche-Posay Anthelios UV-Mune 400 Spf 50+ x 50 ml</t>
  </si>
  <si>
    <t>3.864,00</t>
  </si>
  <si>
    <t>4.830,00</t>
  </si>
  <si>
    <t>HYPERLINK("https://farmacityar.vteximg.com.br/arquivos/ids/222805-600-600/227908_crema-con-color-la-roche-posay-anthelios-uv-mune-400-spf-50-x-50-ml_imagen-1.jpg?v=637883961587470000","Imagen articulo")</t>
  </si>
  <si>
    <t>Protector Solar La Roche-Posay Anthelios Dermopediatrico Niños Spray Invisible Spf50+ x 200 ml</t>
  </si>
  <si>
    <t>5.136,00</t>
  </si>
  <si>
    <t>6.420,00</t>
  </si>
  <si>
    <t>HYPERLINK("https://farmacityar.vteximg.com.br/arquivos/ids/213897-600-600/223582_protector-solar-la-roche-posay-anthelios-dermo-pediatrics-spray-invisible-spf50-x-200-ml_imagen-1.jpg?v=637654324810670000","Imagen articulo")</t>
  </si>
  <si>
    <t>Protector Solar La Roche Posay Anthelios Invisible en Spray FPS 50+ x 200 ml</t>
  </si>
  <si>
    <t>4.964,00</t>
  </si>
  <si>
    <t>6.205,00</t>
  </si>
  <si>
    <t>HYPERLINK("https://farmacityar.vteximg.com.br/arquivos/ids/202330-600-600/216660_protector-solar-la-roche-posay-anthelios-invisible-en-spray-fps-50-x-200-ml_imagen-1.jpg?v=637326701573430000","Imagen articulo")</t>
  </si>
  <si>
    <t>Fotoprotector Isdin Fusion Water Color Fps 50+ x 50 ml</t>
  </si>
  <si>
    <t>HYPERLINK("https://farmacityar.vteximg.com.br/arquivos/ids/223085-600-600/205518_fotoprotector-fluido-isdin-fusion-water-color-fps-50-x-50-ml_imagen-2.jpg?v=637885917924770000","Imagen articulo")</t>
  </si>
  <si>
    <t>Protector Solar Fluido Avene Ultra-Mat Fps 50 x 50 ml</t>
  </si>
  <si>
    <t>3.618,40</t>
  </si>
  <si>
    <t>4.523,00</t>
  </si>
  <si>
    <t>HYPERLINK("https://farmacityar.vteximg.com.br/arquivos/ids/233208-600-600/205165_protector-solar-fluido-avene-ultra-mat-fps-50-x-50-ml__imagen-1.jpg?v=638067983900270000","Imagen articulo")</t>
  </si>
  <si>
    <t>Protector Solar Leche Avene para Niños Fps 50 x 250 ml</t>
  </si>
  <si>
    <t>4.477,60</t>
  </si>
  <si>
    <t>5.597,00</t>
  </si>
  <si>
    <t>HYPERLINK("https://farmacityar.vteximg.com.br/arquivos/ids/233169-600-600/163612_avene-lait-enfant-50-250-ml-feh__imagen-1.jpg?v=638067909220370000","Imagen articulo")</t>
  </si>
  <si>
    <t>Fotoprotector Isdin Ultra Spot Prevent Fps 99 x 50 ml</t>
  </si>
  <si>
    <t>5.758,50</t>
  </si>
  <si>
    <t>HYPERLINK("https://farmacityar.vteximg.com.br/arquivos/ids/219414-600-600/141332_foto-ultra-spot-prevent-fps-99-x-50-ml_imagen-1.jpg?v=637804447932300000","Imagen articulo")</t>
  </si>
  <si>
    <t>Protector Solar Idéal Soleil Toque Seco FPS 50 x 50 ml</t>
  </si>
  <si>
    <t>3.236,00</t>
  </si>
  <si>
    <t>4.045,00</t>
  </si>
  <si>
    <t>HYPERLINK("https://farmacityar.vteximg.com.br/arquivos/ids/198801-600-600/139801_protector-solar-ideal-soleil-toque-seco-fps-50-x-50-ml_imagen-1.jpg?v=637267047424400000","Imagen articulo")</t>
  </si>
  <si>
    <t>Fotoprotector Isdin Fusion Water Color Light SPF50+ x 50 ml</t>
  </si>
  <si>
    <t>4.874,00</t>
  </si>
  <si>
    <t>HYPERLINK("https://farmacityar.vteximg.com.br/arquivos/ids/227485-600-600/229574_fotoprotector-isdin-fusion-water-color-light-spf-50-x-50-ml_imagen-1.jpg?v=637973980834830000","Imagen articulo")</t>
  </si>
  <si>
    <t>Protector Solar La Roche Posay Anthelios Age Correct con Color Fps 50 + x 50 ml</t>
  </si>
  <si>
    <t>HYPERLINK("https://farmacityar.vteximg.com.br/arquivos/ids/209462-600-600/221618_protector-solar-la-roche-posay-anthelios-age-correct-con-color-fps-50-x-50-ml_imagen-1.jpg?v=637552269419800000","Imagen articulo")</t>
  </si>
  <si>
    <t>Protector Solar La Roche Posay Anthelios Age Correct Fps 50+ x 50 ml</t>
  </si>
  <si>
    <t>HYPERLINK("https://farmacityar.vteximg.com.br/arquivos/ids/209465-600-600/221617_protector-solar-la-roche-posay-anthelios-age-correct-fps-50-x-50-ml_imagen-1.jpg?v=637552269431700000","Imagen articulo")</t>
  </si>
  <si>
    <t>Protector Solar Vichy Capital Soleil Uv-Age Daily Spf 50 x 40 ml</t>
  </si>
  <si>
    <t>4.612,00</t>
  </si>
  <si>
    <t>5.765,00</t>
  </si>
  <si>
    <t>HYPERLINK("https://farmacityar.vteximg.com.br/arquivos/ids/209055-600-600/221429_protector-solar-vichy-capital-soleil-uv-age-daily-spf-50-x-40-ml_imagen-1.jpg?v=637535820859770000","Imagen articulo")</t>
  </si>
  <si>
    <t>Protector Solar La Roche-Posay Anthelios Dermo-Pediatrics Neblina Invisble Spf 50+ x 125 ml</t>
  </si>
  <si>
    <t>4.684,00</t>
  </si>
  <si>
    <t>5.855,00</t>
  </si>
  <si>
    <t>HYPERLINK("https://farmacityar.vteximg.com.br/arquivos/ids/203968-600-600/218456_protector-solar-la-roche-posay-anthelios-dermo-pediatrics-neblina-invisble-spf-50-x-125-ml_imagen-1.jpg?v=637377803638230000","Imagen articulo")</t>
  </si>
  <si>
    <t>Agua Protectora Solar Vichy Capital Soleil Hidratante Fps 50</t>
  </si>
  <si>
    <t>HYPERLINK("https://farmacityar.vteximg.com.br/arquivos/ids/202896-600-600/217699_agua-protectora-solar-vichy-capital-soleil-hidratante-fps-50_imagen-1.jpg?v=637351043784930000","Imagen articulo")</t>
  </si>
  <si>
    <t>Protector Solar Facial Pigment Control Eucerin para Todo Tipo de Piel Fps 50 x 50 ml</t>
  </si>
  <si>
    <t>HYPERLINK("https://farmacityar.vteximg.com.br/arquivos/ids/220327-600-600/212432_protector-solar-eucerin-sun-pigment-control-fps-50-x-50-ml_imagen-1.jpg?v=637830515293630000","Imagen articulo")</t>
  </si>
  <si>
    <t>Fotoprotector gel crema Isdin FPS 50 x 250 ml</t>
  </si>
  <si>
    <t>5.479,00</t>
  </si>
  <si>
    <t>HYPERLINK("https://farmacityar.vteximg.com.br/arquivos/ids/219431-600-600/212270_fotoprotector-gel-crema-isdin-fps-50-x-250-ml_imagen-1.jpg?v=637804461478270000","Imagen articulo")</t>
  </si>
  <si>
    <t>Protector Solar Avene SPF 50+ con Color en Crema x 50 ml</t>
  </si>
  <si>
    <t>3.297,60</t>
  </si>
  <si>
    <t>4.122,00</t>
  </si>
  <si>
    <t>HYPERLINK("https://farmacityar.vteximg.com.br/arquivos/ids/218352-600-600/205168_protector-solar-en-crema-con-color-avene-fps-50-x-50-ml_imagen-1.jpg?v=637752765951000000","Imagen articulo")</t>
  </si>
  <si>
    <t>Protector Solar fluido con color Avene Mat Perfect FPS 50+ X 50 Ml</t>
  </si>
  <si>
    <t>HYPERLINK("https://farmacityar.vteximg.com.br/arquivos/ids/217236-600-600/205166_protector-solar-fluido-con-color-avene-mat-perfect-fps-50-x-50-ml_imagen-1.jpg?v=637720912744070000","Imagen articulo")</t>
  </si>
  <si>
    <t>Protector Solar Vichy Idéal Soleil Hidratante FPS 30 en Spray x 200 ml</t>
  </si>
  <si>
    <t>4.484,00</t>
  </si>
  <si>
    <t>5.605,00</t>
  </si>
  <si>
    <t>HYPERLINK("https://farmacityar.vteximg.com.br/arquivos/ids/180803-600-600/205066_agua-protectora-solar-ideal-soleil-hidratante-fps-30-x-200-ml_imagen-1.jpg?v=636748478848230000","Imagen articulo")</t>
  </si>
  <si>
    <t>Fotoprotector Isdin Age Repair Fusion Water Fps 50+ x 50 ml</t>
  </si>
  <si>
    <t>5.272,98</t>
  </si>
  <si>
    <t>6.203,50</t>
  </si>
  <si>
    <t>-15%</t>
  </si>
  <si>
    <t>HYPERLINK("https://farmacityar.vteximg.com.br/arquivos/ids/204925-600-600/204662_fotoprotector-fluido-isdin-age-repair-fusion-water-fps-50-x-50-ml_imagen-1.jpg?v=637405523595700000","Imagen articulo")</t>
  </si>
  <si>
    <t>Protector Solar Vichy Idéal Soleil Toque Seco FPS 30 x 50 ml</t>
  </si>
  <si>
    <t>2.872,00</t>
  </si>
  <si>
    <t>3.590,00</t>
  </si>
  <si>
    <t>HYPERLINK("https://farmacityar.vteximg.com.br/arquivos/ids/167254-600-600/142088_protector-solar-ideal-soleil-toque-seco-fps-30-x-50-ml_imagen-1.jpg?v=636670344666330000","Imagen articulo")</t>
  </si>
  <si>
    <t>Protector Solar Corporal Vichy Idéal Soleil Leche Hidratante FPS 30 x 300 ml</t>
  </si>
  <si>
    <t>HYPERLINK("https://farmacityar.vteximg.com.br/arquivos/ids/201741-600-600/126866_protector-solar-corporal-ideal-soleil-leche-hidratante-fps-30-x-300-ml_imagen-1.png?v=637310217364900000","Imagen articulo")</t>
  </si>
  <si>
    <t>Protector Solar para Rostro y Cuerpo en Barra La Roche-Posay Zonas Sensibles Anthelios XL FPS 50+ x 9 g</t>
  </si>
  <si>
    <t>3.028,00</t>
  </si>
  <si>
    <t>3.785,00</t>
  </si>
  <si>
    <t>HYPERLINK("https://farmacityar.vteximg.com.br/arquivos/ids/166314-600-600/114093_protector-solar-para-rostro-y-cuerpo-en-barra-para-zonas-sensibles-anthelios-xl-fps-50-x-9-gr_imagen-1.jpg?v=636670340298970000","Imagen articulo")</t>
  </si>
  <si>
    <t>Autobronceante Hidratante Avene Brillo Natural x 100 ml</t>
  </si>
  <si>
    <t>3.742,00</t>
  </si>
  <si>
    <t>4.677,50</t>
  </si>
  <si>
    <t>HYPERLINK("https://farmacityar.vteximg.com.br/arquivos/ids/218349-600-600/110487_leche-autobronceante-hidratante-x-100-ml_imagen-1.jpg?v=637752653253930000","Imagen articulo")</t>
  </si>
  <si>
    <t>Fotoprotector Isdin Ultra Active Unify Fps 99 x 50 ml</t>
  </si>
  <si>
    <t>6.275,00</t>
  </si>
  <si>
    <t>HYPERLINK("https://farmacityar.vteximg.com.br/arquivos/ids/219422-600-600/156750_fluido-foto-ultra-active-unify-fps-99-x-50-ml_imagen-1.jpg?v=637804452820130000","Imagen articulo")</t>
  </si>
  <si>
    <t>Protector Solar Facial Vichy Idéal Soleil BB Toque Seco Color FPS 50 x 50 ml</t>
  </si>
  <si>
    <t>HYPERLINK("https://farmacityar.vteximg.com.br/arquivos/ids/199634-600-600/146618_protector-solar-ideal-soleil-toque-seco-fps-50-x-50-ml_imagen-1.jpg?v=637279185547670000","Imagen articulo")</t>
  </si>
  <si>
    <t>Protector Solar Facial La Roche-Posay Compacto-Crema Anthelios XL con FPS 50+ Oscuro x 9 g</t>
  </si>
  <si>
    <t>4.392,00</t>
  </si>
  <si>
    <t>5.490,00</t>
  </si>
  <si>
    <t>HYPERLINK("https://farmacityar.vteximg.com.br/arquivos/ids/180909-600-600/144580_protector-solar-facial-compacto-crema-anthelios-con-fps-50-oscuro-x-9-gr_imagen-1.jpg?v=636749523736370000","Imagen articulo")</t>
  </si>
  <si>
    <t>Protector Solar Avene Stick Zonas Sensibles Fps 50 x 8 g</t>
  </si>
  <si>
    <t>2.355,60</t>
  </si>
  <si>
    <t>2.944,50</t>
  </si>
  <si>
    <t>HYPERLINK("https://farmacityar.vteximg.com.br/arquivos/ids/233197-600-600/136021_stick-50-zonas-sensibles-x-8-gr__imagen-1.jpg?v=638067975747800000","Imagen articulo")</t>
  </si>
  <si>
    <t>Protector Solar en Spray Transparente Eucerin Sensitive Protect Fps 50 x 200 ml</t>
  </si>
  <si>
    <t>4.419,00</t>
  </si>
  <si>
    <t>5.892,00</t>
  </si>
  <si>
    <t>HYPERLINK("https://farmacityar.vteximg.com.br/arquivos/ids/183014-600-600/131848_protector-solar-en-spray-fps-50-y-uva-uvb-x-200-ml_imagen-1.jpg?v=636815964956470000","Imagen articulo")</t>
  </si>
  <si>
    <t>Leche Autobronceante Vichy Idéal Soleil x 100 ml</t>
  </si>
  <si>
    <t>3.904,00</t>
  </si>
  <si>
    <t>4.880,00</t>
  </si>
  <si>
    <t>HYPERLINK("https://farmacityar.vteximg.com.br/arquivos/ids/176551-600-600/7341_leche-autobronceadora-ideal-soleil-x-100-ml_imagen-1.jpg?v=636673683895830000","Imagen articulo")</t>
  </si>
  <si>
    <t>Protector Solar Roche-Posay Anthelios Fluido Color FPS 50 x 50 ml + Toleriane Sensitive Creme x 15 ml de Regalo</t>
  </si>
  <si>
    <t>HYPERLINK("https://farmacityar.vteximg.com.br/arquivos/ids/229873-600-600/229761_protector-solar-roche-posay-anthelios-fluido-color-fps-50-x-50-ml-toleriane-sensitive-creme-x-15-ml-de-regalo_imagen-1.jpg?v=638011861836730000","Imagen articulo")</t>
  </si>
  <si>
    <t>Protector Solar Vichy Capital Soleil Fluido Invisible SPF50 x 200 ml</t>
  </si>
  <si>
    <t>4.760,00</t>
  </si>
  <si>
    <t>5.950,00</t>
  </si>
  <si>
    <t>HYPERLINK("https://farmacityar.vteximg.com.br/arquivos/ids/227524-600-600/229578_protector-solar-vichy-capital-soleil-fluido-invisible-spf-50-x-200-ml_imagen-1.jpg?v=637973981927200000","Imagen articulo")</t>
  </si>
  <si>
    <t>Protector Solar Facial Isdin Age Repair Color Spf 50 x 50 ml</t>
  </si>
  <si>
    <t>5.271,70</t>
  </si>
  <si>
    <t>6.202,00</t>
  </si>
  <si>
    <t>HYPERLINK("https://farmacityar.vteximg.com.br/arquivos/ids/217781-600-600/225273_protector-solar-facial-isdin-age-repair-color-spf-50-x-50-ml_imagen-1.jpg?v=637732790602700000","Imagen articulo")</t>
  </si>
  <si>
    <t>Protector Solar Eucerin Oil Control Sun Face Toque Seco Tono Claro Fps 50 x 50 ml</t>
  </si>
  <si>
    <t>HYPERLINK("https://farmacityar.vteximg.com.br/arquivos/ids/220433-600-600/223434_protector-solar-facial-eucerin-sun-gel-cream-tono-claro-fps-50-x-50-ml_imagen-1.jpg?v=637831358317930000","Imagen articulo")</t>
  </si>
  <si>
    <t>Protector Solar Vichy Capital Soleil Matificante 3 en 1 FPS 50+ x 50 ml</t>
  </si>
  <si>
    <t>4.212,00</t>
  </si>
  <si>
    <t>5.265,00</t>
  </si>
  <si>
    <t>HYPERLINK("https://farmacityar.vteximg.com.br/arquivos/ids/205623-600-600/216659_protector-solar-vichy-capital-soleil-matificante-3-en-1-fps-50-x-50-ml_imagen-1.jpg?v=637420023494870000","Imagen articulo")</t>
  </si>
  <si>
    <t>Fotoprotector Isdin Fusion Water Pediátrico Fps 50+ x 50 ml</t>
  </si>
  <si>
    <t>HYPERLINK("https://farmacityar.vteximg.com.br/arquivos/ids/204926-600-600/205239_fotoprotector-fluido-isdin-fusion-water-pediatrico-fps-50-x-50-ml_imagen-1.jpg?v=637406086145330000","Imagen articulo")</t>
  </si>
  <si>
    <t>Protector Solar Aqua-Fluido Avene Ultra-Mat Fps 30 x 50 ml</t>
  </si>
  <si>
    <t>3.242,00</t>
  </si>
  <si>
    <t>4.052,50</t>
  </si>
  <si>
    <t>HYPERLINK("https://farmacityar.vteximg.com.br/arquivos/ids/233202-600-600/205163_protector-solar-aqua-fluido-ultra-mat-avene-fps-30-x-50-ml__imagen-1.jpg?v=638067980368700000","Imagen articulo")</t>
  </si>
  <si>
    <t>Fotoprotector en Spray Isdin Pediatrics Transparent Wet Skin FPS 50+ X 250 Ml</t>
  </si>
  <si>
    <t>7.089,50</t>
  </si>
  <si>
    <t>HYPERLINK("https://farmacityar.vteximg.com.br/arquivos/ids/219441-600-600/204789_fotoprotector-en-spray-isdin-pediatrics-transparent-wet-skin-fps-50-x-250-ml_imagen-1.jpg?v=637804480677630000","Imagen articulo")</t>
  </si>
  <si>
    <t>Fluido Antiedad Eucerin Sun para Todo Tipo de Piel Fps 50 x 50 ml</t>
  </si>
  <si>
    <t>HYPERLINK("https://farmacityar.vteximg.com.br/arquivos/ids/220436-600-600/158048_protector-solar-eucerin-sun-fluid-anti-edad-fps-50-x-50-ml_imagen-1.jpg?v=637831371002100000","Imagen articulo")</t>
  </si>
  <si>
    <t>Protector Solar Facial en Crema Eucerin Sun CC Cream Tono Medio Fps 50 x 50 ml</t>
  </si>
  <si>
    <t>HYPERLINK("https://farmacityar.vteximg.com.br/arquivos/ids/227789-600-600/158047_protector-solar-facial-eucerin-color-cc-cream-fps-50-x-50-ml_imagen-1.jpg?v=637975685124970000","Imagen articulo")</t>
  </si>
  <si>
    <t>Protector Solar facial Idéal Soleil anti-manchas 3 en 1 FPS 50+ x 50 ml</t>
  </si>
  <si>
    <t>HYPERLINK("https://farmacityar.vteximg.com.br/arquivos/ids/190620-600-600/157933_protector-solar-facial-ideal-soleil-anti-manchas-3-en-1-fps-50-x-50-ml_imagen-1.jpg?v=637074337084870000","Imagen articulo")</t>
  </si>
  <si>
    <t>Protector Solar para rostro y cuerpo Niños Idéal Soleil Enfants FPS 50 x 200 ml</t>
  </si>
  <si>
    <t>4.432,00</t>
  </si>
  <si>
    <t>5.540,00</t>
  </si>
  <si>
    <t>HYPERLINK("https://farmacityar.vteximg.com.br/arquivos/ids/205485-600-600/135486_protector-solar-para-rostro-y-cuerpo-ninos-ideal-soleil-enfants-fps-50-x-200-ml_imagen-1.jpg?v=637419083446600000","Imagen articulo")</t>
  </si>
  <si>
    <t>Fotoprotector Fusion Fluid Color FPS 50+ x 50 ml</t>
  </si>
  <si>
    <t>4.475,50</t>
  </si>
  <si>
    <t>HYPERLINK("https://farmacityar.vteximg.com.br/arquivos/ids/164432-600-600/143544_fotoprotector-fusion-fluid-color-fps-50-x-50-ml_imagen-1.jpg?v=636670331565600000","Imagen articulo")</t>
  </si>
  <si>
    <t>Protector Solar Avene Spray Fps 50 x 200 ml</t>
  </si>
  <si>
    <t>4.866,00</t>
  </si>
  <si>
    <t>6.082,50</t>
  </si>
  <si>
    <t>HYPERLINK("https://farmacityar.vteximg.com.br/arquivos/ids/232939-600-600/120496_protector-solar-spray-fps-50-x-200-ml_imagen-1.jpg?v=638064758502270000","Imagen articulo")</t>
  </si>
  <si>
    <t>Protector Solar Avene Compacto Dorado Fps 50 x 10 g</t>
  </si>
  <si>
    <t>4.478,00</t>
  </si>
  <si>
    <t>5.597,50</t>
  </si>
  <si>
    <t>HYPERLINK("https://farmacityar.vteximg.com.br/arquivos/ids/233115-600-600/116904_protector-solar-compacto-dorado-fps-50-x-10-gr_imagen-1.png?v=638067308845630000","Imagen articulo")</t>
  </si>
  <si>
    <t>Protector Solar Vichy Capital Soleil Fluido Invisible SPF30 x 200 ml</t>
  </si>
  <si>
    <t>HYPERLINK("https://farmacityar.vteximg.com.br/arquivos/ids/227487-600-600/229577_protector-solar-vichy-capital-soleil-fluido-invisible-spf-30-x-200-ml_imagen-1.jpg?v=637973980840600000","Imagen articulo")</t>
  </si>
  <si>
    <t>Fotoprotector Isdin Fusion Water Color Bronze SPF50+ x 50 ml</t>
  </si>
  <si>
    <t>HYPERLINK("https://farmacityar.vteximg.com.br/arquivos/ids/227536-600-600/229573_fotoprotector-isdin-fusion-water-color-bronze-spf-50-x-50-ml_imagen-1.jpg?v=637973998652970000","Imagen articulo")</t>
  </si>
  <si>
    <t>Protector Solar Facial Avène Cleanance Spf 50 x 50 ml</t>
  </si>
  <si>
    <t>4.121,20</t>
  </si>
  <si>
    <t>5.151,50</t>
  </si>
  <si>
    <t>HYPERLINK("https://farmacityar.vteximg.com.br/arquivos/ids/217782-600-600/225271_protector-solar-facial-avene-cleanance-spf-50-x-50-ml_imagen-1.jpg?v=637732792247030000","Imagen articulo")</t>
  </si>
  <si>
    <t>Protector Solar emulsión matificante Avene Cleanance FPS 50+ X 50 Ml</t>
  </si>
  <si>
    <t>4.120,80</t>
  </si>
  <si>
    <t>5.151,00</t>
  </si>
  <si>
    <t>HYPERLINK("https://farmacityar.vteximg.com.br/arquivos/ids/182919-600-600/205169_protector-solar-emulsion-matificante-avene-cleanance-fps-50-x-50-ml_imagen-1.jpg?v=636804010686730000","Imagen articulo")</t>
  </si>
  <si>
    <t>Protector Solar Aqua-Fluido Avene con Color Mat Perfect Fps 30 x 50 ml</t>
  </si>
  <si>
    <t>HYPERLINK("https://farmacityar.vteximg.com.br/arquivos/ids/233173-600-600/205164_protector-solar-aqua-fluido-con-color-avene-mat-perfect-fps-30-x-50-ml__imagen-1.jpg?v=638067911931000000","Imagen articulo")</t>
  </si>
  <si>
    <t>Fotoprotector Isdin Transparent Wet Skin Fps 50+ en Spray x 250 ml</t>
  </si>
  <si>
    <t>HYPERLINK("https://farmacityar.vteximg.com.br/arquivos/ids/219443-600-600/204822_fotoprotector-en-spray-isdin-transparent-wet-skin-fps-50-x-250-ml_imagen-1.jpg?v=637804482825600000","Imagen articulo")</t>
  </si>
  <si>
    <t>Protector Solar Eucerin Oil Control Sun Gel Toque Seco Fps 30 para Piel Grasa x 50 ml</t>
  </si>
  <si>
    <t>4.360,50</t>
  </si>
  <si>
    <t>HYPERLINK("https://farmacityar.vteximg.com.br/arquivos/ids/220313-600-600/152250_protector-solar-facial-toque-seco-fps-30-x-50-ml_imagen-1.jpg?v=637830478971070000","Imagen articulo")</t>
  </si>
  <si>
    <t>Fotoprotector Compacto Bronce FPS 50+ x 10 Gr</t>
  </si>
  <si>
    <t>5.800,00</t>
  </si>
  <si>
    <t>HYPERLINK("https://farmacityar.vteximg.com.br/arquivos/ids/219421-600-600/153494_fotoprotector-compacto-bronce-fps-50-x-10-gr_imagen-1.jpg?v=637804452163330000","Imagen articulo")</t>
  </si>
  <si>
    <t>Fluido Isdin Fotoprotector Mineral FPS 50+ x 50 ml</t>
  </si>
  <si>
    <t>HYPERLINK("https://farmacityar.vteximg.com.br/arquivos/ids/225524-600-600/152976_fluido-fotoprotector-mineral-fps-50-x-50-ml_imagen-1.jpg?v=637940999215930000","Imagen articulo")</t>
  </si>
  <si>
    <t>Fotoprotector Compacto Arena FPS 50+ x 10 gr</t>
  </si>
  <si>
    <t>HYPERLINK("https://farmacityar.vteximg.com.br/arquivos/ids/219420-600-600/152978_fotoprotector-compacto-arena-fps-50-x-10-gr_imagen-1.jpg?v=637804451476770000","Imagen articulo")</t>
  </si>
  <si>
    <t>Spray Post-Solar Isdin After Sun Alivio Inmediato x 200 ml</t>
  </si>
  <si>
    <t>4.600,50</t>
  </si>
  <si>
    <t>HYPERLINK("https://farmacityar.vteximg.com.br/arquivos/ids/219410-600-600/132489_spray-post-solar-after-sun-efecto-inmediato-x-200-ml_imagen-1.jpg?v=637804445606630000","Imagen articulo")</t>
  </si>
  <si>
    <t>Protector Solar en Spray Eucerin Sun Sensitive Protect Kids Fps 50 x 200 ml</t>
  </si>
  <si>
    <t>5.656,00</t>
  </si>
  <si>
    <t>HYPERLINK("https://farmacityar.vteximg.com.br/arquivos/ids/220304-600-600/124180_protector-en-spray-kids-fps-50-y-uva-uvb-x-200-ml_imagen-1.jpg?v=637830418179100000","Imagen articulo")</t>
  </si>
  <si>
    <t>Post Solar Avene Hidratante Reparador x 200 ml</t>
  </si>
  <si>
    <t>3.942,40</t>
  </si>
  <si>
    <t>4.928,00</t>
  </si>
  <si>
    <t>HYPERLINK("https://farmacityar.vteximg.com.br/arquivos/ids/233179-600-600/110486_post-solar-hidratante-x-200__imagen-1.jpg?v=638067939938630000","Imagen articulo")</t>
  </si>
  <si>
    <t>Reparador Post-Solar Avene Gama Blanca x 400 ml</t>
  </si>
  <si>
    <t>4.965,20</t>
  </si>
  <si>
    <t>6.206,50</t>
  </si>
  <si>
    <t>HYPERLINK("https://farmacityar.vteximg.com.br/arquivos/ids/233185-600-600/136033_post-solar-hidratante-x-400-ml__imagen-1.jpg?v=638067946220000000","Imagen articulo")</t>
  </si>
  <si>
    <t>Protector Solar Vichy Capital Soleil Eco-Designed Milk Spf50+ x 200 ml</t>
  </si>
  <si>
    <t>5.176,00</t>
  </si>
  <si>
    <t>6.470,00</t>
  </si>
  <si>
    <t>HYPERLINK("https://farmacityar.vteximg.com.br/arquivos/ids/213908-600-600/223581_protector-solar-vichy-capital-soleil-eco-designed-milk-spf50-x-200-ml_imagen-1.jpg?v=637654324869370000","Imagen articulo")</t>
  </si>
  <si>
    <t>Fotoprotector Facial Isdin Fusion Water Urban Spf 30 x 50 ml</t>
  </si>
  <si>
    <t>5.352,00</t>
  </si>
  <si>
    <t>HYPERLINK("https://farmacityar.vteximg.com.br/arquivos/ids/202822-600-600/217369_fotoprotector-facial-isdin-fusion-water-urban-spf-30-x-50-ml_imagen-1.jpg?v=637351042846500000","Imagen articulo")</t>
  </si>
  <si>
    <t>Crema Facial Isdin Eryfotona AK-NMSC FPS 100 x 50 ml</t>
  </si>
  <si>
    <t>7.529,00</t>
  </si>
  <si>
    <t>HYPERLINK("https://farmacityar.vteximg.com.br/arquivos/ids/166377-600-600/150635_fluido-facial-eryfotona-ak-nmsc-x-50-ml_imagen-1.jpg?v=636670340731000000","Imagen articulo")</t>
  </si>
  <si>
    <t>Fluido Facial Matificante Eucerin Sensitive Protect Fps 50 x 50 ml</t>
  </si>
  <si>
    <t>4.190,00</t>
  </si>
  <si>
    <t>HYPERLINK("https://farmacityar.vteximg.com.br/arquivos/ids/220298-600-600/124177_protector-solar-fluido-fps-50-uvb-uva-x-50-ml_imagen-1.jpg?v=637830415210100000","Imagen articulo")</t>
  </si>
  <si>
    <t>Crema-Gel Facial y Corporal Protector Solar Eucerin Fps 50 x 150 ml</t>
  </si>
  <si>
    <t>4.173,00</t>
  </si>
  <si>
    <t>HYPERLINK("https://farmacityar.vteximg.com.br/arquivos/ids/220372-600-600/131847_gel-crema-protectora-solar-eucerin-fps-50-x-150-ml_imagen-1.jpg?v=637831190887970000","Imagen articulo")</t>
  </si>
  <si>
    <t>Kit La Roche Posay Protección Antiacne 2</t>
  </si>
  <si>
    <t>10.850,00</t>
  </si>
  <si>
    <t>HYPERLINK("https://farmacityar.vteximg.com.br/arquivos/ids/219954-600-600/226349_kit-la-roche-posay-proteccion-antiacne-2_imagen-1.jpg?v=637818238343030000","Imagen articulo")</t>
  </si>
  <si>
    <t>Protector Solar Corporal en Spray Eucerin Toque Seco para Piel Sensible Fps 30 x 200 ml</t>
  </si>
  <si>
    <t>5.222,00</t>
  </si>
  <si>
    <t>HYPERLINK("https://farmacityar.vteximg.com.br/arquivos/ids/220316-600-600/158049_eucerin-sun-spray-toque-seco-fps-30-x-200-ml_imagen-1.jpg?v=637830480454200000","Imagen articulo")</t>
  </si>
  <si>
    <t>Protector Solar en Loción Eucerin Sensitive Protect Kids Fps 50 x 150 ml</t>
  </si>
  <si>
    <t>4.723,00</t>
  </si>
  <si>
    <t>HYPERLINK("https://farmacityar.vteximg.com.br/arquivos/ids/220293-600-600/110122_protector-solar-kids-locion-fps-50-muy-alta-uvb-uva-x-150-ml_imagen-1.jpg?v=637830409597400000","Imagen articulo")</t>
  </si>
  <si>
    <t>Combo Vichy Anthelios SPF50 + CS Spray Corporal SPF50+</t>
  </si>
  <si>
    <t>10.165,00</t>
  </si>
  <si>
    <t>HYPERLINK("https://farmacityar.vteximg.com.br/arquivos/ids/229291-600-600/230229_combo-vichy-anthelios-spf50-cs-spray-corporal-spf50_imagen-1.jpg?v=637998980413330000","Imagen articulo")</t>
  </si>
  <si>
    <t>Protector Solar Facial en Crema Eucerin Sensitive Protect Sun Fps 50 x 50 ml</t>
  </si>
  <si>
    <t>HYPERLINK("https://farmacityar.vteximg.com.br/arquivos/ids/220301-600-600/106054_crema-protectora-solar-fps-50-x-50-ml_imagen-1.jpg?v=637830416678670000","Imagen articulo")</t>
  </si>
  <si>
    <t>Combo Vichy Protección Solar Corporal CapitaL Soleil FPS50+</t>
  </si>
  <si>
    <t>11.870,00</t>
  </si>
  <si>
    <t>HYPERLINK("https://farmacityar.vteximg.com.br/arquivos/ids/229284-600-600/230232_combo-vichy-proteccion-solar-corporal-capital-soleil-fps50_imagen-1.jpg?v=637998979104970000","Imagen articulo")</t>
  </si>
  <si>
    <t>Combo Vichy Protección Solar Capital Soleil FPS50 + Autobronceante</t>
  </si>
  <si>
    <t>10.830,00</t>
  </si>
  <si>
    <t>HYPERLINK("https://farmacityar.vteximg.com.br/arquivos/ids/229289-600-600/230231_combo-vichy-proteccion-solar-capital-soleil-fps50-autobronceante_imagen-1.jpg?v=637998979851970000","Imagen articulo")</t>
  </si>
  <si>
    <t>Combo Vichy Protección Solar Capital Soleil FPS50+</t>
  </si>
  <si>
    <t>9.995,00</t>
  </si>
  <si>
    <t>HYPERLINK("https://farmacityar.vteximg.com.br/arquivos/ids/229283-600-600/230230_combo-vichy-proteccion-solar-capital-soleil-fps50_imagen-1.jpg?v=637998979100600000","Imagen articulo")</t>
  </si>
  <si>
    <t>Combo Vichy Protector Solar Antimanchas + Autobronceancte</t>
  </si>
  <si>
    <t>10.145,00</t>
  </si>
  <si>
    <t>HYPERLINK("https://farmacityar.vteximg.com.br/arquivos/ids/219984-600-600/226352_combo-vichy-protector-solar-antimanchas-autobronceancte_imagen-1.jpg?v=637818251630100000","Imagen articulo")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</si>
</sst>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8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3:F90"/>
  <sheetViews>
    <sheetView workbookViewId="0" tabSelected="true"/>
  </sheetViews>
  <sheetFormatPr defaultRowHeight="15.0"/>
  <cols>
    <col min="2" max="2" width="58.59375" customWidth="true"/>
    <col min="3" max="3" width="15.625" customWidth="true"/>
    <col min="4" max="4" width="15.625" customWidth="true"/>
    <col min="5" max="5" width="19.53125" customWidth="true"/>
    <col min="6" max="6" width="19.53125" customWidth="true"/>
  </cols>
  <sheetData>
    <row r="3">
      <c r="B3" t="s" s="0">
        <v>0</v>
      </c>
    </row>
    <row r="4">
      <c r="B4" t="s" s="1">
        <v>1</v>
      </c>
      <c r="C4" t="s" s="1">
        <v>2</v>
      </c>
      <c r="D4" t="s" s="1">
        <v>3</v>
      </c>
      <c r="E4" t="s" s="1">
        <v>4</v>
      </c>
      <c r="F4" t="s" s="1">
        <v>5</v>
      </c>
    </row>
    <row r="5">
      <c r="B5" t="s" s="0">
        <v>6</v>
      </c>
      <c r="C5" t="n" s="2">
        <v>3900.0</v>
      </c>
      <c r="D5" t="s" s="0">
        <v>8</v>
      </c>
      <c r="E5" t="s" s="0">
        <v>9</v>
      </c>
      <c r="F5" t="s" s="0">
        <f>HYPERLINK("https://farmacityar.vteximg.com.br/arquivos/ids/222802-600-600/227905_crema-la-roche-posay-anthelios-uvmune-400-invisible-fluid-spf-50-sin-perfume-x-50-ml_imagen-1.jpg?v=637883955177330000","Imagen articulo")</f>
        <v>10</v>
      </c>
    </row>
    <row r="6">
      <c r="B6" t="s" s="0">
        <v>11</v>
      </c>
      <c r="C6" t="n" s="2">
        <v>3900.0</v>
      </c>
      <c r="D6" t="s" s="0">
        <v>8</v>
      </c>
      <c r="E6" t="s" s="0">
        <v>9</v>
      </c>
      <c r="F6" t="s" s="0">
        <f>HYPERLINK("https://farmacityar.vteximg.com.br/arquivos/ids/222803-600-600/227906_crema-con-color-la-roche-posay-anthelios-uvmune-400-tinted-fluid-spf-50-x-50-ml_imagen-1.jpg?v=637883957772800000","Imagen articulo")</f>
        <v>12</v>
      </c>
    </row>
    <row r="7">
      <c r="B7" t="s" s="0">
        <v>13</v>
      </c>
      <c r="C7" t="n" s="2">
        <v>3372.0</v>
      </c>
      <c r="D7" t="s" s="0">
        <v>15</v>
      </c>
      <c r="E7" t="s" s="0">
        <v>9</v>
      </c>
      <c r="F7" t="s" s="0">
        <f>HYPERLINK("https://farmacityar.vteximg.com.br/arquivos/ids/199842-600-600/139376_protector-solar-facial-gel-crema-toque-seco-antibrillo-anthelios-xl-fps-50-x-50-ml_imagen-1.jpg?v=637280223593030000","Imagen articulo")</f>
        <v>16</v>
      </c>
    </row>
    <row r="8">
      <c r="B8" t="s" s="0">
        <v>17</v>
      </c>
      <c r="C8" t="n" s="2">
        <v>3442.5</v>
      </c>
      <c r="D8" t="s" s="0">
        <v>19</v>
      </c>
      <c r="E8" t="s" s="0">
        <v>20</v>
      </c>
      <c r="F8" t="s" s="0">
        <f>HYPERLINK("https://farmacityar.vteximg.com.br/arquivos/ids/220431-600-600/223435_protector-solar-facial-eucerin-sun-gel-cream-tono-medio-fps-50-x-50-ml_imagen-1.jpg?v=637831350896400000","Imagen articulo")</f>
        <v>21</v>
      </c>
    </row>
    <row r="9">
      <c r="B9" t="s" s="0">
        <v>22</v>
      </c>
      <c r="C9" t="n" s="2">
        <v>4504.0</v>
      </c>
      <c r="D9" t="s" s="0">
        <v>24</v>
      </c>
      <c r="E9" t="s" s="0">
        <v>9</v>
      </c>
      <c r="F9" t="s" s="0">
        <f>HYPERLINK("https://farmacityar.vteximg.com.br/arquivos/ids/233023-600-600/217700_agua-protectora-solar-vichy-capital-soleil-potenciadora-del-bronceado-fps-50_imagen-1.jpg?v=638065386064870000","Imagen articulo")</f>
        <v>25</v>
      </c>
    </row>
    <row r="10">
      <c r="B10" t="s" s="0">
        <v>26</v>
      </c>
      <c r="C10" t="n" s="2">
        <v>4636.0</v>
      </c>
      <c r="D10" t="s" s="0">
        <v>28</v>
      </c>
      <c r="E10" t="s" s="0">
        <v>9</v>
      </c>
      <c r="F10" t="s" s="0">
        <f>HYPERLINK("https://farmacityar.vteximg.com.br/arquivos/ids/212195-600-600/162992_anthelios-lait-dped-50-t250-ml_imagen-1.jpg?v=637613753736170000","Imagen articulo")</f>
        <v>29</v>
      </c>
    </row>
    <row r="11">
      <c r="B11" t="s" s="0">
        <v>30</v>
      </c>
      <c r="C11" t="n" s="2">
        <v>1680.0</v>
      </c>
      <c r="D11" t="s" s="0">
        <v>32</v>
      </c>
      <c r="E11" t="s" s="0">
        <v>9</v>
      </c>
      <c r="F11" t="s" s="0">
        <f>HYPERLINK("https://farmacityar.vteximg.com.br/arquivos/ids/166571-600-600/146628_stick-solar-para-labios-anthelios-xl-fps-50-x-4-7-gr_imagen-1.jpg?v=636670341759070000","Imagen articulo")</f>
        <v>33</v>
      </c>
    </row>
    <row r="12">
      <c r="B12" t="s" s="0">
        <v>34</v>
      </c>
      <c r="C12" t="n" s="2">
        <v>4320.0</v>
      </c>
      <c r="D12" t="s" s="0">
        <v>36</v>
      </c>
      <c r="E12" t="s" s="0">
        <v>9</v>
      </c>
      <c r="F12" t="s" s="0">
        <f>HYPERLINK("https://farmacityar.vteximg.com.br/arquivos/ids/166424-600-600/130962_protector-solar-corporal-ideal-soleil-leche-hidratante-fps-50-x-300-ml_imagen-1.jpg?v=636670341060400000","Imagen articulo")</f>
        <v>37</v>
      </c>
    </row>
    <row r="13">
      <c r="B13" t="s" s="0">
        <v>38</v>
      </c>
      <c r="C13" t="n" s="2">
        <v>4874.5</v>
      </c>
      <c r="D13" t="s" s="0">
        <v>40</v>
      </c>
      <c r="E13" t="s" s="0">
        <v>40</v>
      </c>
      <c r="F13" t="s" s="0">
        <f>HYPERLINK("https://farmacityar.vteximg.com.br/arquivos/ids/217296-600-600/157496_fluido-fotoprotector-fusion-water-fps-50-x-50-ml_imagen-1.jpg?v=637722357918330000","Imagen articulo")</f>
        <v>41</v>
      </c>
    </row>
    <row r="14">
      <c r="B14" t="s" s="0">
        <v>42</v>
      </c>
      <c r="C14" t="n" s="2">
        <v>3372.0</v>
      </c>
      <c r="D14" t="s" s="0">
        <v>15</v>
      </c>
      <c r="E14" t="s" s="0">
        <v>9</v>
      </c>
      <c r="F14" t="s" s="0">
        <f>HYPERLINK("https://farmacityar.vteximg.com.br/arquivos/ids/199894-600-600/155692_protector-solar-facial-gel-crema-con-color-anthelios-fps-50--x--50-ml_imagen-1.jpg?v=637280864835300000","Imagen articulo")</f>
        <v>43</v>
      </c>
    </row>
    <row r="15">
      <c r="B15" t="s" s="0">
        <v>44</v>
      </c>
      <c r="C15" t="n" s="2">
        <v>3442.5</v>
      </c>
      <c r="D15" t="s" s="0">
        <v>19</v>
      </c>
      <c r="E15" t="s" s="0">
        <v>20</v>
      </c>
      <c r="F15" t="s" s="0">
        <f>HYPERLINK("https://farmacityar.vteximg.com.br/arquivos/ids/220378-600-600/152249_protector-solar-facial-eucerin-toque-seco-fps-50-x-50-ml_imagen-1.jpg?v=637831195572130000","Imagen articulo")</f>
        <v>45</v>
      </c>
    </row>
    <row r="16">
      <c r="B16" t="s" s="0">
        <v>46</v>
      </c>
      <c r="C16" t="n" s="2">
        <v>3892.5</v>
      </c>
      <c r="D16" t="s" s="0">
        <v>48</v>
      </c>
      <c r="E16" t="s" s="0">
        <v>20</v>
      </c>
      <c r="F16" t="s" s="0">
        <f>HYPERLINK("https://farmacityar.vteximg.com.br/arquivos/ids/230863-600-600/229167_protector-solar-eucerin-sun-pigment-control-tinted-medium-spf-50_imagen-1.jpg?v=638028213897570000","Imagen articulo")</f>
        <v>49</v>
      </c>
    </row>
    <row r="17">
      <c r="B17" t="s" s="0">
        <v>50</v>
      </c>
      <c r="C17" t="n" s="2">
        <v>4648.0</v>
      </c>
      <c r="D17" t="s" s="0">
        <v>52</v>
      </c>
      <c r="E17" t="s" s="0">
        <v>9</v>
      </c>
      <c r="F17" t="s" s="0">
        <f>HYPERLINK("https://farmacityar.vteximg.com.br/arquivos/ids/222813-600-600/227909_protector-solar-la-roche-posay-anthelios-age-correct-fps-50-50-ml_imagen-1.jpg?v=637884095183830000","Imagen articulo")</f>
        <v>53</v>
      </c>
    </row>
    <row r="18">
      <c r="B18" t="s" s="0">
        <v>54</v>
      </c>
      <c r="C18" t="n" s="2">
        <v>3864.0</v>
      </c>
      <c r="D18" t="s" s="0">
        <v>56</v>
      </c>
      <c r="E18" t="s" s="0">
        <v>9</v>
      </c>
      <c r="F18" t="s" s="0">
        <f>HYPERLINK("https://farmacityar.vteximg.com.br/arquivos/ids/222805-600-600/227908_crema-con-color-la-roche-posay-anthelios-uv-mune-400-spf-50-x-50-ml_imagen-1.jpg?v=637883961587470000","Imagen articulo")</f>
        <v>57</v>
      </c>
    </row>
    <row r="19">
      <c r="B19" t="s" s="0">
        <v>58</v>
      </c>
      <c r="C19" t="n" s="2">
        <v>5136.0</v>
      </c>
      <c r="D19" t="s" s="0">
        <v>60</v>
      </c>
      <c r="E19" t="s" s="0">
        <v>9</v>
      </c>
      <c r="F19" t="s" s="0">
        <f>HYPERLINK("https://farmacityar.vteximg.com.br/arquivos/ids/213897-600-600/223582_protector-solar-la-roche-posay-anthelios-dermo-pediatrics-spray-invisible-spf50-x-200-ml_imagen-1.jpg?v=637654324810670000","Imagen articulo")</f>
        <v>61</v>
      </c>
    </row>
    <row r="20">
      <c r="B20" t="s" s="0">
        <v>62</v>
      </c>
      <c r="C20" t="n" s="2">
        <v>4964.0</v>
      </c>
      <c r="D20" t="s" s="0">
        <v>64</v>
      </c>
      <c r="E20" t="s" s="0">
        <v>9</v>
      </c>
      <c r="F20" t="s" s="0">
        <f>HYPERLINK("https://farmacityar.vteximg.com.br/arquivos/ids/202330-600-600/216660_protector-solar-la-roche-posay-anthelios-invisible-en-spray-fps-50-x-200-ml_imagen-1.jpg?v=637326701573430000","Imagen articulo")</f>
        <v>65</v>
      </c>
    </row>
    <row r="21">
      <c r="B21" t="s" s="0">
        <v>66</v>
      </c>
      <c r="C21" t="n" s="2">
        <v>4874.5</v>
      </c>
      <c r="D21" t="s" s="0">
        <v>40</v>
      </c>
      <c r="E21" t="s" s="0">
        <v>40</v>
      </c>
      <c r="F21" t="s" s="0">
        <f>HYPERLINK("https://farmacityar.vteximg.com.br/arquivos/ids/223085-600-600/205518_fotoprotector-fluido-isdin-fusion-water-color-fps-50-x-50-ml_imagen-2.jpg?v=637885917924770000","Imagen articulo")</f>
        <v>67</v>
      </c>
    </row>
    <row r="22">
      <c r="B22" t="s" s="0">
        <v>68</v>
      </c>
      <c r="C22" t="n" s="2">
        <v>3618.39990234375</v>
      </c>
      <c r="D22" t="s" s="0">
        <v>70</v>
      </c>
      <c r="E22" t="s" s="0">
        <v>9</v>
      </c>
      <c r="F22" t="s" s="0">
        <f>HYPERLINK("https://farmacityar.vteximg.com.br/arquivos/ids/233208-600-600/205165_protector-solar-fluido-avene-ultra-mat-fps-50-x-50-ml__imagen-1.jpg?v=638067983900270000","Imagen articulo")</f>
        <v>71</v>
      </c>
    </row>
    <row r="23">
      <c r="B23" t="s" s="0">
        <v>72</v>
      </c>
      <c r="C23" t="n" s="2">
        <v>4477.60009765625</v>
      </c>
      <c r="D23" t="s" s="0">
        <v>74</v>
      </c>
      <c r="E23" t="s" s="0">
        <v>9</v>
      </c>
      <c r="F23" t="s" s="0">
        <f>HYPERLINK("https://farmacityar.vteximg.com.br/arquivos/ids/233169-600-600/163612_avene-lait-enfant-50-250-ml-feh__imagen-1.jpg?v=638067909220370000","Imagen articulo")</f>
        <v>75</v>
      </c>
    </row>
    <row r="24">
      <c r="B24" t="s" s="0">
        <v>76</v>
      </c>
      <c r="C24" t="n" s="2">
        <v>5758.5</v>
      </c>
      <c r="D24" t="s" s="0">
        <v>40</v>
      </c>
      <c r="E24" t="s" s="0">
        <v>40</v>
      </c>
      <c r="F24" t="s" s="0">
        <f>HYPERLINK("https://farmacityar.vteximg.com.br/arquivos/ids/219414-600-600/141332_foto-ultra-spot-prevent-fps-99-x-50-ml_imagen-1.jpg?v=637804447932300000","Imagen articulo")</f>
        <v>78</v>
      </c>
    </row>
    <row r="25">
      <c r="B25" t="s" s="0">
        <v>79</v>
      </c>
      <c r="C25" t="n" s="2">
        <v>3236.0</v>
      </c>
      <c r="D25" t="s" s="0">
        <v>81</v>
      </c>
      <c r="E25" t="s" s="0">
        <v>9</v>
      </c>
      <c r="F25" t="s" s="0">
        <f>HYPERLINK("https://farmacityar.vteximg.com.br/arquivos/ids/198801-600-600/139801_protector-solar-ideal-soleil-toque-seco-fps-50-x-50-ml_imagen-1.jpg?v=637267047424400000","Imagen articulo")</f>
        <v>82</v>
      </c>
    </row>
    <row r="26">
      <c r="B26" t="s" s="0">
        <v>83</v>
      </c>
      <c r="C26" t="n" s="2">
        <v>4874.0</v>
      </c>
      <c r="D26" t="s" s="0">
        <v>40</v>
      </c>
      <c r="E26" t="s" s="0">
        <v>40</v>
      </c>
      <c r="F26" t="s" s="0">
        <f>HYPERLINK("https://farmacityar.vteximg.com.br/arquivos/ids/227485-600-600/229574_fotoprotector-isdin-fusion-water-color-light-spf-50-x-50-ml_imagen-1.jpg?v=637973980834830000","Imagen articulo")</f>
        <v>85</v>
      </c>
    </row>
    <row r="27">
      <c r="B27" t="s" s="0">
        <v>86</v>
      </c>
      <c r="C27" t="n" s="2">
        <v>4648.0</v>
      </c>
      <c r="D27" t="s" s="0">
        <v>52</v>
      </c>
      <c r="E27" t="s" s="0">
        <v>9</v>
      </c>
      <c r="F27" t="s" s="0">
        <f>HYPERLINK("https://farmacityar.vteximg.com.br/arquivos/ids/209462-600-600/221618_protector-solar-la-roche-posay-anthelios-age-correct-con-color-fps-50-x-50-ml_imagen-1.jpg?v=637552269419800000","Imagen articulo")</f>
        <v>87</v>
      </c>
    </row>
    <row r="28">
      <c r="B28" t="s" s="0">
        <v>88</v>
      </c>
      <c r="C28" t="n" s="2">
        <v>4648.0</v>
      </c>
      <c r="D28" t="s" s="0">
        <v>52</v>
      </c>
      <c r="E28" t="s" s="0">
        <v>9</v>
      </c>
      <c r="F28" t="s" s="0">
        <f>HYPERLINK("https://farmacityar.vteximg.com.br/arquivos/ids/209465-600-600/221617_protector-solar-la-roche-posay-anthelios-age-correct-fps-50-x-50-ml_imagen-1.jpg?v=637552269431700000","Imagen articulo")</f>
        <v>89</v>
      </c>
    </row>
    <row r="29">
      <c r="B29" t="s" s="0">
        <v>90</v>
      </c>
      <c r="C29" t="n" s="2">
        <v>4612.0</v>
      </c>
      <c r="D29" t="s" s="0">
        <v>92</v>
      </c>
      <c r="E29" t="s" s="0">
        <v>9</v>
      </c>
      <c r="F29" t="s" s="0">
        <f>HYPERLINK("https://farmacityar.vteximg.com.br/arquivos/ids/209055-600-600/221429_protector-solar-vichy-capital-soleil-uv-age-daily-spf-50-x-40-ml_imagen-1.jpg?v=637535820859770000","Imagen articulo")</f>
        <v>93</v>
      </c>
    </row>
    <row r="30">
      <c r="B30" t="s" s="0">
        <v>94</v>
      </c>
      <c r="C30" t="n" s="2">
        <v>4684.0</v>
      </c>
      <c r="D30" t="s" s="0">
        <v>96</v>
      </c>
      <c r="E30" t="s" s="0">
        <v>9</v>
      </c>
      <c r="F30" t="s" s="0">
        <f>HYPERLINK("https://farmacityar.vteximg.com.br/arquivos/ids/203968-600-600/218456_protector-solar-la-roche-posay-anthelios-dermo-pediatrics-neblina-invisble-spf-50-x-125-ml_imagen-1.jpg?v=637377803638230000","Imagen articulo")</f>
        <v>97</v>
      </c>
    </row>
    <row r="31">
      <c r="B31" t="s" s="0">
        <v>98</v>
      </c>
      <c r="C31" t="n" s="2">
        <v>4504.0</v>
      </c>
      <c r="D31" t="s" s="0">
        <v>24</v>
      </c>
      <c r="E31" t="s" s="0">
        <v>9</v>
      </c>
      <c r="F31" t="s" s="0">
        <f>HYPERLINK("https://farmacityar.vteximg.com.br/arquivos/ids/202896-600-600/217699_agua-protectora-solar-vichy-capital-soleil-hidratante-fps-50_imagen-1.jpg?v=637351043784930000","Imagen articulo")</f>
        <v>99</v>
      </c>
    </row>
    <row r="32">
      <c r="B32" t="s" s="0">
        <v>100</v>
      </c>
      <c r="C32" t="n" s="2">
        <v>3892.5</v>
      </c>
      <c r="D32" t="s" s="0">
        <v>48</v>
      </c>
      <c r="E32" t="s" s="0">
        <v>20</v>
      </c>
      <c r="F32" t="s" s="0">
        <f>HYPERLINK("https://farmacityar.vteximg.com.br/arquivos/ids/220327-600-600/212432_protector-solar-eucerin-sun-pigment-control-fps-50-x-50-ml_imagen-1.jpg?v=637830515293630000","Imagen articulo")</f>
        <v>101</v>
      </c>
    </row>
    <row r="33">
      <c r="B33" t="s" s="0">
        <v>102</v>
      </c>
      <c r="C33" t="n" s="2">
        <v>5479.0</v>
      </c>
      <c r="D33" t="s" s="0">
        <v>40</v>
      </c>
      <c r="E33" t="s" s="0">
        <v>40</v>
      </c>
      <c r="F33" t="s" s="0">
        <f>HYPERLINK("https://farmacityar.vteximg.com.br/arquivos/ids/219431-600-600/212270_fotoprotector-gel-crema-isdin-fps-50-x-250-ml_imagen-1.jpg?v=637804461478270000","Imagen articulo")</f>
        <v>104</v>
      </c>
    </row>
    <row r="34">
      <c r="B34" t="s" s="0">
        <v>105</v>
      </c>
      <c r="C34" t="n" s="2">
        <v>3297.60009765625</v>
      </c>
      <c r="D34" t="s" s="0">
        <v>107</v>
      </c>
      <c r="E34" t="s" s="0">
        <v>9</v>
      </c>
      <c r="F34" t="s" s="0">
        <f>HYPERLINK("https://farmacityar.vteximg.com.br/arquivos/ids/218352-600-600/205168_protector-solar-en-crema-con-color-avene-fps-50-x-50-ml_imagen-1.jpg?v=637752765951000000","Imagen articulo")</f>
        <v>108</v>
      </c>
    </row>
    <row r="35">
      <c r="B35" t="s" s="0">
        <v>109</v>
      </c>
      <c r="C35" t="n" s="2">
        <v>3618.39990234375</v>
      </c>
      <c r="D35" t="s" s="0">
        <v>70</v>
      </c>
      <c r="E35" t="s" s="0">
        <v>9</v>
      </c>
      <c r="F35" t="s" s="0">
        <f>HYPERLINK("https://farmacityar.vteximg.com.br/arquivos/ids/217236-600-600/205166_protector-solar-fluido-con-color-avene-mat-perfect-fps-50-x-50-ml_imagen-1.jpg?v=637720912744070000","Imagen articulo")</f>
        <v>110</v>
      </c>
    </row>
    <row r="36">
      <c r="B36" t="s" s="0">
        <v>111</v>
      </c>
      <c r="C36" t="n" s="2">
        <v>4484.0</v>
      </c>
      <c r="D36" t="s" s="0">
        <v>113</v>
      </c>
      <c r="E36" t="s" s="0">
        <v>9</v>
      </c>
      <c r="F36" t="s" s="0">
        <f>HYPERLINK("https://farmacityar.vteximg.com.br/arquivos/ids/180803-600-600/205066_agua-protectora-solar-ideal-soleil-hidratante-fps-30-x-200-ml_imagen-1.jpg?v=636748478848230000","Imagen articulo")</f>
        <v>114</v>
      </c>
    </row>
    <row r="37">
      <c r="B37" t="s" s="0">
        <v>115</v>
      </c>
      <c r="C37" t="n" s="2">
        <v>5272.97998046875</v>
      </c>
      <c r="D37" t="s" s="0">
        <v>117</v>
      </c>
      <c r="E37" t="s" s="0">
        <v>118</v>
      </c>
      <c r="F37" t="s" s="0">
        <f>HYPERLINK("https://farmacityar.vteximg.com.br/arquivos/ids/204925-600-600/204662_fotoprotector-fluido-isdin-age-repair-fusion-water-fps-50-x-50-ml_imagen-1.jpg?v=637405523595700000","Imagen articulo")</f>
        <v>119</v>
      </c>
    </row>
    <row r="38">
      <c r="B38" t="s" s="0">
        <v>120</v>
      </c>
      <c r="C38" t="n" s="2">
        <v>2872.0</v>
      </c>
      <c r="D38" t="s" s="0">
        <v>122</v>
      </c>
      <c r="E38" t="s" s="0">
        <v>9</v>
      </c>
      <c r="F38" t="s" s="0">
        <f>HYPERLINK("https://farmacityar.vteximg.com.br/arquivos/ids/167254-600-600/142088_protector-solar-ideal-soleil-toque-seco-fps-30-x-50-ml_imagen-1.jpg?v=636670344666330000","Imagen articulo")</f>
        <v>123</v>
      </c>
    </row>
    <row r="39">
      <c r="B39" t="s" s="0">
        <v>124</v>
      </c>
      <c r="C39" t="n" s="2">
        <v>4320.0</v>
      </c>
      <c r="D39" t="s" s="0">
        <v>36</v>
      </c>
      <c r="E39" t="s" s="0">
        <v>9</v>
      </c>
      <c r="F39" t="s" s="0">
        <f>HYPERLINK("https://farmacityar.vteximg.com.br/arquivos/ids/201741-600-600/126866_protector-solar-corporal-ideal-soleil-leche-hidratante-fps-30-x-300-ml_imagen-1.png?v=637310217364900000","Imagen articulo")</f>
        <v>125</v>
      </c>
    </row>
    <row r="40">
      <c r="B40" t="s" s="0">
        <v>126</v>
      </c>
      <c r="C40" t="n" s="2">
        <v>3028.0</v>
      </c>
      <c r="D40" t="s" s="0">
        <v>128</v>
      </c>
      <c r="E40" t="s" s="0">
        <v>9</v>
      </c>
      <c r="F40" t="s" s="0">
        <f>HYPERLINK("https://farmacityar.vteximg.com.br/arquivos/ids/166314-600-600/114093_protector-solar-para-rostro-y-cuerpo-en-barra-para-zonas-sensibles-anthelios-xl-fps-50-x-9-gr_imagen-1.jpg?v=636670340298970000","Imagen articulo")</f>
        <v>129</v>
      </c>
    </row>
    <row r="41">
      <c r="B41" t="s" s="0">
        <v>130</v>
      </c>
      <c r="C41" t="n" s="2">
        <v>3742.0</v>
      </c>
      <c r="D41" t="s" s="0">
        <v>132</v>
      </c>
      <c r="E41" t="s" s="0">
        <v>9</v>
      </c>
      <c r="F41" t="s" s="0">
        <f>HYPERLINK("https://farmacityar.vteximg.com.br/arquivos/ids/218349-600-600/110487_leche-autobronceante-hidratante-x-100-ml_imagen-1.jpg?v=637752653253930000","Imagen articulo")</f>
        <v>133</v>
      </c>
    </row>
    <row r="42">
      <c r="B42" t="s" s="0">
        <v>134</v>
      </c>
      <c r="C42" t="n" s="2">
        <v>6275.0</v>
      </c>
      <c r="D42" t="s" s="0">
        <v>40</v>
      </c>
      <c r="E42" t="s" s="0">
        <v>40</v>
      </c>
      <c r="F42" t="s" s="0">
        <f>HYPERLINK("https://farmacityar.vteximg.com.br/arquivos/ids/219422-600-600/156750_fluido-foto-ultra-active-unify-fps-99-x-50-ml_imagen-1.jpg?v=637804452820130000","Imagen articulo")</f>
        <v>136</v>
      </c>
    </row>
    <row r="43">
      <c r="B43" t="s" s="0">
        <v>137</v>
      </c>
      <c r="C43" t="n" s="2">
        <v>3236.0</v>
      </c>
      <c r="D43" t="s" s="0">
        <v>81</v>
      </c>
      <c r="E43" t="s" s="0">
        <v>9</v>
      </c>
      <c r="F43" t="s" s="0">
        <f>HYPERLINK("https://farmacityar.vteximg.com.br/arquivos/ids/199634-600-600/146618_protector-solar-ideal-soleil-toque-seco-fps-50-x-50-ml_imagen-1.jpg?v=637279185547670000","Imagen articulo")</f>
        <v>138</v>
      </c>
    </row>
    <row r="44">
      <c r="B44" t="s" s="0">
        <v>139</v>
      </c>
      <c r="C44" t="n" s="2">
        <v>4392.0</v>
      </c>
      <c r="D44" t="s" s="0">
        <v>141</v>
      </c>
      <c r="E44" t="s" s="0">
        <v>9</v>
      </c>
      <c r="F44" t="s" s="0">
        <f>HYPERLINK("https://farmacityar.vteximg.com.br/arquivos/ids/180909-600-600/144580_protector-solar-facial-compacto-crema-anthelios-con-fps-50-oscuro-x-9-gr_imagen-1.jpg?v=636749523736370000","Imagen articulo")</f>
        <v>142</v>
      </c>
    </row>
    <row r="45">
      <c r="B45" t="s" s="0">
        <v>143</v>
      </c>
      <c r="C45" t="n" s="2">
        <v>2355.60009765625</v>
      </c>
      <c r="D45" t="s" s="0">
        <v>145</v>
      </c>
      <c r="E45" t="s" s="0">
        <v>9</v>
      </c>
      <c r="F45" t="s" s="0">
        <f>HYPERLINK("https://farmacityar.vteximg.com.br/arquivos/ids/233197-600-600/136021_stick-50-zonas-sensibles-x-8-gr__imagen-1.jpg?v=638067975747800000","Imagen articulo")</f>
        <v>146</v>
      </c>
    </row>
    <row r="46">
      <c r="B46" t="s" s="0">
        <v>147</v>
      </c>
      <c r="C46" t="n" s="2">
        <v>4419.0</v>
      </c>
      <c r="D46" t="s" s="0">
        <v>149</v>
      </c>
      <c r="E46" t="s" s="0">
        <v>20</v>
      </c>
      <c r="F46" t="s" s="0">
        <f>HYPERLINK("https://farmacityar.vteximg.com.br/arquivos/ids/183014-600-600/131848_protector-solar-en-spray-fps-50-y-uva-uvb-x-200-ml_imagen-1.jpg?v=636815964956470000","Imagen articulo")</f>
        <v>150</v>
      </c>
    </row>
    <row r="47">
      <c r="B47" t="s" s="0">
        <v>151</v>
      </c>
      <c r="C47" t="n" s="2">
        <v>3904.0</v>
      </c>
      <c r="D47" t="s" s="0">
        <v>153</v>
      </c>
      <c r="E47" t="s" s="0">
        <v>9</v>
      </c>
      <c r="F47" t="s" s="0">
        <f>HYPERLINK("https://farmacityar.vteximg.com.br/arquivos/ids/176551-600-600/7341_leche-autobronceadora-ideal-soleil-x-100-ml_imagen-1.jpg?v=636673683895830000","Imagen articulo")</f>
        <v>154</v>
      </c>
    </row>
    <row r="48">
      <c r="B48" t="s" s="0">
        <v>155</v>
      </c>
      <c r="C48" t="n" s="2">
        <v>4875.0</v>
      </c>
      <c r="D48" t="s" s="0">
        <v>40</v>
      </c>
      <c r="E48" t="s" s="0">
        <v>40</v>
      </c>
      <c r="F48" t="s" s="0">
        <f>HYPERLINK("https://farmacityar.vteximg.com.br/arquivos/ids/229873-600-600/229761_protector-solar-roche-posay-anthelios-fluido-color-fps-50-x-50-ml-toleriane-sensitive-creme-x-15-ml-de-regalo_imagen-1.jpg?v=638011861836730000","Imagen articulo")</f>
        <v>156</v>
      </c>
    </row>
    <row r="49">
      <c r="B49" t="s" s="0">
        <v>157</v>
      </c>
      <c r="C49" t="n" s="2">
        <v>4760.0</v>
      </c>
      <c r="D49" t="s" s="0">
        <v>159</v>
      </c>
      <c r="E49" t="s" s="0">
        <v>9</v>
      </c>
      <c r="F49" t="s" s="0">
        <f>HYPERLINK("https://farmacityar.vteximg.com.br/arquivos/ids/227524-600-600/229578_protector-solar-vichy-capital-soleil-fluido-invisible-spf-50-x-200-ml_imagen-1.jpg?v=637973981927200000","Imagen articulo")</f>
        <v>160</v>
      </c>
    </row>
    <row r="50">
      <c r="B50" t="s" s="0">
        <v>161</v>
      </c>
      <c r="C50" t="n" s="2">
        <v>5271.7001953125</v>
      </c>
      <c r="D50" t="s" s="0">
        <v>163</v>
      </c>
      <c r="E50" t="s" s="0">
        <v>118</v>
      </c>
      <c r="F50" t="s" s="0">
        <f>HYPERLINK("https://farmacityar.vteximg.com.br/arquivos/ids/217781-600-600/225273_protector-solar-facial-isdin-age-repair-color-spf-50-x-50-ml_imagen-1.jpg?v=637732790602700000","Imagen articulo")</f>
        <v>164</v>
      </c>
    </row>
    <row r="51">
      <c r="B51" t="s" s="0">
        <v>165</v>
      </c>
      <c r="C51" t="n" s="2">
        <v>4590.0</v>
      </c>
      <c r="D51" t="s" s="0">
        <v>40</v>
      </c>
      <c r="E51" t="s" s="0">
        <v>40</v>
      </c>
      <c r="F51" t="s" s="0">
        <f>HYPERLINK("https://farmacityar.vteximg.com.br/arquivos/ids/220433-600-600/223434_protector-solar-facial-eucerin-sun-gel-cream-tono-claro-fps-50-x-50-ml_imagen-1.jpg?v=637831358317930000","Imagen articulo")</f>
        <v>166</v>
      </c>
    </row>
    <row r="52">
      <c r="B52" t="s" s="0">
        <v>167</v>
      </c>
      <c r="C52" t="n" s="2">
        <v>4212.0</v>
      </c>
      <c r="D52" t="s" s="0">
        <v>169</v>
      </c>
      <c r="E52" t="s" s="0">
        <v>9</v>
      </c>
      <c r="F52" t="s" s="0">
        <f>HYPERLINK("https://farmacityar.vteximg.com.br/arquivos/ids/205623-600-600/216659_protector-solar-vichy-capital-soleil-matificante-3-en-1-fps-50-x-50-ml_imagen-1.jpg?v=637420023494870000","Imagen articulo")</f>
        <v>170</v>
      </c>
    </row>
    <row r="53">
      <c r="B53" t="s" s="0">
        <v>171</v>
      </c>
      <c r="C53" t="n" s="2">
        <v>4874.5</v>
      </c>
      <c r="D53" t="s" s="0">
        <v>40</v>
      </c>
      <c r="E53" t="s" s="0">
        <v>40</v>
      </c>
      <c r="F53" t="s" s="0">
        <f>HYPERLINK("https://farmacityar.vteximg.com.br/arquivos/ids/204926-600-600/205239_fotoprotector-fluido-isdin-fusion-water-pediatrico-fps-50-x-50-ml_imagen-1.jpg?v=637406086145330000","Imagen articulo")</f>
        <v>172</v>
      </c>
    </row>
    <row r="54">
      <c r="B54" t="s" s="0">
        <v>173</v>
      </c>
      <c r="C54" t="n" s="2">
        <v>3242.0</v>
      </c>
      <c r="D54" t="s" s="0">
        <v>175</v>
      </c>
      <c r="E54" t="s" s="0">
        <v>9</v>
      </c>
      <c r="F54" t="s" s="0">
        <f>HYPERLINK("https://farmacityar.vteximg.com.br/arquivos/ids/233202-600-600/205163_protector-solar-aqua-fluido-ultra-mat-avene-fps-30-x-50-ml__imagen-1.jpg?v=638067980368700000","Imagen articulo")</f>
        <v>176</v>
      </c>
    </row>
    <row r="55">
      <c r="B55" t="s" s="0">
        <v>177</v>
      </c>
      <c r="C55" t="n" s="2">
        <v>7089.5</v>
      </c>
      <c r="D55" t="s" s="0">
        <v>40</v>
      </c>
      <c r="E55" t="s" s="0">
        <v>40</v>
      </c>
      <c r="F55" t="s" s="0">
        <f>HYPERLINK("https://farmacityar.vteximg.com.br/arquivos/ids/219441-600-600/204789_fotoprotector-en-spray-isdin-pediatrics-transparent-wet-skin-fps-50-x-250-ml_imagen-1.jpg?v=637804480677630000","Imagen articulo")</f>
        <v>179</v>
      </c>
    </row>
    <row r="56">
      <c r="B56" t="s" s="0">
        <v>180</v>
      </c>
      <c r="C56" t="n" s="2">
        <v>3892.5</v>
      </c>
      <c r="D56" t="s" s="0">
        <v>48</v>
      </c>
      <c r="E56" t="s" s="0">
        <v>20</v>
      </c>
      <c r="F56" t="s" s="0">
        <f>HYPERLINK("https://farmacityar.vteximg.com.br/arquivos/ids/220436-600-600/158048_protector-solar-eucerin-sun-fluid-anti-edad-fps-50-x-50-ml_imagen-1.jpg?v=637831371002100000","Imagen articulo")</f>
        <v>181</v>
      </c>
    </row>
    <row r="57">
      <c r="B57" t="s" s="0">
        <v>182</v>
      </c>
      <c r="C57" t="n" s="2">
        <v>3892.5</v>
      </c>
      <c r="D57" t="s" s="0">
        <v>48</v>
      </c>
      <c r="E57" t="s" s="0">
        <v>20</v>
      </c>
      <c r="F57" t="s" s="0">
        <f>HYPERLINK("https://farmacityar.vteximg.com.br/arquivos/ids/227789-600-600/158047_protector-solar-facial-eucerin-color-cc-cream-fps-50-x-50-ml_imagen-1.jpg?v=637975685124970000","Imagen articulo")</f>
        <v>183</v>
      </c>
    </row>
    <row r="58">
      <c r="B58" t="s" s="0">
        <v>184</v>
      </c>
      <c r="C58" t="n" s="2">
        <v>4212.0</v>
      </c>
      <c r="D58" t="s" s="0">
        <v>169</v>
      </c>
      <c r="E58" t="s" s="0">
        <v>9</v>
      </c>
      <c r="F58" t="s" s="0">
        <f>HYPERLINK("https://farmacityar.vteximg.com.br/arquivos/ids/190620-600-600/157933_protector-solar-facial-ideal-soleil-anti-manchas-3-en-1-fps-50-x-50-ml_imagen-1.jpg?v=637074337084870000","Imagen articulo")</f>
        <v>185</v>
      </c>
    </row>
    <row r="59">
      <c r="B59" t="s" s="0">
        <v>186</v>
      </c>
      <c r="C59" t="n" s="2">
        <v>4432.0</v>
      </c>
      <c r="D59" t="s" s="0">
        <v>188</v>
      </c>
      <c r="E59" t="s" s="0">
        <v>9</v>
      </c>
      <c r="F59" t="s" s="0">
        <f>HYPERLINK("https://farmacityar.vteximg.com.br/arquivos/ids/205485-600-600/135486_protector-solar-para-rostro-y-cuerpo-ninos-ideal-soleil-enfants-fps-50-x-200-ml_imagen-1.jpg?v=637419083446600000","Imagen articulo")</f>
        <v>189</v>
      </c>
    </row>
    <row r="60">
      <c r="B60" t="s" s="0">
        <v>190</v>
      </c>
      <c r="C60" t="n" s="2">
        <v>4475.5</v>
      </c>
      <c r="D60" t="s" s="0">
        <v>40</v>
      </c>
      <c r="E60" t="s" s="0">
        <v>40</v>
      </c>
      <c r="F60" t="s" s="0">
        <f>HYPERLINK("https://farmacityar.vteximg.com.br/arquivos/ids/164432-600-600/143544_fotoprotector-fusion-fluid-color-fps-50-x-50-ml_imagen-1.jpg?v=636670331565600000","Imagen articulo")</f>
        <v>192</v>
      </c>
    </row>
    <row r="61">
      <c r="B61" t="s" s="0">
        <v>193</v>
      </c>
      <c r="C61" t="n" s="2">
        <v>4866.0</v>
      </c>
      <c r="D61" t="s" s="0">
        <v>195</v>
      </c>
      <c r="E61" t="s" s="0">
        <v>9</v>
      </c>
      <c r="F61" t="s" s="0">
        <f>HYPERLINK("https://farmacityar.vteximg.com.br/arquivos/ids/232939-600-600/120496_protector-solar-spray-fps-50-x-200-ml_imagen-1.jpg?v=638064758502270000","Imagen articulo")</f>
        <v>196</v>
      </c>
    </row>
    <row r="62">
      <c r="B62" t="s" s="0">
        <v>197</v>
      </c>
      <c r="C62" t="n" s="2">
        <v>4478.0</v>
      </c>
      <c r="D62" t="s" s="0">
        <v>199</v>
      </c>
      <c r="E62" t="s" s="0">
        <v>9</v>
      </c>
      <c r="F62" t="s" s="0">
        <f>HYPERLINK("https://farmacityar.vteximg.com.br/arquivos/ids/233115-600-600/116904_protector-solar-compacto-dorado-fps-50-x-10-gr_imagen-1.png?v=638067308845630000","Imagen articulo")</f>
        <v>200</v>
      </c>
    </row>
    <row r="63">
      <c r="B63" t="s" s="0">
        <v>201</v>
      </c>
      <c r="C63" t="n" s="2">
        <v>4760.0</v>
      </c>
      <c r="D63" t="s" s="0">
        <v>159</v>
      </c>
      <c r="E63" t="s" s="0">
        <v>9</v>
      </c>
      <c r="F63" t="s" s="0">
        <f>HYPERLINK("https://farmacityar.vteximg.com.br/arquivos/ids/227487-600-600/229577_protector-solar-vichy-capital-soleil-fluido-invisible-spf-30-x-200-ml_imagen-1.jpg?v=637973980840600000","Imagen articulo")</f>
        <v>202</v>
      </c>
    </row>
    <row r="64">
      <c r="B64" t="s" s="0">
        <v>203</v>
      </c>
      <c r="C64" t="n" s="2">
        <v>4874.0</v>
      </c>
      <c r="D64" t="s" s="0">
        <v>40</v>
      </c>
      <c r="E64" t="s" s="0">
        <v>40</v>
      </c>
      <c r="F64" t="s" s="0">
        <f>HYPERLINK("https://farmacityar.vteximg.com.br/arquivos/ids/227536-600-600/229573_fotoprotector-isdin-fusion-water-color-bronze-spf-50-x-50-ml_imagen-1.jpg?v=637973998652970000","Imagen articulo")</f>
        <v>204</v>
      </c>
    </row>
    <row r="65">
      <c r="B65" t="s" s="0">
        <v>205</v>
      </c>
      <c r="C65" t="n" s="2">
        <v>4121.2001953125</v>
      </c>
      <c r="D65" t="s" s="0">
        <v>207</v>
      </c>
      <c r="E65" t="s" s="0">
        <v>9</v>
      </c>
      <c r="F65" t="s" s="0">
        <f>HYPERLINK("https://farmacityar.vteximg.com.br/arquivos/ids/217782-600-600/225271_protector-solar-facial-avene-cleanance-spf-50-x-50-ml_imagen-1.jpg?v=637732792247030000","Imagen articulo")</f>
        <v>208</v>
      </c>
    </row>
    <row r="66">
      <c r="B66" t="s" s="0">
        <v>209</v>
      </c>
      <c r="C66" t="n" s="2">
        <v>4120.7998046875</v>
      </c>
      <c r="D66" t="s" s="0">
        <v>211</v>
      </c>
      <c r="E66" t="s" s="0">
        <v>9</v>
      </c>
      <c r="F66" t="s" s="0">
        <f>HYPERLINK("https://farmacityar.vteximg.com.br/arquivos/ids/182919-600-600/205169_protector-solar-emulsion-matificante-avene-cleanance-fps-50-x-50-ml_imagen-1.jpg?v=636804010686730000","Imagen articulo")</f>
        <v>212</v>
      </c>
    </row>
    <row r="67">
      <c r="B67" t="s" s="0">
        <v>213</v>
      </c>
      <c r="C67" t="n" s="2">
        <v>3242.0</v>
      </c>
      <c r="D67" t="s" s="0">
        <v>175</v>
      </c>
      <c r="E67" t="s" s="0">
        <v>9</v>
      </c>
      <c r="F67" t="s" s="0">
        <f>HYPERLINK("https://farmacityar.vteximg.com.br/arquivos/ids/233173-600-600/205164_protector-solar-aqua-fluido-con-color-avene-mat-perfect-fps-30-x-50-ml__imagen-1.jpg?v=638067911931000000","Imagen articulo")</f>
        <v>214</v>
      </c>
    </row>
    <row r="68">
      <c r="B68" t="s" s="0">
        <v>215</v>
      </c>
      <c r="C68" t="n" s="2">
        <v>7089.5</v>
      </c>
      <c r="D68" t="s" s="0">
        <v>40</v>
      </c>
      <c r="E68" t="s" s="0">
        <v>40</v>
      </c>
      <c r="F68" t="s" s="0">
        <f>HYPERLINK("https://farmacityar.vteximg.com.br/arquivos/ids/219443-600-600/204822_fotoprotector-en-spray-isdin-transparent-wet-skin-fps-50-x-250-ml_imagen-1.jpg?v=637804482825600000","Imagen articulo")</f>
        <v>216</v>
      </c>
    </row>
    <row r="69">
      <c r="B69" t="s" s="0">
        <v>217</v>
      </c>
      <c r="C69" t="n" s="2">
        <v>4360.5</v>
      </c>
      <c r="D69" t="s" s="0">
        <v>40</v>
      </c>
      <c r="E69" t="s" s="0">
        <v>40</v>
      </c>
      <c r="F69" t="s" s="0">
        <f>HYPERLINK("https://farmacityar.vteximg.com.br/arquivos/ids/220313-600-600/152250_protector-solar-facial-toque-seco-fps-30-x-50-ml_imagen-1.jpg?v=637830478971070000","Imagen articulo")</f>
        <v>219</v>
      </c>
    </row>
    <row r="70">
      <c r="B70" t="s" s="0">
        <v>220</v>
      </c>
      <c r="C70" t="n" s="2">
        <v>5800.0</v>
      </c>
      <c r="D70" t="s" s="0">
        <v>40</v>
      </c>
      <c r="E70" t="s" s="0">
        <v>40</v>
      </c>
      <c r="F70" t="s" s="0">
        <f>HYPERLINK("https://farmacityar.vteximg.com.br/arquivos/ids/219421-600-600/153494_fotoprotector-compacto-bronce-fps-50-x-10-gr_imagen-1.jpg?v=637804452163330000","Imagen articulo")</f>
        <v>222</v>
      </c>
    </row>
    <row r="71">
      <c r="B71" t="s" s="0">
        <v>223</v>
      </c>
      <c r="C71" t="n" s="2">
        <v>4360.5</v>
      </c>
      <c r="D71" t="s" s="0">
        <v>40</v>
      </c>
      <c r="E71" t="s" s="0">
        <v>40</v>
      </c>
      <c r="F71" t="s" s="0">
        <f>HYPERLINK("https://farmacityar.vteximg.com.br/arquivos/ids/225524-600-600/152976_fluido-fotoprotector-mineral-fps-50-x-50-ml_imagen-1.jpg?v=637940999215930000","Imagen articulo")</f>
        <v>224</v>
      </c>
    </row>
    <row r="72">
      <c r="B72" t="s" s="0">
        <v>225</v>
      </c>
      <c r="C72" t="n" s="2">
        <v>5800.0</v>
      </c>
      <c r="D72" t="s" s="0">
        <v>40</v>
      </c>
      <c r="E72" t="s" s="0">
        <v>40</v>
      </c>
      <c r="F72" t="s" s="0">
        <f>HYPERLINK("https://farmacityar.vteximg.com.br/arquivos/ids/219420-600-600/152978_fotoprotector-compacto-arena-fps-50-x-10-gr_imagen-1.jpg?v=637804451476770000","Imagen articulo")</f>
        <v>226</v>
      </c>
    </row>
    <row r="73">
      <c r="B73" t="s" s="0">
        <v>227</v>
      </c>
      <c r="C73" t="n" s="2">
        <v>4600.5</v>
      </c>
      <c r="D73" t="s" s="0">
        <v>40</v>
      </c>
      <c r="E73" t="s" s="0">
        <v>40</v>
      </c>
      <c r="F73" t="s" s="0">
        <f>HYPERLINK("https://farmacityar.vteximg.com.br/arquivos/ids/219410-600-600/132489_spray-post-solar-after-sun-efecto-inmediato-x-200-ml_imagen-1.jpg?v=637804445606630000","Imagen articulo")</f>
        <v>229</v>
      </c>
    </row>
    <row r="74">
      <c r="B74" t="s" s="0">
        <v>230</v>
      </c>
      <c r="C74" t="n" s="2">
        <v>5656.0</v>
      </c>
      <c r="D74" t="s" s="0">
        <v>40</v>
      </c>
      <c r="E74" t="s" s="0">
        <v>40</v>
      </c>
      <c r="F74" t="s" s="0">
        <f>HYPERLINK("https://farmacityar.vteximg.com.br/arquivos/ids/220304-600-600/124180_protector-en-spray-kids-fps-50-y-uva-uvb-x-200-ml_imagen-1.jpg?v=637830418179100000","Imagen articulo")</f>
        <v>232</v>
      </c>
    </row>
    <row r="75">
      <c r="B75" t="s" s="0">
        <v>233</v>
      </c>
      <c r="C75" t="n" s="2">
        <v>3942.39990234375</v>
      </c>
      <c r="D75" t="s" s="0">
        <v>235</v>
      </c>
      <c r="E75" t="s" s="0">
        <v>9</v>
      </c>
      <c r="F75" t="s" s="0">
        <f>HYPERLINK("https://farmacityar.vteximg.com.br/arquivos/ids/233179-600-600/110486_post-solar-hidratante-x-200__imagen-1.jpg?v=638067939938630000","Imagen articulo")</f>
        <v>236</v>
      </c>
    </row>
    <row r="76">
      <c r="B76" t="s" s="0">
        <v>237</v>
      </c>
      <c r="C76" t="n" s="2">
        <v>4965.2001953125</v>
      </c>
      <c r="D76" t="s" s="0">
        <v>239</v>
      </c>
      <c r="E76" t="s" s="0">
        <v>9</v>
      </c>
      <c r="F76" t="s" s="0">
        <f>HYPERLINK("https://farmacityar.vteximg.com.br/arquivos/ids/233185-600-600/136033_post-solar-hidratante-x-400-ml__imagen-1.jpg?v=638067946220000000","Imagen articulo")</f>
        <v>240</v>
      </c>
    </row>
    <row r="77">
      <c r="B77" t="s" s="0">
        <v>241</v>
      </c>
      <c r="C77" t="n" s="2">
        <v>5176.0</v>
      </c>
      <c r="D77" t="s" s="0">
        <v>243</v>
      </c>
      <c r="E77" t="s" s="0">
        <v>9</v>
      </c>
      <c r="F77" t="s" s="0">
        <f>HYPERLINK("https://farmacityar.vteximg.com.br/arquivos/ids/213908-600-600/223581_protector-solar-vichy-capital-soleil-eco-designed-milk-spf50-x-200-ml_imagen-1.jpg?v=637654324869370000","Imagen articulo")</f>
        <v>244</v>
      </c>
    </row>
    <row r="78">
      <c r="B78" t="s" s="0">
        <v>245</v>
      </c>
      <c r="C78" t="n" s="2">
        <v>5352.0</v>
      </c>
      <c r="D78" t="s" s="0">
        <v>40</v>
      </c>
      <c r="E78" t="s" s="0">
        <v>40</v>
      </c>
      <c r="F78" t="s" s="0">
        <f>HYPERLINK("https://farmacityar.vteximg.com.br/arquivos/ids/202822-600-600/217369_fotoprotector-facial-isdin-fusion-water-urban-spf-30-x-50-ml_imagen-1.jpg?v=637351042846500000","Imagen articulo")</f>
        <v>247</v>
      </c>
    </row>
    <row r="79">
      <c r="B79" t="s" s="0">
        <v>248</v>
      </c>
      <c r="C79" t="n" s="2">
        <v>7529.0</v>
      </c>
      <c r="D79" t="s" s="0">
        <v>40</v>
      </c>
      <c r="E79" t="s" s="0">
        <v>40</v>
      </c>
      <c r="F79" t="s" s="0">
        <f>HYPERLINK("https://farmacityar.vteximg.com.br/arquivos/ids/166377-600-600/150635_fluido-facial-eryfotona-ak-nmsc-x-50-ml_imagen-1.jpg?v=636670340731000000","Imagen articulo")</f>
        <v>250</v>
      </c>
    </row>
    <row r="80">
      <c r="B80" t="s" s="0">
        <v>251</v>
      </c>
      <c r="C80" t="n" s="2">
        <v>4190.0</v>
      </c>
      <c r="D80" t="s" s="0">
        <v>40</v>
      </c>
      <c r="E80" t="s" s="0">
        <v>40</v>
      </c>
      <c r="F80" t="s" s="0">
        <f>HYPERLINK("https://farmacityar.vteximg.com.br/arquivos/ids/220298-600-600/124177_protector-solar-fluido-fps-50-uvb-uva-x-50-ml_imagen-1.jpg?v=637830415210100000","Imagen articulo")</f>
        <v>253</v>
      </c>
    </row>
    <row r="81">
      <c r="B81" t="s" s="0">
        <v>254</v>
      </c>
      <c r="C81" t="n" s="2">
        <v>4173.0</v>
      </c>
      <c r="D81" t="s" s="0">
        <v>40</v>
      </c>
      <c r="E81" t="s" s="0">
        <v>40</v>
      </c>
      <c r="F81" t="s" s="0">
        <f>HYPERLINK("https://farmacityar.vteximg.com.br/arquivos/ids/220372-600-600/131847_gel-crema-protectora-solar-eucerin-fps-50-x-150-ml_imagen-1.jpg?v=637831190887970000","Imagen articulo")</f>
        <v>256</v>
      </c>
    </row>
    <row r="82">
      <c r="B82" t="s" s="0">
        <v>257</v>
      </c>
      <c r="C82" t="n" s="2">
        <v>10850.0</v>
      </c>
      <c r="D82" t="s" s="0">
        <v>40</v>
      </c>
      <c r="E82" t="s" s="0">
        <v>40</v>
      </c>
      <c r="F82" t="s" s="0">
        <f>HYPERLINK("https://farmacityar.vteximg.com.br/arquivos/ids/219954-600-600/226349_kit-la-roche-posay-proteccion-antiacne-2_imagen-1.jpg?v=637818238343030000","Imagen articulo")</f>
        <v>259</v>
      </c>
    </row>
    <row r="83">
      <c r="B83" t="s" s="0">
        <v>260</v>
      </c>
      <c r="C83" t="n" s="2">
        <v>5222.0</v>
      </c>
      <c r="D83" t="s" s="0">
        <v>40</v>
      </c>
      <c r="E83" t="s" s="0">
        <v>40</v>
      </c>
      <c r="F83" t="s" s="0">
        <f>HYPERLINK("https://farmacityar.vteximg.com.br/arquivos/ids/220316-600-600/158049_eucerin-sun-spray-toque-seco-fps-30-x-200-ml_imagen-1.jpg?v=637830480454200000","Imagen articulo")</f>
        <v>262</v>
      </c>
    </row>
    <row r="84">
      <c r="B84" t="s" s="0">
        <v>263</v>
      </c>
      <c r="C84" t="n" s="2">
        <v>4723.0</v>
      </c>
      <c r="D84" t="s" s="0">
        <v>40</v>
      </c>
      <c r="E84" t="s" s="0">
        <v>40</v>
      </c>
      <c r="F84" t="s" s="0">
        <f>HYPERLINK("https://farmacityar.vteximg.com.br/arquivos/ids/220293-600-600/110122_protector-solar-kids-locion-fps-50-muy-alta-uvb-uva-x-150-ml_imagen-1.jpg?v=637830409597400000","Imagen articulo")</f>
        <v>265</v>
      </c>
    </row>
    <row r="85">
      <c r="B85" t="s" s="0">
        <v>266</v>
      </c>
      <c r="C85" t="n" s="2">
        <v>10165.0</v>
      </c>
      <c r="D85" t="s" s="0">
        <v>40</v>
      </c>
      <c r="E85" t="s" s="0">
        <v>40</v>
      </c>
      <c r="F85" t="s" s="0">
        <f>HYPERLINK("https://farmacityar.vteximg.com.br/arquivos/ids/229291-600-600/230229_combo-vichy-anthelios-spf50-cs-spray-corporal-spf50_imagen-1.jpg?v=637998980413330000","Imagen articulo")</f>
        <v>268</v>
      </c>
    </row>
    <row r="86">
      <c r="B86" t="s" s="0">
        <v>269</v>
      </c>
      <c r="C86" t="n" s="2">
        <v>4590.0</v>
      </c>
      <c r="D86" t="s" s="0">
        <v>40</v>
      </c>
      <c r="E86" t="s" s="0">
        <v>40</v>
      </c>
      <c r="F86" t="s" s="0">
        <f>HYPERLINK("https://farmacityar.vteximg.com.br/arquivos/ids/220301-600-600/106054_crema-protectora-solar-fps-50-x-50-ml_imagen-1.jpg?v=637830416678670000","Imagen articulo")</f>
        <v>270</v>
      </c>
    </row>
    <row r="87">
      <c r="B87" t="s" s="0">
        <v>271</v>
      </c>
      <c r="C87" t="n" s="2">
        <v>11870.0</v>
      </c>
      <c r="D87" t="s" s="0">
        <v>40</v>
      </c>
      <c r="E87" t="s" s="0">
        <v>40</v>
      </c>
      <c r="F87" t="s" s="0">
        <f>HYPERLINK("https://farmacityar.vteximg.com.br/arquivos/ids/229284-600-600/230232_combo-vichy-proteccion-solar-corporal-capital-soleil-fps50_imagen-1.jpg?v=637998979104970000","Imagen articulo")</f>
        <v>273</v>
      </c>
    </row>
    <row r="88">
      <c r="B88" t="s" s="0">
        <v>274</v>
      </c>
      <c r="C88" t="n" s="2">
        <v>10830.0</v>
      </c>
      <c r="D88" t="s" s="0">
        <v>40</v>
      </c>
      <c r="E88" t="s" s="0">
        <v>40</v>
      </c>
      <c r="F88" t="s" s="0">
        <f>HYPERLINK("https://farmacityar.vteximg.com.br/arquivos/ids/229289-600-600/230231_combo-vichy-proteccion-solar-capital-soleil-fps50-autobronceante_imagen-1.jpg?v=637998979851970000","Imagen articulo")</f>
        <v>276</v>
      </c>
    </row>
    <row r="89">
      <c r="B89" t="s" s="0">
        <v>277</v>
      </c>
      <c r="C89" t="n" s="2">
        <v>9995.0</v>
      </c>
      <c r="D89" t="s" s="0">
        <v>40</v>
      </c>
      <c r="E89" t="s" s="0">
        <v>40</v>
      </c>
      <c r="F89" t="s" s="0">
        <f>HYPERLINK("https://farmacityar.vteximg.com.br/arquivos/ids/229283-600-600/230230_combo-vichy-proteccion-solar-capital-soleil-fps50_imagen-1.jpg?v=637998979100600000","Imagen articulo")</f>
        <v>279</v>
      </c>
    </row>
    <row r="90">
      <c r="B90" t="s" s="0">
        <v>280</v>
      </c>
      <c r="C90" t="n" s="2">
        <v>10145.0</v>
      </c>
      <c r="D90" t="s" s="0">
        <v>40</v>
      </c>
      <c r="E90" t="s" s="0">
        <v>40</v>
      </c>
      <c r="F90" t="s" s="0">
        <f>HYPERLINK("https://farmacityar.vteximg.com.br/arquivos/ids/219984-600-600/226352_combo-vichy-protector-solar-antimanchas-autobronceancte_imagen-1.jpg?v=637818251630100000","Imagen articulo")</f>
        <v>282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2022-12-17T17:36:16Z</dcterms:created>
  <dc:creator>Apache POI</dc:creator>
</cp:coreProperties>
</file>