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-20.04\home\user1\numeric-labs\lab2\"/>
    </mc:Choice>
  </mc:AlternateContent>
  <xr:revisionPtr revIDLastSave="0" documentId="13_ncr:1_{65B6BC89-8744-414E-984A-0AFCB14613B5}" xr6:coauthVersionLast="47" xr6:coauthVersionMax="47" xr10:uidLastSave="{00000000-0000-0000-0000-000000000000}"/>
  <bookViews>
    <workbookView xWindow="13710" yWindow="4710" windowWidth="21600" windowHeight="11385" xr2:uid="{5C2407D6-47B3-40EF-94C3-A68D291F11FF}"/>
  </bookViews>
  <sheets>
    <sheet name="Лист1" sheetId="1" r:id="rId1"/>
  </sheets>
  <definedNames>
    <definedName name="_xlnm._FilterDatabase" localSheetId="0" hidden="1">Лист1!$B$17:$C$26</definedName>
  </definedNames>
  <calcPr calcId="191029" refMode="R1C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2" i="1" l="1"/>
  <c r="D32" i="1"/>
  <c r="E32" i="1"/>
  <c r="F32" i="1"/>
  <c r="G32" i="1"/>
  <c r="H32" i="1"/>
  <c r="I32" i="1"/>
  <c r="J32" i="1"/>
  <c r="K32" i="1"/>
  <c r="D31" i="1"/>
  <c r="E31" i="1"/>
  <c r="C35" i="1" s="1"/>
  <c r="F31" i="1"/>
  <c r="G31" i="1"/>
  <c r="H31" i="1"/>
  <c r="I31" i="1"/>
  <c r="J31" i="1"/>
  <c r="K31" i="1"/>
  <c r="C31" i="1"/>
  <c r="D10" i="1"/>
  <c r="C10" i="1"/>
  <c r="D9" i="1"/>
  <c r="C9" i="1"/>
  <c r="C38" i="1" l="1"/>
  <c r="C36" i="1"/>
  <c r="C37" i="1"/>
  <c r="C15" i="1"/>
  <c r="D13" i="1"/>
  <c r="C19" i="1" s="1"/>
  <c r="D15" i="1"/>
  <c r="C13" i="1"/>
  <c r="C14" i="1"/>
  <c r="D14" i="1"/>
  <c r="C21" i="1" s="1"/>
  <c r="E40" i="1" l="1"/>
  <c r="E43" i="1" s="1"/>
  <c r="C22" i="1"/>
  <c r="C18" i="1"/>
  <c r="C20" i="1"/>
  <c r="C26" i="1"/>
  <c r="C25" i="1"/>
  <c r="C23" i="1"/>
  <c r="C24" i="1"/>
  <c r="C49" i="1" l="1"/>
  <c r="F49" i="1"/>
  <c r="D49" i="1"/>
  <c r="I49" i="1"/>
  <c r="G49" i="1"/>
  <c r="H49" i="1"/>
  <c r="J49" i="1"/>
  <c r="K49" i="1"/>
  <c r="E49" i="1"/>
  <c r="C51" i="1" l="1"/>
</calcChain>
</file>

<file path=xl/sharedStrings.xml><?xml version="1.0" encoding="utf-8"?>
<sst xmlns="http://schemas.openxmlformats.org/spreadsheetml/2006/main" count="36" uniqueCount="28">
  <si>
    <t>i</t>
  </si>
  <si>
    <t>x_i</t>
  </si>
  <si>
    <t>y_i</t>
  </si>
  <si>
    <t>n</t>
  </si>
  <si>
    <t>x_*</t>
  </si>
  <si>
    <t>*</t>
  </si>
  <si>
    <t>y_*</t>
  </si>
  <si>
    <t>a</t>
  </si>
  <si>
    <t>g</t>
  </si>
  <si>
    <t>h</t>
  </si>
  <si>
    <t>z(x_*)</t>
  </si>
  <si>
    <t>min</t>
  </si>
  <si>
    <t>ans</t>
  </si>
  <si>
    <t>2.</t>
  </si>
  <si>
    <t>Вход.</t>
  </si>
  <si>
    <t>max</t>
  </si>
  <si>
    <t>δ_i</t>
  </si>
  <si>
    <t>Σ[i=0,n](*)</t>
  </si>
  <si>
    <t>1/χ_i</t>
  </si>
  <si>
    <t>1/χ_i^2</t>
  </si>
  <si>
    <t>1/ƴ_i</t>
  </si>
  <si>
    <t>1/(χ_i*ƴ_i)</t>
  </si>
  <si>
    <t>ƴ_i = 1/y_i</t>
  </si>
  <si>
    <r>
      <rPr>
        <sz val="11"/>
        <color theme="1"/>
        <rFont val="Calibri"/>
        <family val="2"/>
        <charset val="204"/>
      </rPr>
      <t>χ</t>
    </r>
    <r>
      <rPr>
        <sz val="11"/>
        <color theme="1"/>
        <rFont val="Calibri"/>
        <family val="2"/>
        <charset val="204"/>
        <scheme val="minor"/>
      </rPr>
      <t>_i = 1/x_i</t>
    </r>
  </si>
  <si>
    <t>Δ</t>
  </si>
  <si>
    <t>3. Реализуем δ_7:</t>
  </si>
  <si>
    <t>4. Среднеквадратическое отклонение</t>
  </si>
  <si>
    <t>z_7(x_i)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</si>
</sst>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"/>
    <numFmt numFmtId="165" formatCode="0.000000000000000"/>
    <numFmt numFmtId="170" formatCode="0.0000000"/>
  </numFmts>
  <fonts count="3" x14ac:knownFonts="1">
    <font>
      <sz val="11"/>
      <color theme="1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9"/>
        <bgColor indexed="64"/>
      </patternFill>
    </fill>
    <fill>
      <patternFill patternType="solid">
        <fgColor rgb="FFFF0000"/>
        <bgColor indexed="64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2" borderId="15" applyNumberFormat="0" applyAlignment="0" applyProtection="0"/>
  </cellStyleXfs>
  <cellXfs count="35">
    <xf numFmtId="0" fontId="0" fillId="0" borderId="0" xfId="0"/>
    <xf numFmtId="2" fontId="0" fillId="0" borderId="0" xfId="0" applyNumberFormat="1"/>
    <xf numFmtId="0" fontId="0" fillId="0" borderId="4" xfId="0" applyBorder="1"/>
    <xf numFmtId="164" fontId="0" fillId="0" borderId="0" xfId="0" applyNumberFormat="1" applyBorder="1"/>
    <xf numFmtId="0" fontId="0" fillId="0" borderId="6" xfId="0" applyBorder="1"/>
    <xf numFmtId="164" fontId="0" fillId="0" borderId="7" xfId="0" applyNumberFormat="1" applyBorder="1"/>
    <xf numFmtId="0" fontId="0" fillId="0" borderId="0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49" fontId="0" fillId="0" borderId="12" xfId="0" applyNumberFormat="1" applyBorder="1"/>
    <xf numFmtId="0" fontId="0" fillId="0" borderId="13" xfId="0" applyBorder="1"/>
    <xf numFmtId="0" fontId="0" fillId="0" borderId="12" xfId="0" applyBorder="1"/>
    <xf numFmtId="0" fontId="0" fillId="0" borderId="14" xfId="0" applyBorder="1"/>
    <xf numFmtId="0" fontId="0" fillId="0" borderId="1" xfId="0" applyBorder="1"/>
    <xf numFmtId="0" fontId="0" fillId="0" borderId="5" xfId="0" applyBorder="1"/>
    <xf numFmtId="2" fontId="0" fillId="0" borderId="3" xfId="0" applyNumberFormat="1" applyBorder="1"/>
    <xf numFmtId="2" fontId="0" fillId="0" borderId="0" xfId="0" applyNumberFormat="1" applyBorder="1"/>
    <xf numFmtId="0" fontId="0" fillId="0" borderId="2" xfId="0" applyBorder="1"/>
    <xf numFmtId="0" fontId="0" fillId="0" borderId="16" xfId="0" applyBorder="1"/>
    <xf numFmtId="0" fontId="0" fillId="0" borderId="3" xfId="0" applyBorder="1"/>
    <xf numFmtId="0" fontId="0" fillId="4" borderId="8" xfId="0" applyFill="1" applyBorder="1"/>
    <xf numFmtId="0" fontId="0" fillId="3" borderId="3" xfId="0" applyFill="1" applyBorder="1"/>
    <xf numFmtId="0" fontId="1" fillId="2" borderId="15" xfId="1"/>
    <xf numFmtId="2" fontId="1" fillId="2" borderId="15" xfId="1" applyNumberFormat="1"/>
    <xf numFmtId="164" fontId="1" fillId="2" borderId="15" xfId="1" applyNumberFormat="1"/>
    <xf numFmtId="0" fontId="2" fillId="0" borderId="1" xfId="0" applyFont="1" applyBorder="1"/>
    <xf numFmtId="0" fontId="0" fillId="0" borderId="0" xfId="0" applyBorder="1" applyAlignment="1">
      <alignment horizontal="left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left"/>
    </xf>
    <xf numFmtId="170" fontId="0" fillId="0" borderId="16" xfId="0" applyNumberFormat="1" applyBorder="1"/>
    <xf numFmtId="170" fontId="0" fillId="0" borderId="0" xfId="0" applyNumberFormat="1" applyBorder="1"/>
    <xf numFmtId="170" fontId="0" fillId="0" borderId="7" xfId="0" applyNumberFormat="1" applyBorder="1"/>
  </cellXfs>
  <cellStyles count="2">
    <cellStyle name="Вывод" xfId="1" builtinId="21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419101</xdr:colOff>
      <xdr:row>38</xdr:row>
      <xdr:rowOff>161925</xdr:rowOff>
    </xdr:from>
    <xdr:ext cx="2019300" cy="43627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441A130-F095-4484-9C6E-6BA6AD807D16}"/>
                </a:ext>
              </a:extLst>
            </xdr:cNvPr>
            <xdr:cNvSpPr txBox="1"/>
          </xdr:nvSpPr>
          <xdr:spPr>
            <a:xfrm>
              <a:off x="419101" y="7400925"/>
              <a:ext cx="2019300" cy="436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𝑏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𝑛</m:t>
                        </m:r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Σ</m:t>
                        </m:r>
                        <m:r>
                          <a:rPr lang="el-G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𝜒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ƴ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l-G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Σ</m:t>
                        </m:r>
                        <m:r>
                          <a:rPr lang="el-G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l-G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Σ</m:t>
                        </m:r>
                        <m:r>
                          <a:rPr lang="en-GB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ƴ</m:t>
                        </m:r>
                      </m:num>
                      <m:den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  <m:r>
                          <m:rPr>
                            <m:sty m:val="p"/>
                          </m:rPr>
                          <a:rPr lang="el-G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Σ</m:t>
                        </m:r>
                        <m:sSup>
                          <m:sSupPr>
                            <m:ctrlP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l-GR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𝜒</m:t>
                            </m:r>
                          </m:e>
                          <m:sup>
                            <m:r>
                              <a:rPr lang="en-US" sz="14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−</m:t>
                        </m:r>
                        <m:r>
                          <m:rPr>
                            <m:sty m:val="p"/>
                          </m:rPr>
                          <a:rPr lang="el-G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Σ</m:t>
                        </m:r>
                        <m:r>
                          <a:rPr lang="el-G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l-G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Σ</m:t>
                        </m:r>
                        <m:r>
                          <a:rPr lang="el-G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den>
                    </m:f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5441A130-F095-4484-9C6E-6BA6AD807D16}"/>
                </a:ext>
              </a:extLst>
            </xdr:cNvPr>
            <xdr:cNvSpPr txBox="1"/>
          </xdr:nvSpPr>
          <xdr:spPr>
            <a:xfrm>
              <a:off x="419101" y="7400925"/>
              <a:ext cx="2019300" cy="43627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𝑏=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(𝑛</a:t>
              </a:r>
              <a:r>
                <a:rPr lang="el-G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Σ𝜒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ƴ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Σ𝜒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</a:t>
              </a:r>
              <a:r>
                <a:rPr lang="en-GB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ƴ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)/(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^2−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Σ𝜒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)=</a:t>
              </a:r>
              <a:endParaRPr lang="ru-RU" sz="1400"/>
            </a:p>
          </xdr:txBody>
        </xdr:sp>
      </mc:Fallback>
    </mc:AlternateContent>
    <xdr:clientData/>
  </xdr:oneCellAnchor>
  <xdr:oneCellAnchor>
    <xdr:from>
      <xdr:col>1</xdr:col>
      <xdr:colOff>171449</xdr:colOff>
      <xdr:row>41</xdr:row>
      <xdr:rowOff>152401</xdr:rowOff>
    </xdr:from>
    <xdr:ext cx="1657351" cy="409023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ED2DA7-DD20-42BA-B9BF-59DE614096D2}"/>
                </a:ext>
              </a:extLst>
            </xdr:cNvPr>
            <xdr:cNvSpPr txBox="1"/>
          </xdr:nvSpPr>
          <xdr:spPr>
            <a:xfrm>
              <a:off x="3990974" y="3009901"/>
              <a:ext cx="1657351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right"/>
                  </m:oMathParaPr>
                  <m:oMath xmlns:m="http://schemas.openxmlformats.org/officeDocument/2006/math">
                    <m:r>
                      <a:rPr lang="en-US" sz="14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n-US" sz="1400" b="0" i="1">
                        <a:latin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m:rPr>
                            <m:sty m:val="p"/>
                          </m:rPr>
                          <a:rPr lang="el-GR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Σ</m:t>
                        </m:r>
                        <m:r>
                          <a:rPr lang="en-GB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ƴ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𝑏</m:t>
                        </m:r>
                        <m:r>
                          <a:rPr lang="en-US" sz="14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∗</m:t>
                        </m:r>
                        <m:r>
                          <m:rPr>
                            <m:sty m:val="p"/>
                          </m:rPr>
                          <a:rPr lang="el-G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Σ</m:t>
                        </m:r>
                        <m:r>
                          <a:rPr lang="el-GR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𝜒</m:t>
                        </m:r>
                      </m:num>
                      <m:den>
                        <m:r>
                          <a:rPr lang="en-US" sz="14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𝑛</m:t>
                        </m:r>
                      </m:den>
                    </m:f>
                    <m:r>
                      <a:rPr lang="en-US" sz="14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</m:oMath>
                </m:oMathPara>
              </a14:m>
              <a:endParaRPr lang="ru-RU" sz="14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F4ED2DA7-DD20-42BA-B9BF-59DE614096D2}"/>
                </a:ext>
              </a:extLst>
            </xdr:cNvPr>
            <xdr:cNvSpPr txBox="1"/>
          </xdr:nvSpPr>
          <xdr:spPr>
            <a:xfrm>
              <a:off x="3990974" y="3009901"/>
              <a:ext cx="1657351" cy="40902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400" b="0" i="0">
                  <a:latin typeface="Cambria Math" panose="02040503050406030204" pitchFamily="18" charset="0"/>
                </a:rPr>
                <a:t>𝑎=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</a:t>
              </a:r>
              <a:r>
                <a:rPr lang="el-GR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Σ</a:t>
              </a:r>
              <a:r>
                <a:rPr lang="en-GB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ƴ</a:t>
              </a:r>
              <a:r>
                <a:rPr lang="en-US" sz="14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−𝑏∗</a:t>
              </a:r>
              <a:r>
                <a:rPr lang="el-GR" sz="14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Σ𝜒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)/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n-US" sz="14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=</a:t>
              </a:r>
              <a:endParaRPr lang="ru-RU" sz="14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AE869-CBF6-4C4C-B8C2-45951219F89A}">
  <dimension ref="A2:M51"/>
  <sheetViews>
    <sheetView tabSelected="1" topLeftCell="A4" workbookViewId="0">
      <selection activeCell="E40" sqref="E40:G41"/>
    </sheetView>
  </sheetViews>
  <sheetFormatPr defaultRowHeight="15" x14ac:dyDescent="0.25"/>
  <cols>
    <col min="2" max="2" width="10.28515625" customWidth="1"/>
    <col min="3" max="3" width="10.28515625" bestFit="1" customWidth="1"/>
    <col min="5" max="5" width="10.42578125" customWidth="1"/>
    <col min="10" max="10" width="11" bestFit="1" customWidth="1"/>
    <col min="11" max="11" width="10.140625" customWidth="1"/>
  </cols>
  <sheetData>
    <row r="2" spans="1:11" x14ac:dyDescent="0.25">
      <c r="A2" t="s">
        <v>14</v>
      </c>
      <c r="B2" s="9" t="s">
        <v>3</v>
      </c>
      <c r="C2" s="25">
        <v>8</v>
      </c>
    </row>
    <row r="4" spans="1:11" x14ac:dyDescent="0.25">
      <c r="B4" s="16" t="s">
        <v>0</v>
      </c>
      <c r="C4" s="10">
        <v>0</v>
      </c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1">
        <v>8</v>
      </c>
    </row>
    <row r="5" spans="1:11" x14ac:dyDescent="0.25">
      <c r="B5" s="15" t="s">
        <v>1</v>
      </c>
      <c r="C5" s="25">
        <v>1</v>
      </c>
      <c r="D5" s="25">
        <v>1.5</v>
      </c>
      <c r="E5" s="25">
        <v>2</v>
      </c>
      <c r="F5" s="25">
        <v>2.5</v>
      </c>
      <c r="G5" s="25">
        <v>3</v>
      </c>
      <c r="H5" s="25">
        <v>3.5</v>
      </c>
      <c r="I5" s="25">
        <v>4</v>
      </c>
      <c r="J5" s="25">
        <v>4.5</v>
      </c>
      <c r="K5" s="25">
        <v>5</v>
      </c>
    </row>
    <row r="6" spans="1:11" x14ac:dyDescent="0.25">
      <c r="B6" s="13" t="s">
        <v>2</v>
      </c>
      <c r="C6" s="26">
        <v>1.32</v>
      </c>
      <c r="D6" s="26">
        <v>1.81</v>
      </c>
      <c r="E6" s="26">
        <v>2.58</v>
      </c>
      <c r="F6" s="26">
        <v>2.88</v>
      </c>
      <c r="G6" s="26">
        <v>3.88</v>
      </c>
      <c r="H6" s="26">
        <v>4.29</v>
      </c>
      <c r="I6" s="26">
        <v>4.58</v>
      </c>
      <c r="J6" s="26">
        <v>5</v>
      </c>
      <c r="K6" s="26">
        <v>4.1399999999999997</v>
      </c>
    </row>
    <row r="8" spans="1:11" x14ac:dyDescent="0.25">
      <c r="A8" t="s">
        <v>13</v>
      </c>
      <c r="B8" s="16" t="s">
        <v>0</v>
      </c>
      <c r="C8" s="10" t="s">
        <v>1</v>
      </c>
      <c r="D8" s="11" t="s">
        <v>2</v>
      </c>
    </row>
    <row r="9" spans="1:11" x14ac:dyDescent="0.25">
      <c r="B9" s="12">
        <v>0</v>
      </c>
      <c r="C9" s="20">
        <f>C5</f>
        <v>1</v>
      </c>
      <c r="D9" s="18">
        <f>C6</f>
        <v>1.32</v>
      </c>
    </row>
    <row r="10" spans="1:11" x14ac:dyDescent="0.25">
      <c r="B10" s="13" t="s">
        <v>3</v>
      </c>
      <c r="C10" s="4">
        <f ca="1">OFFSET(C5,0,C2)</f>
        <v>5</v>
      </c>
      <c r="D10" s="8">
        <f ca="1">OFFSET(C6,0,C2)</f>
        <v>4.1399999999999997</v>
      </c>
      <c r="K10" s="1"/>
    </row>
    <row r="12" spans="1:11" x14ac:dyDescent="0.25">
      <c r="B12" s="16" t="s">
        <v>5</v>
      </c>
      <c r="C12" s="10" t="s">
        <v>4</v>
      </c>
      <c r="D12" s="10" t="s">
        <v>6</v>
      </c>
      <c r="E12" s="11" t="s">
        <v>10</v>
      </c>
    </row>
    <row r="13" spans="1:11" x14ac:dyDescent="0.25">
      <c r="B13" s="14" t="s">
        <v>7</v>
      </c>
      <c r="C13" s="3">
        <f ca="1">(C9+C10)/2</f>
        <v>3</v>
      </c>
      <c r="D13" s="3">
        <f ca="1">(D9+D10)/2</f>
        <v>2.73</v>
      </c>
      <c r="E13" s="27">
        <v>3.4232726156097999</v>
      </c>
    </row>
    <row r="14" spans="1:11" x14ac:dyDescent="0.25">
      <c r="B14" s="15" t="s">
        <v>8</v>
      </c>
      <c r="C14" s="3">
        <f ca="1">SQRT(C9*C10)</f>
        <v>2.2360679774997898</v>
      </c>
      <c r="D14" s="3">
        <f ca="1">SQRT(D9*D10)</f>
        <v>2.3376911686533788</v>
      </c>
      <c r="E14" s="27">
        <v>2.6636313127158999</v>
      </c>
    </row>
    <row r="15" spans="1:11" x14ac:dyDescent="0.25">
      <c r="B15" s="13" t="s">
        <v>9</v>
      </c>
      <c r="C15" s="5">
        <f ca="1">2/(1/C9+1/C10)</f>
        <v>1.6666666666666667</v>
      </c>
      <c r="D15" s="5">
        <f ca="1">2/(1/D9+1/D10)</f>
        <v>2.001758241758242</v>
      </c>
      <c r="E15" s="27">
        <v>1.9952232437501001</v>
      </c>
    </row>
    <row r="17" spans="1:13" x14ac:dyDescent="0.25">
      <c r="B17" s="9" t="s">
        <v>0</v>
      </c>
      <c r="C17" s="10" t="s">
        <v>16</v>
      </c>
      <c r="D17" s="11" t="s">
        <v>12</v>
      </c>
    </row>
    <row r="18" spans="1:13" x14ac:dyDescent="0.25">
      <c r="B18" s="20">
        <v>7</v>
      </c>
      <c r="C18" s="32">
        <f ca="1">ABS($E$15-$D$15)</f>
        <v>6.5349980081419456E-3</v>
      </c>
      <c r="D18" s="24" t="s">
        <v>11</v>
      </c>
    </row>
    <row r="19" spans="1:13" x14ac:dyDescent="0.25">
      <c r="B19" s="2">
        <v>4</v>
      </c>
      <c r="C19" s="33">
        <f ca="1">ABS($E$14-$D$13)</f>
        <v>6.6368687284100059E-2</v>
      </c>
      <c r="D19" s="17"/>
    </row>
    <row r="20" spans="1:13" x14ac:dyDescent="0.25">
      <c r="B20" s="2">
        <v>2</v>
      </c>
      <c r="C20" s="33">
        <f ca="1">ABS($E$14-$D$14)</f>
        <v>0.32594014406252114</v>
      </c>
      <c r="D20" s="17"/>
    </row>
    <row r="21" spans="1:13" x14ac:dyDescent="0.25">
      <c r="B21" s="2">
        <v>8</v>
      </c>
      <c r="C21" s="33">
        <f ca="1">ABS($E$15-$D$14)</f>
        <v>0.34246792490327871</v>
      </c>
      <c r="D21" s="17"/>
    </row>
    <row r="22" spans="1:13" x14ac:dyDescent="0.25">
      <c r="B22" s="2">
        <v>9</v>
      </c>
      <c r="C22" s="33">
        <f ca="1">ABS($E$14-$D$15)</f>
        <v>0.66187307095765791</v>
      </c>
      <c r="D22" s="17"/>
    </row>
    <row r="23" spans="1:13" x14ac:dyDescent="0.25">
      <c r="B23" s="2">
        <v>1</v>
      </c>
      <c r="C23" s="33">
        <f ca="1">ABS($E$13-$D$13)</f>
        <v>0.69327261560979991</v>
      </c>
      <c r="D23" s="17"/>
    </row>
    <row r="24" spans="1:13" x14ac:dyDescent="0.25">
      <c r="B24" s="2">
        <v>5</v>
      </c>
      <c r="C24" s="33">
        <f ca="1">ABS($E$15-$D$13)</f>
        <v>0.73477675624989991</v>
      </c>
      <c r="D24" s="17"/>
    </row>
    <row r="25" spans="1:13" x14ac:dyDescent="0.25">
      <c r="B25" s="2">
        <v>3</v>
      </c>
      <c r="C25" s="33">
        <f ca="1">ABS($E$13-$D$14)</f>
        <v>1.0855814469564211</v>
      </c>
      <c r="D25" s="17"/>
    </row>
    <row r="26" spans="1:13" x14ac:dyDescent="0.25">
      <c r="B26" s="4">
        <v>6</v>
      </c>
      <c r="C26" s="34">
        <f ca="1">ABS($E$13-$D$15)</f>
        <v>1.4215143738515579</v>
      </c>
      <c r="D26" s="23" t="s">
        <v>15</v>
      </c>
    </row>
    <row r="27" spans="1:13" x14ac:dyDescent="0.25">
      <c r="I27" s="6"/>
      <c r="J27" s="6"/>
      <c r="K27" s="19"/>
      <c r="L27" s="6"/>
      <c r="M27" s="6"/>
    </row>
    <row r="28" spans="1:13" x14ac:dyDescent="0.25">
      <c r="A28" s="29" t="s">
        <v>25</v>
      </c>
      <c r="B28" s="29"/>
      <c r="I28" s="6"/>
      <c r="J28" s="6"/>
      <c r="K28" s="19"/>
      <c r="L28" s="6"/>
      <c r="M28" s="6"/>
    </row>
    <row r="29" spans="1:13" x14ac:dyDescent="0.25">
      <c r="L29" s="6"/>
      <c r="M29" s="6"/>
    </row>
    <row r="30" spans="1:13" x14ac:dyDescent="0.25">
      <c r="B30" s="16" t="s">
        <v>0</v>
      </c>
      <c r="C30" s="21">
        <v>0</v>
      </c>
      <c r="D30" s="21">
        <v>1</v>
      </c>
      <c r="E30" s="21">
        <v>2</v>
      </c>
      <c r="F30" s="21">
        <v>3</v>
      </c>
      <c r="G30" s="21">
        <v>4</v>
      </c>
      <c r="H30" s="21">
        <v>5</v>
      </c>
      <c r="I30" s="21">
        <v>6</v>
      </c>
      <c r="J30" s="21">
        <v>7</v>
      </c>
      <c r="K30" s="22">
        <v>8</v>
      </c>
      <c r="L30" s="6"/>
    </row>
    <row r="31" spans="1:13" x14ac:dyDescent="0.25">
      <c r="B31" s="2" t="s">
        <v>23</v>
      </c>
      <c r="C31" s="20">
        <f>1/C5</f>
        <v>1</v>
      </c>
      <c r="D31" s="21">
        <f t="shared" ref="D31:K32" si="0">1/D5</f>
        <v>0.66666666666666663</v>
      </c>
      <c r="E31" s="21">
        <f t="shared" si="0"/>
        <v>0.5</v>
      </c>
      <c r="F31" s="21">
        <f t="shared" si="0"/>
        <v>0.4</v>
      </c>
      <c r="G31" s="21">
        <f t="shared" si="0"/>
        <v>0.33333333333333331</v>
      </c>
      <c r="H31" s="21">
        <f t="shared" si="0"/>
        <v>0.2857142857142857</v>
      </c>
      <c r="I31" s="21">
        <f t="shared" si="0"/>
        <v>0.25</v>
      </c>
      <c r="J31" s="21">
        <f t="shared" si="0"/>
        <v>0.22222222222222221</v>
      </c>
      <c r="K31" s="22">
        <f t="shared" si="0"/>
        <v>0.2</v>
      </c>
      <c r="L31" s="6"/>
    </row>
    <row r="32" spans="1:13" x14ac:dyDescent="0.25">
      <c r="B32" s="4" t="s">
        <v>22</v>
      </c>
      <c r="C32" s="4">
        <f>1/C6</f>
        <v>0.75757575757575757</v>
      </c>
      <c r="D32" s="7">
        <f t="shared" si="0"/>
        <v>0.5524861878453039</v>
      </c>
      <c r="E32" s="7">
        <f t="shared" si="0"/>
        <v>0.38759689922480617</v>
      </c>
      <c r="F32" s="7">
        <f t="shared" si="0"/>
        <v>0.34722222222222221</v>
      </c>
      <c r="G32" s="7">
        <f t="shared" si="0"/>
        <v>0.25773195876288663</v>
      </c>
      <c r="H32" s="7">
        <f t="shared" si="0"/>
        <v>0.23310023310023309</v>
      </c>
      <c r="I32" s="7">
        <f t="shared" si="0"/>
        <v>0.2183406113537118</v>
      </c>
      <c r="J32" s="7">
        <f t="shared" si="0"/>
        <v>0.2</v>
      </c>
      <c r="K32" s="8">
        <f t="shared" si="0"/>
        <v>0.24154589371980678</v>
      </c>
      <c r="L32" s="6"/>
    </row>
    <row r="33" spans="1:11" x14ac:dyDescent="0.25">
      <c r="I33" s="6"/>
      <c r="J33" s="6"/>
      <c r="K33" s="6"/>
    </row>
    <row r="34" spans="1:11" x14ac:dyDescent="0.25">
      <c r="B34" s="9" t="s">
        <v>5</v>
      </c>
      <c r="C34" s="28" t="s">
        <v>17</v>
      </c>
    </row>
    <row r="35" spans="1:11" x14ac:dyDescent="0.25">
      <c r="B35" s="2" t="s">
        <v>18</v>
      </c>
      <c r="C35" s="14">
        <f ca="1">SUM(OFFSET(C31,0,0,1,1+$C$2))</f>
        <v>3.857936507936508</v>
      </c>
    </row>
    <row r="36" spans="1:11" x14ac:dyDescent="0.25">
      <c r="B36" s="2" t="s">
        <v>20</v>
      </c>
      <c r="C36" s="15">
        <f ca="1">SUM(OFFSET(C32,0,0,1,1+$C$2))</f>
        <v>3.1955997638047284</v>
      </c>
    </row>
    <row r="37" spans="1:11" x14ac:dyDescent="0.25">
      <c r="B37" s="2" t="s">
        <v>19</v>
      </c>
      <c r="C37" s="15">
        <f ca="1">SUMSQ(OFFSET(C31,0,0,1,1+$C$2))</f>
        <v>2.1990709246661631</v>
      </c>
    </row>
    <row r="38" spans="1:11" x14ac:dyDescent="0.25">
      <c r="B38" s="4" t="s">
        <v>21</v>
      </c>
      <c r="C38" s="13">
        <f ca="1">SUMPRODUCT(OFFSET(C31,0,0,1,1+$C$2), OFFSET(C32,0,0,1,1+$C$2))</f>
        <v>1.7584367168551145</v>
      </c>
    </row>
    <row r="40" spans="1:11" x14ac:dyDescent="0.25">
      <c r="E40" s="30">
        <f ca="1">(C2*C38-C35*C36)/(C2*C37-C35*C35)</f>
        <v>0.641986431341112</v>
      </c>
      <c r="F40" s="30"/>
      <c r="G40" s="30"/>
    </row>
    <row r="41" spans="1:11" x14ac:dyDescent="0.25">
      <c r="E41" s="30"/>
      <c r="F41" s="30"/>
      <c r="G41" s="30"/>
    </row>
    <row r="42" spans="1:11" x14ac:dyDescent="0.25">
      <c r="D42" s="1"/>
    </row>
    <row r="43" spans="1:11" x14ac:dyDescent="0.25">
      <c r="E43" s="30">
        <f ca="1">(C36-E40*C35)/C2</f>
        <v>8.9857109091747267E-2</v>
      </c>
      <c r="F43" s="30"/>
      <c r="G43" s="30"/>
    </row>
    <row r="44" spans="1:11" x14ac:dyDescent="0.25">
      <c r="E44" s="30"/>
      <c r="F44" s="30"/>
      <c r="G44" s="30"/>
    </row>
    <row r="46" spans="1:11" x14ac:dyDescent="0.25">
      <c r="A46" s="31" t="s">
        <v>26</v>
      </c>
      <c r="B46" s="31"/>
      <c r="C46" s="31"/>
      <c r="D46" s="31"/>
    </row>
    <row r="48" spans="1:11" x14ac:dyDescent="0.25">
      <c r="B48" s="9" t="s">
        <v>0</v>
      </c>
      <c r="C48" s="20">
        <v>0</v>
      </c>
      <c r="D48" s="21">
        <v>1</v>
      </c>
      <c r="E48" s="21">
        <v>2</v>
      </c>
      <c r="F48" s="21">
        <v>3</v>
      </c>
      <c r="G48" s="21">
        <v>4</v>
      </c>
      <c r="H48" s="21">
        <v>5</v>
      </c>
      <c r="I48" s="21">
        <v>6</v>
      </c>
      <c r="J48" s="21">
        <v>7</v>
      </c>
      <c r="K48" s="22">
        <v>8</v>
      </c>
    </row>
    <row r="49" spans="2:11" x14ac:dyDescent="0.25">
      <c r="B49" s="9" t="s">
        <v>27</v>
      </c>
      <c r="C49" s="9">
        <f ca="1">C$5/($E$43*C$5+$E$40)</f>
        <v>1.3664122790624562</v>
      </c>
      <c r="D49" s="10">
        <f t="shared" ref="D49:K49" ca="1" si="1">D$5/($E$43*D$5+$E$40)</f>
        <v>1.9310683399885371</v>
      </c>
      <c r="E49" s="10">
        <f t="shared" ca="1" si="1"/>
        <v>2.4339764136210631</v>
      </c>
      <c r="F49" s="10">
        <f ca="1">F$5/($E$43*F$5+$E$40)</f>
        <v>2.8847400805993182</v>
      </c>
      <c r="G49" s="10">
        <f t="shared" ca="1" si="1"/>
        <v>3.2910695692543674</v>
      </c>
      <c r="H49" s="10">
        <f t="shared" ca="1" si="1"/>
        <v>3.6592264330774307</v>
      </c>
      <c r="I49" s="10">
        <f t="shared" ca="1" si="1"/>
        <v>3.9943485252567137</v>
      </c>
      <c r="J49" s="10">
        <f t="shared" ca="1" si="1"/>
        <v>4.3006912494430853</v>
      </c>
      <c r="K49" s="11">
        <f t="shared" ca="1" si="1"/>
        <v>4.5818092155747312</v>
      </c>
    </row>
    <row r="51" spans="2:11" x14ac:dyDescent="0.25">
      <c r="B51" s="28" t="s">
        <v>24</v>
      </c>
      <c r="C51" s="16">
        <f ca="1">SQRT(SUMXMY2(C6:K6,C49:K49)/$C$2)</f>
        <v>0.47566888498803489</v>
      </c>
    </row>
  </sheetData>
  <autoFilter ref="B17:C26" xr:uid="{1AFAE869-CBF6-4C4C-B8C2-45951219F89A}">
    <sortState xmlns:xlrd2="http://schemas.microsoft.com/office/spreadsheetml/2017/richdata2" ref="B18:C26">
      <sortCondition ref="C17:C26"/>
    </sortState>
  </autoFilter>
  <sortState xmlns:xlrd2="http://schemas.microsoft.com/office/spreadsheetml/2017/richdata2" ref="B18:C26">
    <sortCondition ref="B18:B26"/>
  </sortState>
  <mergeCells count="4">
    <mergeCell ref="A28:B28"/>
    <mergeCell ref="E40:G41"/>
    <mergeCell ref="E43:G44"/>
    <mergeCell ref="A46:D46"/>
  </mergeCells>
  <conditionalFormatting sqref="C18:C26">
    <cfRule type="colorScale" priority="1">
      <colorScale>
        <cfvo type="min"/>
        <cfvo type="percentile" val="1"/>
        <cfvo type="max"/>
        <color theme="9"/>
        <color rgb="FFFFEB84"/>
        <color rgb="FFFF0000"/>
      </colorScale>
    </cfRule>
  </conditionalFormatting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Дмитрий Жук</dc:creator>
  <cp:lastModifiedBy>Дмитрий Жук</cp:lastModifiedBy>
  <dcterms:created xsi:type="dcterms:W3CDTF">2022-02-22T11:41:17Z</dcterms:created>
  <dcterms:modified xsi:type="dcterms:W3CDTF">2022-03-01T09:52:50Z</dcterms:modified>
</cp:coreProperties>
</file>