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ogramCode\cdcat\"/>
    </mc:Choice>
  </mc:AlternateContent>
  <xr:revisionPtr revIDLastSave="0" documentId="13_ncr:1_{BEE1E019-F781-44C8-8164-129388644DAB}" xr6:coauthVersionLast="45" xr6:coauthVersionMax="45" xr10:uidLastSave="{00000000-0000-0000-0000-000000000000}"/>
  <bookViews>
    <workbookView xWindow="-120" yWindow="-120" windowWidth="24240" windowHeight="13290" activeTab="2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3" l="1"/>
  <c r="D38" i="3"/>
  <c r="E38" i="3"/>
  <c r="F38" i="3"/>
  <c r="G38" i="3"/>
  <c r="C39" i="3"/>
  <c r="D39" i="3"/>
  <c r="E39" i="3"/>
  <c r="F39" i="3"/>
  <c r="G39" i="3"/>
  <c r="D37" i="3"/>
  <c r="E37" i="3"/>
  <c r="F37" i="3"/>
  <c r="G37" i="3"/>
  <c r="C37" i="3"/>
  <c r="D36" i="3"/>
  <c r="E36" i="3" s="1"/>
  <c r="F36" i="3" s="1"/>
  <c r="F27" i="3"/>
  <c r="G27" i="3"/>
  <c r="F28" i="3"/>
  <c r="G28" i="3"/>
  <c r="G26" i="3"/>
  <c r="D18" i="3"/>
  <c r="E18" i="3"/>
  <c r="F18" i="3"/>
  <c r="G18" i="3"/>
  <c r="C18" i="3"/>
  <c r="C17" i="3"/>
  <c r="D17" i="3" s="1"/>
  <c r="E17" i="3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H11" i="1"/>
  <c r="E11" i="1"/>
  <c r="F11" i="1"/>
  <c r="D11" i="1"/>
  <c r="D25" i="3"/>
  <c r="E25" i="3" s="1"/>
  <c r="F25" i="3" s="1"/>
  <c r="C27" i="3"/>
  <c r="D27" i="3"/>
  <c r="E27" i="3"/>
  <c r="C28" i="3"/>
  <c r="D28" i="3"/>
  <c r="E28" i="3"/>
  <c r="D26" i="3"/>
  <c r="E26" i="3"/>
  <c r="F26" i="3"/>
  <c r="C26" i="3"/>
  <c r="D2" i="3"/>
  <c r="E2" i="3" s="1"/>
  <c r="F2" i="3" s="1"/>
  <c r="G2" i="3" s="1"/>
  <c r="D1" i="3"/>
  <c r="E1" i="3" s="1"/>
  <c r="F1" i="3" s="1"/>
  <c r="F17" i="3" l="1"/>
  <c r="F19" i="3" s="1"/>
  <c r="E19" i="3"/>
  <c r="D19" i="3"/>
  <c r="C19" i="3"/>
  <c r="E9" i="1"/>
  <c r="F9" i="1"/>
  <c r="D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H9" i="1"/>
  <c r="AJ3" i="1"/>
  <c r="AJ5" i="1"/>
  <c r="AJ7" i="1"/>
  <c r="AA7" i="1"/>
  <c r="AB7" i="1"/>
  <c r="AC7" i="1"/>
  <c r="AD7" i="1"/>
  <c r="AE7" i="1"/>
  <c r="AF7" i="1"/>
  <c r="AG7" i="1"/>
  <c r="AH7" i="1"/>
  <c r="AI7" i="1"/>
  <c r="AA5" i="1"/>
  <c r="AB5" i="1"/>
  <c r="AC5" i="1"/>
  <c r="AD5" i="1"/>
  <c r="AE5" i="1"/>
  <c r="AF5" i="1"/>
  <c r="AG5" i="1"/>
  <c r="AH5" i="1"/>
  <c r="AI5" i="1"/>
  <c r="AA3" i="1"/>
  <c r="AB3" i="1"/>
  <c r="AC3" i="1"/>
  <c r="AD3" i="1"/>
  <c r="AE3" i="1"/>
  <c r="AF3" i="1"/>
  <c r="AG3" i="1"/>
  <c r="AH3" i="1"/>
  <c r="AI3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H7" i="1"/>
  <c r="X5" i="1"/>
  <c r="Y5" i="1"/>
  <c r="Z5" i="1"/>
  <c r="X3" i="1"/>
  <c r="Y3" i="1"/>
  <c r="Z3" i="1"/>
  <c r="E7" i="1"/>
  <c r="F7" i="1"/>
  <c r="D7" i="1"/>
  <c r="U5" i="1"/>
  <c r="V5" i="1"/>
  <c r="W5" i="1"/>
  <c r="I5" i="1"/>
  <c r="J5" i="1"/>
  <c r="K5" i="1"/>
  <c r="L5" i="1"/>
  <c r="M5" i="1"/>
  <c r="N5" i="1"/>
  <c r="O5" i="1"/>
  <c r="P5" i="1"/>
  <c r="Q5" i="1"/>
  <c r="R5" i="1"/>
  <c r="S5" i="1"/>
  <c r="T5" i="1"/>
  <c r="H5" i="1"/>
  <c r="F5" i="1"/>
  <c r="E5" i="1"/>
  <c r="D5" i="1"/>
  <c r="G17" i="3" l="1"/>
  <c r="G19" i="3" s="1"/>
  <c r="E3" i="1"/>
  <c r="F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D3" i="1"/>
</calcChain>
</file>

<file path=xl/sharedStrings.xml><?xml version="1.0" encoding="utf-8"?>
<sst xmlns="http://schemas.openxmlformats.org/spreadsheetml/2006/main" count="109" uniqueCount="102">
  <si>
    <t>T0</t>
    <phoneticPr fontId="1" type="noConversion"/>
  </si>
  <si>
    <t>P1</t>
    <phoneticPr fontId="1" type="noConversion"/>
  </si>
  <si>
    <t>T1</t>
    <phoneticPr fontId="1" type="noConversion"/>
  </si>
  <si>
    <t>T3</t>
  </si>
  <si>
    <t>T4</t>
  </si>
  <si>
    <t>T2</t>
    <phoneticPr fontId="1" type="noConversion"/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</si>
  <si>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</si>
  <si>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</si>
  <si>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</si>
  <si>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</si>
  <si>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</si>
  <si>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</si>
  <si>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</si>
  <si>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</si>
  <si>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</si>
  <si>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</si>
  <si>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</si>
  <si>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</si>
  <si>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</si>
  <si>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</si>
  <si>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</si>
  <si>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</si>
  <si>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</si>
  <si>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</si>
  <si>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</si>
  <si>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node_num</t>
    <phoneticPr fontId="1" type="noConversion"/>
  </si>
  <si>
    <t>instance_num</t>
    <phoneticPr fontId="1" type="noConversion"/>
  </si>
  <si>
    <t>coref_num</t>
    <phoneticPr fontId="1" type="noConversion"/>
  </si>
  <si>
    <t>P0</t>
    <phoneticPr fontId="1" type="noConversion"/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</si>
  <si>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</si>
  <si>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</si>
  <si>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</si>
  <si>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</si>
  <si>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</si>
  <si>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</si>
  <si>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</si>
  <si>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</si>
  <si>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</si>
  <si>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</si>
  <si>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</si>
  <si>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</si>
  <si>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</si>
  <si>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</si>
  <si>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</si>
  <si>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</si>
  <si>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</si>
  <si>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</si>
  <si>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</si>
  <si>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</si>
  <si>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</si>
  <si>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</si>
  <si>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</si>
  <si>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</si>
  <si>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</si>
  <si>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</si>
  <si>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</si>
  <si>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</si>
  <si>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</si>
  <si>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</si>
  <si>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</si>
  <si>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</si>
  <si>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</si>
  <si>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</si>
  <si>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</si>
  <si>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</si>
  <si>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</si>
  <si>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</si>
  <si>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</si>
  <si>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</si>
  <si>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</si>
  <si>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</si>
  <si>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</si>
  <si>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</si>
  <si>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</si>
  <si>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</si>
  <si>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</si>
  <si>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</si>
  <si>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</si>
  <si>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</si>
  <si>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</si>
  <si>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</si>
  <si>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</si>
  <si>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</si>
  <si>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</si>
  <si>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</si>
  <si>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</si>
  <si>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0:7:3</t>
    <phoneticPr fontId="1" type="noConversion"/>
  </si>
  <si>
    <t>文章号</t>
    <phoneticPr fontId="1" type="noConversion"/>
  </si>
  <si>
    <t>时间</t>
    <phoneticPr fontId="1" type="noConversion"/>
  </si>
  <si>
    <t>文章字数</t>
    <phoneticPr fontId="1" type="noConversion"/>
  </si>
  <si>
    <t>node_num</t>
  </si>
  <si>
    <t>node_num</t>
    <phoneticPr fontId="1" type="noConversion"/>
  </si>
  <si>
    <t>instance_num</t>
  </si>
  <si>
    <t>instance_num</t>
    <phoneticPr fontId="1" type="noConversion"/>
  </si>
  <si>
    <t>coreference_num</t>
  </si>
  <si>
    <t>coreference_num</t>
    <phoneticPr fontId="1" type="noConversion"/>
  </si>
  <si>
    <t>node_num/s</t>
    <phoneticPr fontId="1" type="noConversion"/>
  </si>
  <si>
    <t>instance_num/s</t>
    <phoneticPr fontId="1" type="noConversion"/>
  </si>
  <si>
    <t>coreference_num/s</t>
    <phoneticPr fontId="1" type="noConversion"/>
  </si>
  <si>
    <t>累积</t>
  </si>
  <si>
    <t>累积</t>
    <phoneticPr fontId="1" type="noConversion"/>
  </si>
  <si>
    <t>片段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</si>
</sst>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1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node_num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  <a:tailEnd type="diamond"/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0</c:v>
                </c:pt>
                <c:pt idx="1">
                  <c:v>274</c:v>
                </c:pt>
                <c:pt idx="2">
                  <c:v>1152</c:v>
                </c:pt>
                <c:pt idx="3">
                  <c:v>1829</c:v>
                </c:pt>
                <c:pt idx="4">
                  <c:v>3033</c:v>
                </c:pt>
                <c:pt idx="5">
                  <c:v>4420</c:v>
                </c:pt>
              </c:numCache>
            </c:numRef>
          </c:cat>
          <c:val>
            <c:numRef>
              <c:f>Sheet3!$B$2:$G$2</c:f>
              <c:numCache>
                <c:formatCode>General</c:formatCode>
                <c:ptCount val="6"/>
                <c:pt idx="0">
                  <c:v>0</c:v>
                </c:pt>
                <c:pt idx="1">
                  <c:v>58</c:v>
                </c:pt>
                <c:pt idx="2">
                  <c:v>133</c:v>
                </c:pt>
                <c:pt idx="3">
                  <c:v>200</c:v>
                </c:pt>
                <c:pt idx="4">
                  <c:v>312</c:v>
                </c:pt>
                <c:pt idx="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A-4B8F-8EF9-A77FA4B873B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instance_num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0</c:v>
                </c:pt>
                <c:pt idx="1">
                  <c:v>274</c:v>
                </c:pt>
                <c:pt idx="2">
                  <c:v>1152</c:v>
                </c:pt>
                <c:pt idx="3">
                  <c:v>1829</c:v>
                </c:pt>
                <c:pt idx="4">
                  <c:v>3033</c:v>
                </c:pt>
                <c:pt idx="5">
                  <c:v>4420</c:v>
                </c:pt>
              </c:numCache>
            </c:numRef>
          </c:cat>
          <c:val>
            <c:numRef>
              <c:f>Sheet3!$B$3:$G$3</c:f>
              <c:numCache>
                <c:formatCode>General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72</c:v>
                </c:pt>
                <c:pt idx="3">
                  <c:v>96</c:v>
                </c:pt>
                <c:pt idx="4">
                  <c:v>147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A-4B8F-8EF9-A77FA4B873B7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coreference_num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0</c:v>
                </c:pt>
                <c:pt idx="1">
                  <c:v>274</c:v>
                </c:pt>
                <c:pt idx="2">
                  <c:v>1152</c:v>
                </c:pt>
                <c:pt idx="3">
                  <c:v>1829</c:v>
                </c:pt>
                <c:pt idx="4">
                  <c:v>3033</c:v>
                </c:pt>
                <c:pt idx="5">
                  <c:v>4420</c:v>
                </c:pt>
              </c:numCache>
            </c:numRef>
          </c:cat>
          <c:val>
            <c:numRef>
              <c:f>Sheet3!$B$4:$G$4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63</c:v>
                </c:pt>
                <c:pt idx="3">
                  <c:v>87</c:v>
                </c:pt>
                <c:pt idx="4">
                  <c:v>135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A-4B8F-8EF9-A77FA4B8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92912"/>
        <c:axId val="531293240"/>
      </c:lineChart>
      <c:catAx>
        <c:axId val="53129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words</a:t>
                </a:r>
                <a:r>
                  <a:rPr lang="en-US" altLang="zh-CN" baseline="0"/>
                  <a:t>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93240"/>
        <c:crosses val="autoZero"/>
        <c:auto val="1"/>
        <c:lblAlgn val="ctr"/>
        <c:lblOffset val="100"/>
        <c:noMultiLvlLbl val="0"/>
      </c:catAx>
      <c:valAx>
        <c:axId val="5312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labels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Sheet3!$A$26</c:f>
              <c:strCache>
                <c:ptCount val="1"/>
                <c:pt idx="0">
                  <c:v>node_num/s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Sheet3!$C$25:$G$25</c:f>
              <c:numCache>
                <c:formatCode>General</c:formatCode>
                <c:ptCount val="5"/>
                <c:pt idx="0">
                  <c:v>274</c:v>
                </c:pt>
                <c:pt idx="1">
                  <c:v>1152</c:v>
                </c:pt>
                <c:pt idx="2">
                  <c:v>1829</c:v>
                </c:pt>
                <c:pt idx="3">
                  <c:v>3033</c:v>
                </c:pt>
                <c:pt idx="4">
                  <c:v>4420</c:v>
                </c:pt>
              </c:numCache>
            </c:numRef>
          </c:cat>
          <c:val>
            <c:numRef>
              <c:f>Sheet3!$C$26:$G$26</c:f>
              <c:numCache>
                <c:formatCode>General</c:formatCode>
                <c:ptCount val="5"/>
                <c:pt idx="0">
                  <c:v>0.13711583924349882</c:v>
                </c:pt>
                <c:pt idx="1">
                  <c:v>0.15555555555555556</c:v>
                </c:pt>
                <c:pt idx="2">
                  <c:v>0.28288543140028288</c:v>
                </c:pt>
                <c:pt idx="3">
                  <c:v>0.22222222222222221</c:v>
                </c:pt>
                <c:pt idx="4">
                  <c:v>0.29392117568470272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944-B774-4502642792AF}"/>
            </c:ext>
          </c:extLst>
        </c:ser>
        <c:ser>
          <c:idx val="1"/>
          <c:order val="1"/>
          <c:tx>
            <c:strRef>
              <c:f>Sheet3!$A$27</c:f>
              <c:strCache>
                <c:ptCount val="1"/>
                <c:pt idx="0">
                  <c:v>instance_num/s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Sheet3!$C$25:$G$25</c:f>
              <c:numCache>
                <c:formatCode>General</c:formatCode>
                <c:ptCount val="5"/>
                <c:pt idx="0">
                  <c:v>274</c:v>
                </c:pt>
                <c:pt idx="1">
                  <c:v>1152</c:v>
                </c:pt>
                <c:pt idx="2">
                  <c:v>1829</c:v>
                </c:pt>
                <c:pt idx="3">
                  <c:v>3033</c:v>
                </c:pt>
                <c:pt idx="4">
                  <c:v>4420</c:v>
                </c:pt>
              </c:numCache>
            </c:numRef>
          </c:cat>
          <c:val>
            <c:numRef>
              <c:f>Sheet3!$C$27:$G$27</c:f>
              <c:numCache>
                <c:formatCode>General</c:formatCode>
                <c:ptCount val="5"/>
                <c:pt idx="0">
                  <c:v>8.7470449172576833E-2</c:v>
                </c:pt>
                <c:pt idx="1">
                  <c:v>8.4210526315789472E-2</c:v>
                </c:pt>
                <c:pt idx="2">
                  <c:v>0.13578500707213578</c:v>
                </c:pt>
                <c:pt idx="3">
                  <c:v>0.1047008547008547</c:v>
                </c:pt>
                <c:pt idx="4">
                  <c:v>0.12692050768203073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944-B774-4502642792AF}"/>
            </c:ext>
          </c:extLst>
        </c:ser>
        <c:ser>
          <c:idx val="2"/>
          <c:order val="2"/>
          <c:tx>
            <c:strRef>
              <c:f>Sheet3!$A$28</c:f>
              <c:strCache>
                <c:ptCount val="1"/>
                <c:pt idx="0">
                  <c:v>coreference_num/s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Sheet3!$C$25:$G$25</c:f>
              <c:numCache>
                <c:formatCode>General</c:formatCode>
                <c:ptCount val="5"/>
                <c:pt idx="0">
                  <c:v>274</c:v>
                </c:pt>
                <c:pt idx="1">
                  <c:v>1152</c:v>
                </c:pt>
                <c:pt idx="2">
                  <c:v>1829</c:v>
                </c:pt>
                <c:pt idx="3">
                  <c:v>3033</c:v>
                </c:pt>
                <c:pt idx="4">
                  <c:v>4420</c:v>
                </c:pt>
              </c:numCache>
            </c:numRef>
          </c:cat>
          <c:val>
            <c:numRef>
              <c:f>Sheet3!$C$28:$G$28</c:f>
              <c:numCache>
                <c:formatCode>General</c:formatCode>
                <c:ptCount val="5"/>
                <c:pt idx="0">
                  <c:v>7.5650118203309691E-2</c:v>
                </c:pt>
                <c:pt idx="1">
                  <c:v>7.3684210526315783E-2</c:v>
                </c:pt>
                <c:pt idx="2">
                  <c:v>0.12305516265912306</c:v>
                </c:pt>
                <c:pt idx="3">
                  <c:v>9.6153846153846159E-2</c:v>
                </c:pt>
                <c:pt idx="4">
                  <c:v>0.11690046760187041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E-4944-B774-45026427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29552"/>
        <c:axId val="706333160"/>
      </c:lineChart>
      <c:catAx>
        <c:axId val="7063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words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33160"/>
        <c:crosses val="autoZero"/>
        <c:auto val="1"/>
        <c:lblAlgn val="ctr"/>
        <c:lblOffset val="100"/>
        <c:noMultiLvlLbl val="0"/>
      </c:catAx>
      <c:valAx>
        <c:axId val="7063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annotation</a:t>
                </a:r>
                <a:r>
                  <a:rPr lang="en-US" altLang="zh-CN" baseline="0"/>
                  <a:t> speed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Sheet3!$A$37</c:f>
              <c:strCache>
                <c:ptCount val="1"/>
                <c:pt idx="0">
                  <c:v>node_num/s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Sheet3!$C$36:$G$36</c:f>
              <c:numCache>
                <c:formatCode>General</c:formatCode>
                <c:ptCount val="5"/>
                <c:pt idx="0">
                  <c:v>274</c:v>
                </c:pt>
                <c:pt idx="1">
                  <c:v>1152</c:v>
                </c:pt>
                <c:pt idx="2">
                  <c:v>1829</c:v>
                </c:pt>
                <c:pt idx="3">
                  <c:v>3033</c:v>
                </c:pt>
                <c:pt idx="4">
                  <c:v>4420</c:v>
                </c:pt>
              </c:numCache>
            </c:numRef>
          </c:cat>
          <c:val>
            <c:numRef>
              <c:f>Sheet3!$C$37:$G$37</c:f>
              <c:numCache>
                <c:formatCode>General</c:formatCode>
                <c:ptCount val="5"/>
                <c:pt idx="0">
                  <c:v>0.13711583924349882</c:v>
                </c:pt>
                <c:pt idx="1">
                  <c:v>0.10406885758998435</c:v>
                </c:pt>
                <c:pt idx="2">
                  <c:v>0.10075566750629723</c:v>
                </c:pt>
                <c:pt idx="3">
                  <c:v>9.2062555326054882E-2</c:v>
                </c:pt>
                <c:pt idx="4">
                  <c:v>9.0053213262382317E-2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4-43B8-991D-249AA800A077}"/>
            </c:ext>
          </c:extLst>
        </c:ser>
        <c:ser>
          <c:idx val="1"/>
          <c:order val="1"/>
          <c:tx>
            <c:strRef>
              <c:f>Sheet3!$A$38</c:f>
              <c:strCache>
                <c:ptCount val="1"/>
                <c:pt idx="0">
                  <c:v>instance_num/s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Sheet3!$C$36:$G$36</c:f>
              <c:numCache>
                <c:formatCode>General</c:formatCode>
                <c:ptCount val="5"/>
                <c:pt idx="0">
                  <c:v>274</c:v>
                </c:pt>
                <c:pt idx="1">
                  <c:v>1152</c:v>
                </c:pt>
                <c:pt idx="2">
                  <c:v>1829</c:v>
                </c:pt>
                <c:pt idx="3">
                  <c:v>3033</c:v>
                </c:pt>
                <c:pt idx="4">
                  <c:v>4420</c:v>
                </c:pt>
              </c:numCache>
            </c:numRef>
          </c:cat>
          <c:val>
            <c:numRef>
              <c:f>Sheet3!$C$38:$G$38</c:f>
              <c:numCache>
                <c:formatCode>General</c:formatCode>
                <c:ptCount val="5"/>
                <c:pt idx="0">
                  <c:v>8.7470449172576833E-2</c:v>
                </c:pt>
                <c:pt idx="1">
                  <c:v>5.6338028169014086E-2</c:v>
                </c:pt>
                <c:pt idx="2">
                  <c:v>4.8362720403022669E-2</c:v>
                </c:pt>
                <c:pt idx="3">
                  <c:v>4.3375627028622014E-2</c:v>
                </c:pt>
                <c:pt idx="4">
                  <c:v>3.8886614817846908E-2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4-43B8-991D-249AA800A077}"/>
            </c:ext>
          </c:extLst>
        </c:ser>
        <c:ser>
          <c:idx val="2"/>
          <c:order val="2"/>
          <c:tx>
            <c:strRef>
              <c:f>Sheet3!$A$39</c:f>
              <c:strCache>
                <c:ptCount val="1"/>
                <c:pt idx="0">
                  <c:v>coreference_num/s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Sheet3!$C$36:$G$36</c:f>
              <c:numCache>
                <c:formatCode>General</c:formatCode>
                <c:ptCount val="5"/>
                <c:pt idx="0">
                  <c:v>274</c:v>
                </c:pt>
                <c:pt idx="1">
                  <c:v>1152</c:v>
                </c:pt>
                <c:pt idx="2">
                  <c:v>1829</c:v>
                </c:pt>
                <c:pt idx="3">
                  <c:v>3033</c:v>
                </c:pt>
                <c:pt idx="4">
                  <c:v>4420</c:v>
                </c:pt>
              </c:numCache>
            </c:numRef>
          </c:cat>
          <c:val>
            <c:numRef>
              <c:f>Sheet3!$C$39:$G$39</c:f>
              <c:numCache>
                <c:formatCode>General</c:formatCode>
                <c:ptCount val="5"/>
                <c:pt idx="0">
                  <c:v>7.5650118203309691E-2</c:v>
                </c:pt>
                <c:pt idx="1">
                  <c:v>4.9295774647887321E-2</c:v>
                </c:pt>
                <c:pt idx="2">
                  <c:v>4.3828715365239294E-2</c:v>
                </c:pt>
                <c:pt idx="3">
                  <c:v>3.9834759516081439E-2</c:v>
                </c:pt>
                <c:pt idx="4">
                  <c:v>3.5816618911174783E-2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4-43B8-991D-249AA800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598352"/>
        <c:axId val="696592448"/>
      </c:lineChart>
      <c:catAx>
        <c:axId val="6965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92448"/>
        <c:crosses val="autoZero"/>
        <c:auto val="1"/>
        <c:lblAlgn val="ctr"/>
        <c:lblOffset val="100"/>
        <c:noMultiLvlLbl val="0"/>
      </c:catAx>
      <c:valAx>
        <c:axId val="6965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0</xdr:row>
      <xdr:rowOff>152400</xdr:rowOff>
    </xdr:from>
    <xdr:to>
      <xdr:col>15</xdr:col>
      <xdr:colOff>671512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256373-7E5F-4A15-BAFF-AF5FF9F5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16</xdr:row>
      <xdr:rowOff>123825</xdr:rowOff>
    </xdr:from>
    <xdr:to>
      <xdr:col>15</xdr:col>
      <xdr:colOff>666750</xdr:colOff>
      <xdr:row>33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7988E3-2135-48A2-BA04-F8164805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35</xdr:row>
      <xdr:rowOff>133350</xdr:rowOff>
    </xdr:from>
    <xdr:to>
      <xdr:col>15</xdr:col>
      <xdr:colOff>628650</xdr:colOff>
      <xdr:row>50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D958F3-C3B4-4FC9-9FFE-70E2A6720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4"/>
  <sheetViews>
    <sheetView workbookViewId="0">
      <selection activeCell="A11" sqref="A11"/>
    </sheetView>
  </sheetViews>
  <sheetFormatPr defaultRowHeight="14.25" x14ac:dyDescent="0.2"/>
  <cols>
    <col min="2" max="2" width="6.5" customWidth="1"/>
    <col min="7" max="7" width="3" style="1" customWidth="1"/>
  </cols>
  <sheetData>
    <row r="1" spans="1:46" x14ac:dyDescent="0.2">
      <c r="A1" t="s">
        <v>88</v>
      </c>
      <c r="B1" t="s">
        <v>87</v>
      </c>
      <c r="C1" t="s">
        <v>89</v>
      </c>
      <c r="D1" t="s">
        <v>25</v>
      </c>
      <c r="E1" t="s">
        <v>26</v>
      </c>
      <c r="F1" t="s">
        <v>27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</row>
    <row r="2" spans="1:46" x14ac:dyDescent="0.2">
      <c r="A2" t="s">
        <v>0</v>
      </c>
      <c r="D2">
        <v>82945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6" x14ac:dyDescent="0.2">
      <c r="A3" s="3" t="s">
        <v>86</v>
      </c>
      <c r="B3" t="s">
        <v>28</v>
      </c>
      <c r="C3">
        <v>274</v>
      </c>
      <c r="D3">
        <f>D4-D2</f>
        <v>58</v>
      </c>
      <c r="E3">
        <f t="shared" ref="E3:X11" si="0">E4-E2</f>
        <v>37</v>
      </c>
      <c r="F3">
        <f t="shared" si="0"/>
        <v>32</v>
      </c>
      <c r="H3">
        <f t="shared" si="0"/>
        <v>0</v>
      </c>
      <c r="I3">
        <f t="shared" si="0"/>
        <v>24</v>
      </c>
      <c r="J3">
        <f t="shared" si="0"/>
        <v>8</v>
      </c>
      <c r="K3">
        <f t="shared" si="0"/>
        <v>1</v>
      </c>
      <c r="L3">
        <f t="shared" si="0"/>
        <v>2</v>
      </c>
      <c r="M3">
        <f t="shared" si="0"/>
        <v>2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ref="Y3:AI3" si="1">Y4-Y2</f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ref="AJ3" si="2">AJ4-AJ2</f>
        <v>0</v>
      </c>
    </row>
    <row r="4" spans="1:46" x14ac:dyDescent="0.2">
      <c r="A4" t="s">
        <v>2</v>
      </c>
      <c r="D4">
        <v>83003</v>
      </c>
      <c r="E4">
        <v>37</v>
      </c>
      <c r="F4">
        <v>32</v>
      </c>
      <c r="H4">
        <v>0</v>
      </c>
      <c r="I4">
        <v>24</v>
      </c>
      <c r="J4">
        <v>8</v>
      </c>
      <c r="K4">
        <v>1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46" x14ac:dyDescent="0.2">
      <c r="A5" s="3">
        <v>9.8958333333333329E-3</v>
      </c>
      <c r="B5" t="s">
        <v>1</v>
      </c>
      <c r="C5">
        <v>878</v>
      </c>
      <c r="D5">
        <f>D6-D4</f>
        <v>75</v>
      </c>
      <c r="E5">
        <f t="shared" si="0"/>
        <v>35</v>
      </c>
      <c r="F5">
        <f t="shared" si="0"/>
        <v>31</v>
      </c>
      <c r="H5">
        <f t="shared" si="0"/>
        <v>0</v>
      </c>
      <c r="I5">
        <f t="shared" si="0"/>
        <v>25</v>
      </c>
      <c r="J5">
        <f t="shared" si="0"/>
        <v>6</v>
      </c>
      <c r="K5">
        <f t="shared" si="0"/>
        <v>1</v>
      </c>
      <c r="L5">
        <f t="shared" si="0"/>
        <v>0</v>
      </c>
      <c r="M5">
        <f t="shared" si="0"/>
        <v>-1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1</v>
      </c>
      <c r="R5">
        <f t="shared" si="0"/>
        <v>0</v>
      </c>
      <c r="S5">
        <f t="shared" si="0"/>
        <v>1</v>
      </c>
      <c r="T5">
        <f t="shared" si="0"/>
        <v>1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ref="Y5:AI5" si="3">Y6-Y4</f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ref="AJ5" si="4">AJ6-AJ4</f>
        <v>0</v>
      </c>
    </row>
    <row r="6" spans="1:46" x14ac:dyDescent="0.2">
      <c r="A6" t="s">
        <v>5</v>
      </c>
      <c r="D6">
        <v>83078</v>
      </c>
      <c r="E6">
        <v>72</v>
      </c>
      <c r="F6">
        <v>63</v>
      </c>
      <c r="H6">
        <v>0</v>
      </c>
      <c r="I6">
        <v>49</v>
      </c>
      <c r="J6">
        <v>14</v>
      </c>
      <c r="K6">
        <v>2</v>
      </c>
      <c r="L6">
        <v>2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46" x14ac:dyDescent="0.2">
      <c r="A7" s="2">
        <v>8.1828703703703699E-3</v>
      </c>
      <c r="B7" t="s">
        <v>16</v>
      </c>
      <c r="C7">
        <v>677</v>
      </c>
      <c r="D7">
        <f>D8-D6</f>
        <v>67</v>
      </c>
      <c r="E7">
        <f t="shared" ref="E7:F7" si="5">E8-E6</f>
        <v>24</v>
      </c>
      <c r="F7">
        <f t="shared" si="5"/>
        <v>24</v>
      </c>
      <c r="H7">
        <f t="shared" si="0"/>
        <v>0</v>
      </c>
      <c r="I7">
        <f t="shared" si="0"/>
        <v>13</v>
      </c>
      <c r="J7">
        <f t="shared" si="0"/>
        <v>4</v>
      </c>
      <c r="K7">
        <f t="shared" si="0"/>
        <v>3</v>
      </c>
      <c r="L7">
        <f t="shared" si="0"/>
        <v>2</v>
      </c>
      <c r="M7">
        <f t="shared" si="0"/>
        <v>2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-1</v>
      </c>
      <c r="R7">
        <f t="shared" si="0"/>
        <v>1</v>
      </c>
      <c r="S7">
        <f t="shared" si="0"/>
        <v>-1</v>
      </c>
      <c r="T7">
        <f t="shared" si="0"/>
        <v>-1</v>
      </c>
      <c r="U7">
        <f t="shared" si="0"/>
        <v>0</v>
      </c>
      <c r="V7">
        <f t="shared" si="0"/>
        <v>0</v>
      </c>
      <c r="W7">
        <f t="shared" si="0"/>
        <v>1</v>
      </c>
      <c r="X7">
        <f t="shared" si="0"/>
        <v>0</v>
      </c>
      <c r="Y7">
        <f t="shared" ref="Y7:AI7" si="6">Y8-Y6</f>
        <v>0</v>
      </c>
      <c r="Z7">
        <f t="shared" si="6"/>
        <v>1</v>
      </c>
      <c r="AA7">
        <f t="shared" si="6"/>
        <v>0</v>
      </c>
      <c r="AB7">
        <f t="shared" si="6"/>
        <v>0</v>
      </c>
      <c r="AC7">
        <f t="shared" si="6"/>
        <v>0</v>
      </c>
      <c r="AD7">
        <f t="shared" si="6"/>
        <v>0</v>
      </c>
      <c r="AE7">
        <f t="shared" si="6"/>
        <v>0</v>
      </c>
      <c r="AF7">
        <f t="shared" si="6"/>
        <v>0</v>
      </c>
      <c r="AG7">
        <f t="shared" si="6"/>
        <v>0</v>
      </c>
      <c r="AH7">
        <f t="shared" si="6"/>
        <v>0</v>
      </c>
      <c r="AI7">
        <f t="shared" si="6"/>
        <v>0</v>
      </c>
      <c r="AJ7">
        <f t="shared" ref="AJ7" si="7">AJ8-AJ6</f>
        <v>0</v>
      </c>
    </row>
    <row r="8" spans="1:46" x14ac:dyDescent="0.2">
      <c r="A8" t="s">
        <v>3</v>
      </c>
      <c r="D8">
        <v>83145</v>
      </c>
      <c r="E8">
        <v>96</v>
      </c>
      <c r="F8">
        <v>87</v>
      </c>
      <c r="H8">
        <v>0</v>
      </c>
      <c r="I8">
        <v>62</v>
      </c>
      <c r="J8">
        <v>18</v>
      </c>
      <c r="K8">
        <v>5</v>
      </c>
      <c r="L8">
        <v>4</v>
      </c>
      <c r="M8">
        <v>3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46" x14ac:dyDescent="0.2">
      <c r="A9" s="2">
        <v>1.6249999999999997E-2</v>
      </c>
      <c r="B9" t="s">
        <v>17</v>
      </c>
      <c r="C9">
        <v>1204</v>
      </c>
      <c r="D9">
        <f>D10-D8</f>
        <v>112</v>
      </c>
      <c r="E9">
        <f t="shared" ref="E9:F9" si="8">E10-E8</f>
        <v>51</v>
      </c>
      <c r="F9">
        <f t="shared" si="8"/>
        <v>48</v>
      </c>
      <c r="H9">
        <f t="shared" si="0"/>
        <v>2</v>
      </c>
      <c r="I9">
        <f t="shared" si="0"/>
        <v>33</v>
      </c>
      <c r="J9">
        <f t="shared" si="0"/>
        <v>7</v>
      </c>
      <c r="K9">
        <f t="shared" si="0"/>
        <v>1</v>
      </c>
      <c r="L9">
        <f t="shared" si="0"/>
        <v>2</v>
      </c>
      <c r="M9">
        <f t="shared" si="0"/>
        <v>0</v>
      </c>
      <c r="N9">
        <f t="shared" si="0"/>
        <v>2</v>
      </c>
      <c r="O9">
        <f t="shared" si="0"/>
        <v>2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-1</v>
      </c>
      <c r="X9">
        <f t="shared" si="0"/>
        <v>0</v>
      </c>
      <c r="Y9">
        <f t="shared" ref="Y9:AJ9" si="9">Y10-Y8</f>
        <v>0</v>
      </c>
      <c r="Z9">
        <f t="shared" si="9"/>
        <v>-1</v>
      </c>
      <c r="AA9">
        <f t="shared" si="9"/>
        <v>0</v>
      </c>
      <c r="AB9">
        <f t="shared" si="9"/>
        <v>0</v>
      </c>
      <c r="AC9">
        <f t="shared" si="9"/>
        <v>0</v>
      </c>
      <c r="AD9">
        <f t="shared" si="9"/>
        <v>0</v>
      </c>
      <c r="AE9">
        <f t="shared" si="9"/>
        <v>0</v>
      </c>
      <c r="AF9">
        <f t="shared" si="9"/>
        <v>0</v>
      </c>
      <c r="AG9">
        <f t="shared" si="9"/>
        <v>1</v>
      </c>
      <c r="AH9">
        <f t="shared" si="9"/>
        <v>0</v>
      </c>
      <c r="AI9">
        <f t="shared" si="9"/>
        <v>0</v>
      </c>
      <c r="AJ9">
        <f t="shared" si="9"/>
        <v>1</v>
      </c>
    </row>
    <row r="10" spans="1:46" x14ac:dyDescent="0.2">
      <c r="A10" t="s">
        <v>4</v>
      </c>
      <c r="D10">
        <v>83257</v>
      </c>
      <c r="E10">
        <v>147</v>
      </c>
      <c r="F10">
        <v>135</v>
      </c>
      <c r="H10">
        <v>2</v>
      </c>
      <c r="I10">
        <v>95</v>
      </c>
      <c r="J10">
        <v>25</v>
      </c>
      <c r="K10">
        <v>6</v>
      </c>
      <c r="L10">
        <v>6</v>
      </c>
      <c r="M10">
        <v>3</v>
      </c>
      <c r="N10">
        <v>3</v>
      </c>
      <c r="O10">
        <v>2</v>
      </c>
      <c r="P10">
        <v>2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">
      <c r="A11" s="2">
        <v>1.7326388888888888E-2</v>
      </c>
      <c r="B11" t="s">
        <v>18</v>
      </c>
      <c r="C11">
        <v>1387</v>
      </c>
      <c r="D11">
        <f>D12-D10</f>
        <v>128</v>
      </c>
      <c r="E11">
        <f t="shared" ref="E11:F11" si="10">E12-E10</f>
        <v>43</v>
      </c>
      <c r="F11">
        <f t="shared" si="10"/>
        <v>40</v>
      </c>
      <c r="H11">
        <f t="shared" si="0"/>
        <v>0</v>
      </c>
      <c r="I11">
        <f t="shared" si="0"/>
        <v>28</v>
      </c>
      <c r="J11">
        <f t="shared" si="0"/>
        <v>4</v>
      </c>
      <c r="K11">
        <f t="shared" si="0"/>
        <v>5</v>
      </c>
      <c r="L11">
        <f t="shared" si="0"/>
        <v>0</v>
      </c>
      <c r="M11">
        <f t="shared" si="0"/>
        <v>2</v>
      </c>
      <c r="N11">
        <f t="shared" si="0"/>
        <v>0</v>
      </c>
      <c r="O11">
        <f t="shared" si="0"/>
        <v>-1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ref="Y11:AT11" si="11">Y12-Y10</f>
        <v>0</v>
      </c>
      <c r="Z11">
        <f t="shared" si="11"/>
        <v>1</v>
      </c>
      <c r="AA11">
        <f t="shared" si="11"/>
        <v>0</v>
      </c>
      <c r="AB11">
        <f t="shared" si="11"/>
        <v>0</v>
      </c>
      <c r="AC11">
        <f t="shared" si="11"/>
        <v>0</v>
      </c>
      <c r="AD11">
        <f t="shared" si="11"/>
        <v>0</v>
      </c>
      <c r="AE11">
        <f t="shared" si="11"/>
        <v>0</v>
      </c>
      <c r="AF11">
        <f t="shared" si="11"/>
        <v>0</v>
      </c>
      <c r="AG11">
        <f t="shared" si="11"/>
        <v>-1</v>
      </c>
      <c r="AH11">
        <f t="shared" si="11"/>
        <v>0</v>
      </c>
      <c r="AI11">
        <f t="shared" si="11"/>
        <v>0</v>
      </c>
      <c r="AJ11">
        <f t="shared" si="11"/>
        <v>-1</v>
      </c>
      <c r="AK11">
        <f t="shared" si="11"/>
        <v>0</v>
      </c>
      <c r="AL11">
        <f t="shared" si="11"/>
        <v>0</v>
      </c>
      <c r="AM11">
        <f t="shared" si="11"/>
        <v>0</v>
      </c>
      <c r="AN11">
        <f t="shared" si="11"/>
        <v>0</v>
      </c>
      <c r="AO11">
        <f t="shared" si="11"/>
        <v>1</v>
      </c>
      <c r="AP11">
        <f t="shared" si="11"/>
        <v>0</v>
      </c>
      <c r="AQ11">
        <f t="shared" si="11"/>
        <v>0</v>
      </c>
      <c r="AR11">
        <f t="shared" si="11"/>
        <v>0</v>
      </c>
      <c r="AS11">
        <f t="shared" si="11"/>
        <v>0</v>
      </c>
      <c r="AT11">
        <f t="shared" si="11"/>
        <v>1</v>
      </c>
    </row>
    <row r="12" spans="1:46" x14ac:dyDescent="0.2">
      <c r="A12" t="s">
        <v>6</v>
      </c>
      <c r="D12">
        <v>83385</v>
      </c>
      <c r="E12">
        <v>190</v>
      </c>
      <c r="F12">
        <v>175</v>
      </c>
      <c r="H12">
        <v>2</v>
      </c>
      <c r="I12">
        <v>123</v>
      </c>
      <c r="J12">
        <v>29</v>
      </c>
      <c r="K12">
        <v>11</v>
      </c>
      <c r="L12">
        <v>6</v>
      </c>
      <c r="M12">
        <v>5</v>
      </c>
      <c r="N12">
        <v>3</v>
      </c>
      <c r="O12">
        <v>1</v>
      </c>
      <c r="P12">
        <v>3</v>
      </c>
      <c r="Q12">
        <v>1</v>
      </c>
      <c r="R12">
        <v>2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</row>
    <row r="13" spans="1:46" x14ac:dyDescent="0.2">
      <c r="B13" t="s">
        <v>19</v>
      </c>
    </row>
    <row r="14" spans="1:46" x14ac:dyDescent="0.2">
      <c r="A14" t="s">
        <v>7</v>
      </c>
    </row>
    <row r="15" spans="1:46" x14ac:dyDescent="0.2">
      <c r="B15" t="s">
        <v>20</v>
      </c>
    </row>
    <row r="16" spans="1:46" x14ac:dyDescent="0.2">
      <c r="A16" t="s">
        <v>8</v>
      </c>
    </row>
    <row r="17" spans="1:2" x14ac:dyDescent="0.2">
      <c r="B17" t="s">
        <v>21</v>
      </c>
    </row>
    <row r="18" spans="1:2" x14ac:dyDescent="0.2">
      <c r="A18" t="s">
        <v>9</v>
      </c>
    </row>
    <row r="19" spans="1:2" x14ac:dyDescent="0.2">
      <c r="B19" t="s">
        <v>22</v>
      </c>
    </row>
    <row r="20" spans="1:2" x14ac:dyDescent="0.2">
      <c r="A20" t="s">
        <v>10</v>
      </c>
    </row>
    <row r="21" spans="1:2" x14ac:dyDescent="0.2">
      <c r="B21" t="s">
        <v>23</v>
      </c>
    </row>
    <row r="22" spans="1:2" x14ac:dyDescent="0.2">
      <c r="A22" t="s">
        <v>11</v>
      </c>
    </row>
    <row r="23" spans="1:2" x14ac:dyDescent="0.2">
      <c r="B23" t="s">
        <v>24</v>
      </c>
    </row>
    <row r="24" spans="1:2" x14ac:dyDescent="0.2">
      <c r="A24" t="s">
        <v>12</v>
      </c>
    </row>
    <row r="25" spans="1:2" x14ac:dyDescent="0.2">
      <c r="B25" t="s">
        <v>29</v>
      </c>
    </row>
    <row r="26" spans="1:2" x14ac:dyDescent="0.2">
      <c r="A26" t="s">
        <v>13</v>
      </c>
    </row>
    <row r="27" spans="1:2" x14ac:dyDescent="0.2">
      <c r="B27" t="s">
        <v>30</v>
      </c>
    </row>
    <row r="28" spans="1:2" x14ac:dyDescent="0.2">
      <c r="A28" t="s">
        <v>14</v>
      </c>
    </row>
    <row r="29" spans="1:2" x14ac:dyDescent="0.2">
      <c r="B29" t="s">
        <v>31</v>
      </c>
    </row>
    <row r="30" spans="1:2" x14ac:dyDescent="0.2">
      <c r="A30" t="s">
        <v>15</v>
      </c>
    </row>
    <row r="31" spans="1:2" x14ac:dyDescent="0.2">
      <c r="B31" t="s">
        <v>32</v>
      </c>
    </row>
    <row r="32" spans="1:2" x14ac:dyDescent="0.2">
      <c r="A32" t="s">
        <v>59</v>
      </c>
    </row>
    <row r="33" spans="1:2" x14ac:dyDescent="0.2">
      <c r="B33" t="s">
        <v>33</v>
      </c>
    </row>
    <row r="34" spans="1:2" x14ac:dyDescent="0.2">
      <c r="A34" t="s">
        <v>60</v>
      </c>
    </row>
    <row r="35" spans="1:2" x14ac:dyDescent="0.2">
      <c r="B35" t="s">
        <v>34</v>
      </c>
    </row>
    <row r="36" spans="1:2" x14ac:dyDescent="0.2">
      <c r="A36" t="s">
        <v>61</v>
      </c>
    </row>
    <row r="37" spans="1:2" x14ac:dyDescent="0.2">
      <c r="B37" t="s">
        <v>35</v>
      </c>
    </row>
    <row r="38" spans="1:2" x14ac:dyDescent="0.2">
      <c r="A38" t="s">
        <v>62</v>
      </c>
    </row>
    <row r="39" spans="1:2" x14ac:dyDescent="0.2">
      <c r="B39" t="s">
        <v>36</v>
      </c>
    </row>
    <row r="40" spans="1:2" x14ac:dyDescent="0.2">
      <c r="A40" t="s">
        <v>63</v>
      </c>
    </row>
    <row r="41" spans="1:2" x14ac:dyDescent="0.2">
      <c r="B41" t="s">
        <v>37</v>
      </c>
    </row>
    <row r="42" spans="1:2" x14ac:dyDescent="0.2">
      <c r="A42" t="s">
        <v>64</v>
      </c>
    </row>
    <row r="43" spans="1:2" x14ac:dyDescent="0.2">
      <c r="B43" t="s">
        <v>38</v>
      </c>
    </row>
    <row r="44" spans="1:2" x14ac:dyDescent="0.2">
      <c r="A44" t="s">
        <v>65</v>
      </c>
    </row>
    <row r="45" spans="1:2" x14ac:dyDescent="0.2">
      <c r="B45" t="s">
        <v>39</v>
      </c>
    </row>
    <row r="46" spans="1:2" x14ac:dyDescent="0.2">
      <c r="A46" t="s">
        <v>66</v>
      </c>
    </row>
    <row r="47" spans="1:2" x14ac:dyDescent="0.2">
      <c r="B47" t="s">
        <v>40</v>
      </c>
    </row>
    <row r="48" spans="1:2" x14ac:dyDescent="0.2">
      <c r="A48" t="s">
        <v>67</v>
      </c>
    </row>
    <row r="49" spans="1:2" x14ac:dyDescent="0.2">
      <c r="B49" t="s">
        <v>41</v>
      </c>
    </row>
    <row r="50" spans="1:2" x14ac:dyDescent="0.2">
      <c r="A50" t="s">
        <v>68</v>
      </c>
    </row>
    <row r="51" spans="1:2" x14ac:dyDescent="0.2">
      <c r="B51" t="s">
        <v>42</v>
      </c>
    </row>
    <row r="52" spans="1:2" x14ac:dyDescent="0.2">
      <c r="A52" t="s">
        <v>69</v>
      </c>
    </row>
    <row r="53" spans="1:2" x14ac:dyDescent="0.2">
      <c r="B53" t="s">
        <v>43</v>
      </c>
    </row>
    <row r="54" spans="1:2" x14ac:dyDescent="0.2">
      <c r="A54" t="s">
        <v>70</v>
      </c>
    </row>
    <row r="55" spans="1:2" x14ac:dyDescent="0.2">
      <c r="B55" t="s">
        <v>44</v>
      </c>
    </row>
    <row r="56" spans="1:2" x14ac:dyDescent="0.2">
      <c r="A56" t="s">
        <v>71</v>
      </c>
    </row>
    <row r="57" spans="1:2" x14ac:dyDescent="0.2">
      <c r="B57" t="s">
        <v>45</v>
      </c>
    </row>
    <row r="58" spans="1:2" x14ac:dyDescent="0.2">
      <c r="A58" t="s">
        <v>72</v>
      </c>
    </row>
    <row r="59" spans="1:2" x14ac:dyDescent="0.2">
      <c r="B59" t="s">
        <v>46</v>
      </c>
    </row>
    <row r="60" spans="1:2" x14ac:dyDescent="0.2">
      <c r="A60" t="s">
        <v>73</v>
      </c>
    </row>
    <row r="61" spans="1:2" x14ac:dyDescent="0.2">
      <c r="B61" t="s">
        <v>47</v>
      </c>
    </row>
    <row r="62" spans="1:2" x14ac:dyDescent="0.2">
      <c r="A62" t="s">
        <v>74</v>
      </c>
    </row>
    <row r="63" spans="1:2" x14ac:dyDescent="0.2">
      <c r="B63" t="s">
        <v>48</v>
      </c>
    </row>
    <row r="64" spans="1:2" x14ac:dyDescent="0.2">
      <c r="A64" t="s">
        <v>75</v>
      </c>
    </row>
    <row r="65" spans="1:2" x14ac:dyDescent="0.2">
      <c r="B65" t="s">
        <v>49</v>
      </c>
    </row>
    <row r="66" spans="1:2" x14ac:dyDescent="0.2">
      <c r="A66" t="s">
        <v>76</v>
      </c>
    </row>
    <row r="67" spans="1:2" x14ac:dyDescent="0.2">
      <c r="B67" t="s">
        <v>50</v>
      </c>
    </row>
    <row r="68" spans="1:2" x14ac:dyDescent="0.2">
      <c r="A68" t="s">
        <v>77</v>
      </c>
    </row>
    <row r="69" spans="1:2" x14ac:dyDescent="0.2">
      <c r="B69" t="s">
        <v>51</v>
      </c>
    </row>
    <row r="70" spans="1:2" x14ac:dyDescent="0.2">
      <c r="A70" t="s">
        <v>78</v>
      </c>
    </row>
    <row r="71" spans="1:2" x14ac:dyDescent="0.2">
      <c r="B71" t="s">
        <v>52</v>
      </c>
    </row>
    <row r="72" spans="1:2" x14ac:dyDescent="0.2">
      <c r="A72" t="s">
        <v>79</v>
      </c>
    </row>
    <row r="73" spans="1:2" x14ac:dyDescent="0.2">
      <c r="B73" t="s">
        <v>53</v>
      </c>
    </row>
    <row r="74" spans="1:2" x14ac:dyDescent="0.2">
      <c r="A74" t="s">
        <v>80</v>
      </c>
    </row>
    <row r="75" spans="1:2" x14ac:dyDescent="0.2">
      <c r="B75" t="s">
        <v>54</v>
      </c>
    </row>
    <row r="76" spans="1:2" x14ac:dyDescent="0.2">
      <c r="A76" t="s">
        <v>81</v>
      </c>
    </row>
    <row r="77" spans="1:2" x14ac:dyDescent="0.2">
      <c r="B77" t="s">
        <v>55</v>
      </c>
    </row>
    <row r="78" spans="1:2" x14ac:dyDescent="0.2">
      <c r="A78" t="s">
        <v>82</v>
      </c>
    </row>
    <row r="79" spans="1:2" x14ac:dyDescent="0.2">
      <c r="B79" t="s">
        <v>56</v>
      </c>
    </row>
    <row r="80" spans="1:2" x14ac:dyDescent="0.2">
      <c r="A80" t="s">
        <v>83</v>
      </c>
    </row>
    <row r="81" spans="1:2" x14ac:dyDescent="0.2">
      <c r="B81" t="s">
        <v>57</v>
      </c>
    </row>
    <row r="82" spans="1:2" x14ac:dyDescent="0.2">
      <c r="A82" t="s">
        <v>84</v>
      </c>
    </row>
    <row r="83" spans="1:2" x14ac:dyDescent="0.2">
      <c r="B83" t="s">
        <v>58</v>
      </c>
    </row>
    <row r="84" spans="1:2" x14ac:dyDescent="0.2">
      <c r="A84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7B26-ADE4-4987-B4EB-8414018CC2C5}">
  <dimension ref="A1:AR39"/>
  <sheetViews>
    <sheetView workbookViewId="0">
      <selection activeCell="F6" sqref="F6:AR6"/>
    </sheetView>
  </sheetViews>
  <sheetFormatPr defaultRowHeight="14.25" x14ac:dyDescent="0.2"/>
  <sheetData>
    <row r="1" spans="1:44" x14ac:dyDescent="0.2">
      <c r="A1">
        <v>2</v>
      </c>
    </row>
    <row r="2" spans="1:44" x14ac:dyDescent="0.2">
      <c r="A2">
        <v>123</v>
      </c>
    </row>
    <row r="3" spans="1:44" x14ac:dyDescent="0.2">
      <c r="A3">
        <v>29</v>
      </c>
    </row>
    <row r="4" spans="1:44" x14ac:dyDescent="0.2">
      <c r="A4">
        <v>11</v>
      </c>
    </row>
    <row r="5" spans="1:44" x14ac:dyDescent="0.2">
      <c r="A5">
        <v>6</v>
      </c>
    </row>
    <row r="6" spans="1:44" x14ac:dyDescent="0.2">
      <c r="A6">
        <v>5</v>
      </c>
      <c r="F6">
        <v>2</v>
      </c>
      <c r="G6">
        <v>123</v>
      </c>
      <c r="H6">
        <v>29</v>
      </c>
      <c r="I6">
        <v>11</v>
      </c>
      <c r="J6">
        <v>6</v>
      </c>
      <c r="K6">
        <v>5</v>
      </c>
      <c r="L6">
        <v>3</v>
      </c>
      <c r="M6">
        <v>1</v>
      </c>
      <c r="N6">
        <v>3</v>
      </c>
      <c r="O6">
        <v>1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</row>
    <row r="7" spans="1:44" x14ac:dyDescent="0.2">
      <c r="A7">
        <v>3</v>
      </c>
    </row>
    <row r="8" spans="1:44" x14ac:dyDescent="0.2">
      <c r="A8">
        <v>1</v>
      </c>
    </row>
    <row r="9" spans="1:44" x14ac:dyDescent="0.2">
      <c r="A9">
        <v>3</v>
      </c>
    </row>
    <row r="10" spans="1:44" x14ac:dyDescent="0.2">
      <c r="A10">
        <v>1</v>
      </c>
    </row>
    <row r="11" spans="1:44" x14ac:dyDescent="0.2">
      <c r="A11">
        <v>2</v>
      </c>
    </row>
    <row r="12" spans="1:44" x14ac:dyDescent="0.2">
      <c r="A12">
        <v>1</v>
      </c>
    </row>
    <row r="13" spans="1:44" x14ac:dyDescent="0.2">
      <c r="A13">
        <v>0</v>
      </c>
    </row>
    <row r="14" spans="1:44" x14ac:dyDescent="0.2">
      <c r="A14">
        <v>0</v>
      </c>
    </row>
    <row r="15" spans="1:44" x14ac:dyDescent="0.2">
      <c r="A15">
        <v>0</v>
      </c>
    </row>
    <row r="16" spans="1:44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1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22B0-472A-41A9-A85B-B8061EF9EA21}">
  <dimension ref="A1:G39"/>
  <sheetViews>
    <sheetView tabSelected="1" topLeftCell="D14" zoomScale="115" zoomScaleNormal="115" workbookViewId="0">
      <selection activeCell="H20" sqref="H20"/>
    </sheetView>
  </sheetViews>
  <sheetFormatPr defaultRowHeight="14.25" x14ac:dyDescent="0.2"/>
  <cols>
    <col min="1" max="1" width="18.5" customWidth="1"/>
  </cols>
  <sheetData>
    <row r="1" spans="1:7" x14ac:dyDescent="0.2">
      <c r="B1">
        <v>0</v>
      </c>
      <c r="C1">
        <v>274</v>
      </c>
      <c r="D1">
        <f>C1+878</f>
        <v>1152</v>
      </c>
      <c r="E1">
        <f>D1+677</f>
        <v>1829</v>
      </c>
      <c r="F1">
        <f>E1+1204</f>
        <v>3033</v>
      </c>
      <c r="G1">
        <v>4420</v>
      </c>
    </row>
    <row r="2" spans="1:7" x14ac:dyDescent="0.2">
      <c r="A2" t="s">
        <v>91</v>
      </c>
      <c r="B2">
        <v>0</v>
      </c>
      <c r="C2">
        <v>58</v>
      </c>
      <c r="D2">
        <f>C2+75</f>
        <v>133</v>
      </c>
      <c r="E2">
        <f>D2+67</f>
        <v>200</v>
      </c>
      <c r="F2">
        <f>E2+112</f>
        <v>312</v>
      </c>
      <c r="G2">
        <f>F2+128</f>
        <v>440</v>
      </c>
    </row>
    <row r="3" spans="1:7" x14ac:dyDescent="0.2">
      <c r="A3" t="s">
        <v>93</v>
      </c>
      <c r="B3">
        <v>0</v>
      </c>
      <c r="C3">
        <v>37</v>
      </c>
      <c r="D3">
        <v>72</v>
      </c>
      <c r="E3">
        <v>96</v>
      </c>
      <c r="F3">
        <v>147</v>
      </c>
      <c r="G3">
        <v>190</v>
      </c>
    </row>
    <row r="4" spans="1:7" x14ac:dyDescent="0.2">
      <c r="A4" t="s">
        <v>95</v>
      </c>
      <c r="B4">
        <v>0</v>
      </c>
      <c r="C4">
        <v>32</v>
      </c>
      <c r="D4">
        <v>63</v>
      </c>
      <c r="E4">
        <v>87</v>
      </c>
      <c r="F4">
        <v>135</v>
      </c>
      <c r="G4">
        <v>175</v>
      </c>
    </row>
    <row r="10" spans="1:7" x14ac:dyDescent="0.2">
      <c r="B10">
        <v>0</v>
      </c>
      <c r="C10">
        <v>274</v>
      </c>
      <c r="D10">
        <v>1152</v>
      </c>
      <c r="E10">
        <v>1829</v>
      </c>
      <c r="F10">
        <v>3033</v>
      </c>
      <c r="G10">
        <v>4420</v>
      </c>
    </row>
    <row r="11" spans="1:7" x14ac:dyDescent="0.2">
      <c r="A11" t="s">
        <v>90</v>
      </c>
      <c r="B11">
        <v>0</v>
      </c>
      <c r="C11">
        <v>58</v>
      </c>
      <c r="D11">
        <v>133</v>
      </c>
      <c r="E11">
        <v>200</v>
      </c>
      <c r="F11">
        <v>312</v>
      </c>
      <c r="G11">
        <v>440</v>
      </c>
    </row>
    <row r="12" spans="1:7" x14ac:dyDescent="0.2">
      <c r="A12" t="s">
        <v>92</v>
      </c>
      <c r="B12">
        <v>0</v>
      </c>
      <c r="C12">
        <v>37</v>
      </c>
      <c r="D12">
        <v>72</v>
      </c>
      <c r="E12">
        <v>96</v>
      </c>
      <c r="F12">
        <v>147</v>
      </c>
      <c r="G12">
        <v>190</v>
      </c>
    </row>
    <row r="13" spans="1:7" x14ac:dyDescent="0.2">
      <c r="A13" t="s">
        <v>94</v>
      </c>
      <c r="B13">
        <v>0</v>
      </c>
      <c r="C13">
        <v>32</v>
      </c>
      <c r="D13">
        <v>63</v>
      </c>
      <c r="E13">
        <v>87</v>
      </c>
      <c r="F13">
        <v>135</v>
      </c>
      <c r="G13">
        <v>175</v>
      </c>
    </row>
    <row r="16" spans="1:7" x14ac:dyDescent="0.2">
      <c r="A16" t="s">
        <v>101</v>
      </c>
      <c r="B16" s="3">
        <v>0</v>
      </c>
      <c r="C16" s="3" t="s">
        <v>86</v>
      </c>
      <c r="D16" s="3">
        <v>9.8958333333333329E-3</v>
      </c>
      <c r="E16" s="2">
        <v>8.1828703703703699E-3</v>
      </c>
      <c r="F16" s="2">
        <v>1.6249999999999997E-2</v>
      </c>
      <c r="G16" s="2">
        <v>1.7326388888888888E-2</v>
      </c>
    </row>
    <row r="17" spans="1:7" x14ac:dyDescent="0.2">
      <c r="A17" t="s">
        <v>100</v>
      </c>
      <c r="B17" s="3">
        <v>0</v>
      </c>
      <c r="C17" s="4">
        <f>B17+C16</f>
        <v>4.8958333333333328E-3</v>
      </c>
      <c r="D17" s="4">
        <f>C17+D16</f>
        <v>1.4791666666666665E-2</v>
      </c>
      <c r="E17" s="4">
        <f t="shared" ref="E17:G17" si="0">D17+E16</f>
        <v>2.2974537037037036E-2</v>
      </c>
      <c r="F17" s="4">
        <f t="shared" si="0"/>
        <v>3.922453703703703E-2</v>
      </c>
      <c r="G17" s="4">
        <f t="shared" si="0"/>
        <v>5.6550925925925921E-2</v>
      </c>
    </row>
    <row r="18" spans="1:7" x14ac:dyDescent="0.2">
      <c r="A18" t="s">
        <v>101</v>
      </c>
      <c r="B18" s="5">
        <v>0</v>
      </c>
      <c r="C18" s="5">
        <f>HOUR(C16)*60*60 + MINUTE(C16)*60 + SECOND(C16)</f>
        <v>423</v>
      </c>
      <c r="D18" s="5">
        <f t="shared" ref="D18:G19" si="1">HOUR(D16)*60*60 + MINUTE(D16)*60 + SECOND(D16)</f>
        <v>855</v>
      </c>
      <c r="E18" s="5">
        <f t="shared" si="1"/>
        <v>707</v>
      </c>
      <c r="F18" s="5">
        <f t="shared" si="1"/>
        <v>1404</v>
      </c>
      <c r="G18" s="5">
        <f t="shared" si="1"/>
        <v>1497</v>
      </c>
    </row>
    <row r="19" spans="1:7" x14ac:dyDescent="0.2">
      <c r="A19" t="s">
        <v>100</v>
      </c>
      <c r="B19" s="5">
        <v>0</v>
      </c>
      <c r="C19" s="5">
        <f>HOUR(C17)*60*60 + MINUTE(C17)*60 + SECOND(C17)</f>
        <v>423</v>
      </c>
      <c r="D19" s="5">
        <f t="shared" si="1"/>
        <v>1278</v>
      </c>
      <c r="E19" s="5">
        <f t="shared" si="1"/>
        <v>1985</v>
      </c>
      <c r="F19" s="5">
        <f t="shared" si="1"/>
        <v>3389</v>
      </c>
      <c r="G19" s="5">
        <f t="shared" si="1"/>
        <v>4886</v>
      </c>
    </row>
    <row r="20" spans="1:7" x14ac:dyDescent="0.2">
      <c r="A20" s="1"/>
      <c r="B20" s="6"/>
      <c r="C20" s="6"/>
      <c r="D20" s="6"/>
      <c r="E20" s="6"/>
      <c r="F20" s="6"/>
      <c r="G20" s="6"/>
    </row>
    <row r="21" spans="1:7" x14ac:dyDescent="0.2">
      <c r="A21" t="s">
        <v>101</v>
      </c>
      <c r="B21">
        <v>0</v>
      </c>
      <c r="C21">
        <v>423</v>
      </c>
      <c r="D21">
        <v>855</v>
      </c>
      <c r="E21">
        <v>707</v>
      </c>
      <c r="F21">
        <v>1404</v>
      </c>
      <c r="G21">
        <v>1497</v>
      </c>
    </row>
    <row r="22" spans="1:7" x14ac:dyDescent="0.2">
      <c r="B22">
        <v>0</v>
      </c>
      <c r="C22">
        <v>423</v>
      </c>
      <c r="D22">
        <v>855</v>
      </c>
      <c r="E22">
        <v>707</v>
      </c>
      <c r="F22">
        <v>1404</v>
      </c>
      <c r="G22">
        <v>1497</v>
      </c>
    </row>
    <row r="23" spans="1:7" x14ac:dyDescent="0.2">
      <c r="B23">
        <v>0</v>
      </c>
      <c r="C23">
        <v>423</v>
      </c>
      <c r="D23">
        <v>855</v>
      </c>
      <c r="E23">
        <v>707</v>
      </c>
      <c r="F23">
        <v>1404</v>
      </c>
      <c r="G23">
        <v>1497</v>
      </c>
    </row>
    <row r="25" spans="1:7" x14ac:dyDescent="0.2">
      <c r="C25">
        <v>274</v>
      </c>
      <c r="D25">
        <f>C25+878</f>
        <v>1152</v>
      </c>
      <c r="E25">
        <f>D25+677</f>
        <v>1829</v>
      </c>
      <c r="F25">
        <f>E25+1204</f>
        <v>3033</v>
      </c>
      <c r="G25">
        <v>4420</v>
      </c>
    </row>
    <row r="26" spans="1:7" x14ac:dyDescent="0.2">
      <c r="A26" t="s">
        <v>96</v>
      </c>
      <c r="C26">
        <f>C11/C21</f>
        <v>0.13711583924349882</v>
      </c>
      <c r="D26">
        <f t="shared" ref="D26:E26" si="2">D11/D21</f>
        <v>0.15555555555555556</v>
      </c>
      <c r="E26">
        <f t="shared" si="2"/>
        <v>0.28288543140028288</v>
      </c>
      <c r="F26">
        <f>F11/F21</f>
        <v>0.22222222222222221</v>
      </c>
      <c r="G26">
        <f>G11/G21</f>
        <v>0.29392117568470272</v>
      </c>
    </row>
    <row r="27" spans="1:7" x14ac:dyDescent="0.2">
      <c r="A27" t="s">
        <v>97</v>
      </c>
      <c r="C27">
        <f>C12/C22</f>
        <v>8.7470449172576833E-2</v>
      </c>
      <c r="D27">
        <f>D12/D22</f>
        <v>8.4210526315789472E-2</v>
      </c>
      <c r="E27">
        <f>E12/E22</f>
        <v>0.13578500707213578</v>
      </c>
      <c r="F27">
        <f>F12/F22</f>
        <v>0.1047008547008547</v>
      </c>
      <c r="G27">
        <f>G12/G22</f>
        <v>0.12692050768203073</v>
      </c>
    </row>
    <row r="28" spans="1:7" x14ac:dyDescent="0.2">
      <c r="A28" t="s">
        <v>98</v>
      </c>
      <c r="C28">
        <f>C13/C23</f>
        <v>7.5650118203309691E-2</v>
      </c>
      <c r="D28">
        <f>D13/D23</f>
        <v>7.3684210526315783E-2</v>
      </c>
      <c r="E28">
        <f>E13/E23</f>
        <v>0.12305516265912306</v>
      </c>
      <c r="F28">
        <f>F13/F23</f>
        <v>9.6153846153846159E-2</v>
      </c>
      <c r="G28">
        <f>G13/G23</f>
        <v>0.11690046760187041</v>
      </c>
    </row>
    <row r="30" spans="1:7" x14ac:dyDescent="0.2">
      <c r="A30" s="1"/>
      <c r="B30" s="1"/>
      <c r="C30" s="1"/>
      <c r="D30" s="1"/>
      <c r="E30" s="1"/>
      <c r="F30" s="1"/>
      <c r="G30" s="1"/>
    </row>
    <row r="32" spans="1:7" x14ac:dyDescent="0.2">
      <c r="A32" t="s">
        <v>99</v>
      </c>
      <c r="B32">
        <v>0</v>
      </c>
      <c r="C32">
        <v>423</v>
      </c>
      <c r="D32">
        <v>1278</v>
      </c>
      <c r="E32">
        <v>1985</v>
      </c>
      <c r="F32">
        <v>3389</v>
      </c>
      <c r="G32">
        <v>4886</v>
      </c>
    </row>
    <row r="33" spans="1:7" x14ac:dyDescent="0.2">
      <c r="B33">
        <v>0</v>
      </c>
      <c r="C33">
        <v>423</v>
      </c>
      <c r="D33">
        <v>1278</v>
      </c>
      <c r="E33">
        <v>1985</v>
      </c>
      <c r="F33">
        <v>3389</v>
      </c>
      <c r="G33">
        <v>4886</v>
      </c>
    </row>
    <row r="34" spans="1:7" x14ac:dyDescent="0.2">
      <c r="B34">
        <v>0</v>
      </c>
      <c r="C34">
        <v>423</v>
      </c>
      <c r="D34">
        <v>1278</v>
      </c>
      <c r="E34">
        <v>1985</v>
      </c>
      <c r="F34">
        <v>3389</v>
      </c>
      <c r="G34">
        <v>4886</v>
      </c>
    </row>
    <row r="36" spans="1:7" x14ac:dyDescent="0.2">
      <c r="C36">
        <v>274</v>
      </c>
      <c r="D36">
        <f>C36+878</f>
        <v>1152</v>
      </c>
      <c r="E36">
        <f>D36+677</f>
        <v>1829</v>
      </c>
      <c r="F36">
        <f>E36+1204</f>
        <v>3033</v>
      </c>
      <c r="G36">
        <v>4420</v>
      </c>
    </row>
    <row r="37" spans="1:7" x14ac:dyDescent="0.2">
      <c r="A37" t="s">
        <v>96</v>
      </c>
      <c r="C37">
        <f>C11/C32</f>
        <v>0.13711583924349882</v>
      </c>
      <c r="D37">
        <f t="shared" ref="D37:G37" si="3">D11/D32</f>
        <v>0.10406885758998435</v>
      </c>
      <c r="E37">
        <f t="shared" si="3"/>
        <v>0.10075566750629723</v>
      </c>
      <c r="F37">
        <f t="shared" si="3"/>
        <v>9.2062555326054882E-2</v>
      </c>
      <c r="G37">
        <f t="shared" si="3"/>
        <v>9.0053213262382317E-2</v>
      </c>
    </row>
    <row r="38" spans="1:7" x14ac:dyDescent="0.2">
      <c r="A38" t="s">
        <v>97</v>
      </c>
      <c r="C38">
        <f t="shared" ref="C38:G38" si="4">C12/C33</f>
        <v>8.7470449172576833E-2</v>
      </c>
      <c r="D38">
        <f t="shared" si="4"/>
        <v>5.6338028169014086E-2</v>
      </c>
      <c r="E38">
        <f t="shared" si="4"/>
        <v>4.8362720403022669E-2</v>
      </c>
      <c r="F38">
        <f t="shared" si="4"/>
        <v>4.3375627028622014E-2</v>
      </c>
      <c r="G38">
        <f t="shared" si="4"/>
        <v>3.8886614817846908E-2</v>
      </c>
    </row>
    <row r="39" spans="1:7" x14ac:dyDescent="0.2">
      <c r="A39" t="s">
        <v>98</v>
      </c>
      <c r="C39">
        <f t="shared" ref="C39:G39" si="5">C13/C34</f>
        <v>7.5650118203309691E-2</v>
      </c>
      <c r="D39">
        <f t="shared" si="5"/>
        <v>4.9295774647887321E-2</v>
      </c>
      <c r="E39">
        <f t="shared" si="5"/>
        <v>4.3828715365239294E-2</v>
      </c>
      <c r="F39">
        <f t="shared" si="5"/>
        <v>3.9834759516081439E-2</v>
      </c>
      <c r="G39">
        <f t="shared" si="5"/>
        <v>3.5816618911174783E-2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xuyang</dc:creator>
  <cp:lastModifiedBy>xuyang</cp:lastModifiedBy>
  <dcterms:created xsi:type="dcterms:W3CDTF">2015-06-05T18:19:34Z</dcterms:created>
  <dcterms:modified xsi:type="dcterms:W3CDTF">2020-09-10T10:36:57Z</dcterms:modified>
</cp:coreProperties>
</file>