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aa6f5f353a5f6/Documents/"/>
    </mc:Choice>
  </mc:AlternateContent>
  <xr:revisionPtr revIDLastSave="2" documentId="8_{5BDDA6F7-1120-484B-AD84-19BE5FDDC3CA}" xr6:coauthVersionLast="47" xr6:coauthVersionMax="47" xr10:uidLastSave="{7E3E615D-C729-40EE-BF6D-1AB0DA5170F1}"/>
  <bookViews>
    <workbookView xWindow="-108" yWindow="-108" windowWidth="23256" windowHeight="12456" xr2:uid="{09E2425B-69D5-4935-83E0-887CC4435F8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1" l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3" i="1"/>
  <c r="S2" i="1"/>
</calcChain>
</file>

<file path=xl/sharedStrings.xml><?xml version="1.0" encoding="utf-8"?>
<sst xmlns="http://schemas.openxmlformats.org/spreadsheetml/2006/main" count="423" uniqueCount="180">
  <si>
    <t>site</t>
  </si>
  <si>
    <t>site_description</t>
  </si>
  <si>
    <t>supplier_no</t>
  </si>
  <si>
    <t>supplier_name</t>
  </si>
  <si>
    <t>invoice_id</t>
  </si>
  <si>
    <t>invoice_no</t>
  </si>
  <si>
    <t>date_posted</t>
  </si>
  <si>
    <t>project_id</t>
  </si>
  <si>
    <t>project_name</t>
  </si>
  <si>
    <t>account</t>
  </si>
  <si>
    <t>account_description</t>
  </si>
  <si>
    <t>planned_delivery_date</t>
  </si>
  <si>
    <t>ship_to_zip</t>
  </si>
  <si>
    <t>po_no</t>
  </si>
  <si>
    <t>po_line_no</t>
  </si>
  <si>
    <t>po_rel_no</t>
  </si>
  <si>
    <t>receipt_no</t>
  </si>
  <si>
    <t>part_no</t>
  </si>
  <si>
    <t>Part</t>
  </si>
  <si>
    <t>part_description</t>
  </si>
  <si>
    <t>comm_1</t>
  </si>
  <si>
    <t>comm_2</t>
  </si>
  <si>
    <t>po_purch_qty</t>
  </si>
  <si>
    <t>purch_uom</t>
  </si>
  <si>
    <t>po_inv_qty</t>
  </si>
  <si>
    <t>inv_uom</t>
  </si>
  <si>
    <t>invoiced_line_qty</t>
  </si>
  <si>
    <t>invoice_line_total</t>
  </si>
  <si>
    <t>po_price</t>
  </si>
  <si>
    <t>supplier_name_mapped</t>
  </si>
  <si>
    <t>match_supplier</t>
  </si>
  <si>
    <t>commodity_group_mapped</t>
  </si>
  <si>
    <t>commodity_description</t>
  </si>
  <si>
    <t>commodity_code</t>
  </si>
  <si>
    <t>priority_commodity</t>
  </si>
  <si>
    <t>match_commodity</t>
  </si>
  <si>
    <t>is_classified</t>
  </si>
  <si>
    <t>line_classification</t>
  </si>
  <si>
    <t>new_commodity_description</t>
  </si>
  <si>
    <t>new_commodity_group</t>
  </si>
  <si>
    <t>conversion_code</t>
  </si>
  <si>
    <t>has_freight_line</t>
  </si>
  <si>
    <t>multiple_freight_lines</t>
  </si>
  <si>
    <t>multiple_parts</t>
  </si>
  <si>
    <t>multiple_commodities</t>
  </si>
  <si>
    <t>priority_multiple_commodities</t>
  </si>
  <si>
    <t>all_invoice_priority_products_2008</t>
  </si>
  <si>
    <t>any_invoice_priority_products_2008</t>
  </si>
  <si>
    <t>freight_per_invoice</t>
  </si>
  <si>
    <t>priority_product_total</t>
  </si>
  <si>
    <t>non_priority_product_total</t>
  </si>
  <si>
    <t>percentage_priority</t>
  </si>
  <si>
    <t>percentage_non_priority</t>
  </si>
  <si>
    <t>pct_priority_greater_than_70</t>
  </si>
  <si>
    <t>invoice_total</t>
  </si>
  <si>
    <t>DIT</t>
  </si>
  <si>
    <t>Diverzify Itasca</t>
  </si>
  <si>
    <t>Mohawk Industries</t>
  </si>
  <si>
    <t>C2665159</t>
  </si>
  <si>
    <t>Blue Chip Casino Deli</t>
  </si>
  <si>
    <t>PROJECT Freight</t>
  </si>
  <si>
    <t>nan</t>
  </si>
  <si>
    <t>Supplier registered</t>
  </si>
  <si>
    <t>Commodity Not Found</t>
  </si>
  <si>
    <t>Unclassified</t>
  </si>
  <si>
    <t>nan_nan_nan</t>
  </si>
  <si>
    <t>SPN</t>
  </si>
  <si>
    <t>Spectra Norcross</t>
  </si>
  <si>
    <t>William M. Bird</t>
  </si>
  <si>
    <t>FAROPOINT LOBBY RENOVATION</t>
  </si>
  <si>
    <t>Received Not Yet Invoiced</t>
  </si>
  <si>
    <t>198962-003</t>
  </si>
  <si>
    <t>Metroflor Deja New San Marcus Oak 20 mil Micro-Bevel Glue Down Plank 9in x 60in 2.5 MM - PUMICE (DN1445105)</t>
  </si>
  <si>
    <t>1VNL</t>
  </si>
  <si>
    <t>2LVP</t>
  </si>
  <si>
    <t>SF</t>
  </si>
  <si>
    <t>SQFT</t>
  </si>
  <si>
    <t>No supplier found</t>
  </si>
  <si>
    <t>Vinyl</t>
  </si>
  <si>
    <t>New</t>
  </si>
  <si>
    <t>Yes</t>
  </si>
  <si>
    <t>Commodity Found</t>
  </si>
  <si>
    <t>Classified</t>
  </si>
  <si>
    <t>LVP</t>
  </si>
  <si>
    <t>LVP_1VNL_SQFT</t>
  </si>
  <si>
    <t>Shaw Industries, Inc.</t>
  </si>
  <si>
    <t>1CBL</t>
  </si>
  <si>
    <t>2CBL</t>
  </si>
  <si>
    <t>SY</t>
  </si>
  <si>
    <t>SQYD</t>
  </si>
  <si>
    <t>Carpet BL</t>
  </si>
  <si>
    <t>Carpet Roll</t>
  </si>
  <si>
    <t>Carpet_Roll_1CBL_SQYD</t>
  </si>
  <si>
    <t>J.J. Haines &amp; Company</t>
  </si>
  <si>
    <t>Stanley D Lindsey Associates</t>
  </si>
  <si>
    <t>J.J. Haines &amp; Company, LLC dba UCX Flooring</t>
  </si>
  <si>
    <t>SPT</t>
  </si>
  <si>
    <t>Spectra Tampa</t>
  </si>
  <si>
    <t>IMP Suite 116</t>
  </si>
  <si>
    <t>126732-137</t>
  </si>
  <si>
    <t>Armstrong Standard Excelon Imperial Texture Vinyl Composition 12in x 12in 1/8in - Tracery (59237)</t>
  </si>
  <si>
    <t>2VCT</t>
  </si>
  <si>
    <t>VCT</t>
  </si>
  <si>
    <t>VCT_1VNL_SQFT</t>
  </si>
  <si>
    <t>SPW</t>
  </si>
  <si>
    <t>Spectra Longwood</t>
  </si>
  <si>
    <t>C9493429</t>
  </si>
  <si>
    <t>SPW106632</t>
  </si>
  <si>
    <t>PSG ENT Kissimmee Office 3288 Green</t>
  </si>
  <si>
    <t>C1723562</t>
  </si>
  <si>
    <t>Orangewood Highschool 1st &amp; 2nd flo</t>
  </si>
  <si>
    <t>PROJECT PO Variance M181 &amp; M182</t>
  </si>
  <si>
    <t>204290-005</t>
  </si>
  <si>
    <t>Mohawk Large and Local (C0128) 20 mil Dry Back 9.25in x 59in 4.5 mm - Roan (865)</t>
  </si>
  <si>
    <t>C4169885</t>
  </si>
  <si>
    <t>PSG Seminole Sports Med - 5300 W SR</t>
  </si>
  <si>
    <t>200718-002</t>
  </si>
  <si>
    <t>Mohawk Vivid Step Wood (CR705) 12 Mil Bevelled Edge 6in x 48in 2.0 MM - GROUNDED HATCH (W132)</t>
  </si>
  <si>
    <t>2LVT</t>
  </si>
  <si>
    <t>LVT</t>
  </si>
  <si>
    <t>LVT_1VNL_SQFT</t>
  </si>
  <si>
    <t>BNB</t>
  </si>
  <si>
    <t>Beckers New Brighton</t>
  </si>
  <si>
    <t>Lonseal Flooring</t>
  </si>
  <si>
    <t>0007795-CM</t>
  </si>
  <si>
    <t>REGIONS HOSPITAL 4TH MRI</t>
  </si>
  <si>
    <t>PROJECT Sub-Contract Labor</t>
  </si>
  <si>
    <t>Hank's Specialties</t>
  </si>
  <si>
    <t>UOFM MOLECULAR &amp; CELLULAR BIOLOGY P</t>
  </si>
  <si>
    <t>PROTECT ALL PRE-NOTCHED Z-BAR INSIDE CORNER ALUMINUM (864056A) 12"X12" ALUMINUM</t>
  </si>
  <si>
    <t>1ACC</t>
  </si>
  <si>
    <t>EA</t>
  </si>
  <si>
    <t>Accessories</t>
  </si>
  <si>
    <t>No</t>
  </si>
  <si>
    <t>accessories</t>
  </si>
  <si>
    <t>accessories_1ACC_EA</t>
  </si>
  <si>
    <t>Sales Tax Payable</t>
  </si>
  <si>
    <t>GRADIENT -SMALL REMODEL</t>
  </si>
  <si>
    <t>100013-161</t>
  </si>
  <si>
    <t>Johnsonite Vinyl (CB-XX) Cove Coil 4in 1/8in - Toast (CB 283)</t>
  </si>
  <si>
    <t>1BASE</t>
  </si>
  <si>
    <t>2VNL</t>
  </si>
  <si>
    <t>LF</t>
  </si>
  <si>
    <t>Base</t>
  </si>
  <si>
    <t>base</t>
  </si>
  <si>
    <t>base_1BASE_LF</t>
  </si>
  <si>
    <t>Mannington Mills, Inc.</t>
  </si>
  <si>
    <t>IBEW 1426 Office Remodel</t>
  </si>
  <si>
    <t>X102760</t>
  </si>
  <si>
    <t>HANKS SPECIALTIES</t>
  </si>
  <si>
    <t>CM0716</t>
  </si>
  <si>
    <t>Waconia Retail Holding 2nd LVL Corr</t>
  </si>
  <si>
    <t>NORTHERN CARGO</t>
  </si>
  <si>
    <t>ST KATES WHITBY HALL OFFICE RENOVAT</t>
  </si>
  <si>
    <t>PIEDMONT OFFICE REALTY</t>
  </si>
  <si>
    <t>202655-013</t>
  </si>
  <si>
    <t>Shaw Contract Source (5T315) Multi Level Pattern Loop 9in x 36in - Wild (05557)</t>
  </si>
  <si>
    <t>1CPT</t>
  </si>
  <si>
    <t>2CPT</t>
  </si>
  <si>
    <t>Carpet Tile</t>
  </si>
  <si>
    <t>Carpet Tiles</t>
  </si>
  <si>
    <t>Carpet_Tiles_1CPT_SQYD</t>
  </si>
  <si>
    <t>Agribank Conference Stair Carpet</t>
  </si>
  <si>
    <t>300002-000</t>
  </si>
  <si>
    <t>Tredmor 2580 Cushion, 80 oz</t>
  </si>
  <si>
    <t>1PAD</t>
  </si>
  <si>
    <t>2PAD</t>
  </si>
  <si>
    <t>Padding</t>
  </si>
  <si>
    <t>padding</t>
  </si>
  <si>
    <t>padding_1PAD_SQYD</t>
  </si>
  <si>
    <t>UOFM COFFMAN HALL - THEATRE - ANNEX</t>
  </si>
  <si>
    <t>CRCW-7" Diaflex Cup Wheel</t>
  </si>
  <si>
    <t>1MISC</t>
  </si>
  <si>
    <t>2MISC</t>
  </si>
  <si>
    <t>Miscellaneous</t>
  </si>
  <si>
    <t>miscellaneous</t>
  </si>
  <si>
    <t>miscellaneous_1MISC_SQFT</t>
  </si>
  <si>
    <t>Bentley Mills, Inc.</t>
  </si>
  <si>
    <t>209801-003</t>
  </si>
  <si>
    <t>Bentley-Color Core (4EOT00620R)-High PerformancePC-12'-Cook (402542)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</si>
</sst>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fricaiacom-my.sharepoint.com/personal/nigel_z_africaia_com/Documents/Microsoft%20Teams%20Chat%20Files/cleaned_20250508_124326.xlsx" TargetMode="External"/><Relationship Id="rId1" Type="http://schemas.openxmlformats.org/officeDocument/2006/relationships/externalLinkPath" Target="https://africaiacom-my.sharepoint.com/personal/nigel_z_africaia_com/Documents/Microsoft%20Teams%20Chat%20Files/cleaned_20250508_1243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Sheet4"/>
      <sheetName val="Sheet2"/>
      <sheetName val="Sheet1"/>
      <sheetName val="cleaned_20250508_124326 (2)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D9B2-4A0A-40AE-9EF9-97621494FC35}">
  <dimension ref="A1:BC20"/>
  <sheetViews>
    <sheetView tabSelected="1" topLeftCell="A4" zoomScale="145" zoomScaleNormal="145" workbookViewId="0">
      <selection activeCell="J11" sqref="J11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55</v>
      </c>
      <c r="B2" t="s">
        <v>56</v>
      </c>
      <c r="C2">
        <v>121550</v>
      </c>
      <c r="D2" t="s">
        <v>57</v>
      </c>
      <c r="E2">
        <v>731977</v>
      </c>
      <c r="F2" t="s">
        <v>58</v>
      </c>
      <c r="G2" s="1">
        <v>45468</v>
      </c>
      <c r="H2">
        <v>2312127222</v>
      </c>
      <c r="I2" t="s">
        <v>59</v>
      </c>
      <c r="J2">
        <v>5504</v>
      </c>
      <c r="K2" t="s">
        <v>60</v>
      </c>
      <c r="N2">
        <v>100317</v>
      </c>
      <c r="S2">
        <f>IFERROR(LEFT([1]!Table13[[#This Row],[part_no]],FIND("-",[1]!Table13[[#This Row],[part_no]])-1),[1]!Table13[[#This Row],[part_no]])</f>
        <v>0</v>
      </c>
      <c r="U2" t="s">
        <v>61</v>
      </c>
      <c r="AB2">
        <v>19.07</v>
      </c>
      <c r="AD2" t="s">
        <v>57</v>
      </c>
      <c r="AE2" t="s">
        <v>62</v>
      </c>
      <c r="AJ2" t="s">
        <v>63</v>
      </c>
      <c r="AK2" t="b">
        <v>0</v>
      </c>
      <c r="AL2" t="s">
        <v>64</v>
      </c>
      <c r="AM2" t="s">
        <v>61</v>
      </c>
      <c r="AO2" t="s">
        <v>65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>
        <v>19.07</v>
      </c>
      <c r="AX2">
        <v>254.34</v>
      </c>
      <c r="AY2">
        <v>0</v>
      </c>
      <c r="AZ2">
        <v>100</v>
      </c>
      <c r="BA2">
        <v>0</v>
      </c>
      <c r="BB2" t="b">
        <v>1</v>
      </c>
      <c r="BC2">
        <v>273.54000000000002</v>
      </c>
    </row>
    <row r="3" spans="1:55" x14ac:dyDescent="0.3">
      <c r="A3" t="s">
        <v>66</v>
      </c>
      <c r="B3" t="s">
        <v>67</v>
      </c>
      <c r="C3">
        <v>103277</v>
      </c>
      <c r="D3" t="s">
        <v>68</v>
      </c>
      <c r="E3">
        <v>531030</v>
      </c>
      <c r="F3">
        <v>656881</v>
      </c>
      <c r="G3" s="1">
        <v>45352</v>
      </c>
      <c r="H3">
        <v>2401132763</v>
      </c>
      <c r="I3" t="s">
        <v>69</v>
      </c>
      <c r="J3">
        <v>2008</v>
      </c>
      <c r="K3" t="s">
        <v>70</v>
      </c>
      <c r="L3" s="1">
        <v>45314</v>
      </c>
      <c r="M3">
        <v>30071</v>
      </c>
      <c r="N3">
        <v>55700</v>
      </c>
      <c r="O3">
        <v>1</v>
      </c>
      <c r="P3">
        <v>1</v>
      </c>
      <c r="Q3">
        <v>1</v>
      </c>
      <c r="R3" t="s">
        <v>71</v>
      </c>
      <c r="S3" t="str">
        <f>IFERROR(LEFT([1]!Table13[[#This Row],[part_no]],FIND("-",[1]!Table13[[#This Row],[part_no]])-1),[1]!Table13[[#This Row],[part_no]])</f>
        <v>198962</v>
      </c>
      <c r="T3" t="s">
        <v>72</v>
      </c>
      <c r="U3" t="s">
        <v>73</v>
      </c>
      <c r="V3" t="s">
        <v>74</v>
      </c>
      <c r="W3">
        <v>675</v>
      </c>
      <c r="X3" t="s">
        <v>75</v>
      </c>
      <c r="Y3">
        <v>675</v>
      </c>
      <c r="Z3" t="s">
        <v>76</v>
      </c>
      <c r="AA3">
        <v>675</v>
      </c>
      <c r="AB3">
        <v>1343.25</v>
      </c>
      <c r="AC3">
        <v>1343.25</v>
      </c>
      <c r="AE3" t="s">
        <v>77</v>
      </c>
      <c r="AF3" t="s">
        <v>73</v>
      </c>
      <c r="AG3" t="s">
        <v>78</v>
      </c>
      <c r="AH3" t="s">
        <v>79</v>
      </c>
      <c r="AI3" t="s">
        <v>80</v>
      </c>
      <c r="AJ3" t="s">
        <v>81</v>
      </c>
      <c r="AK3" t="b">
        <v>1</v>
      </c>
      <c r="AL3" t="s">
        <v>82</v>
      </c>
      <c r="AM3" t="s">
        <v>83</v>
      </c>
      <c r="AN3" t="s">
        <v>73</v>
      </c>
      <c r="AO3" t="s">
        <v>84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>
        <v>5.79</v>
      </c>
      <c r="AX3">
        <v>1343.25</v>
      </c>
      <c r="AY3">
        <v>0</v>
      </c>
      <c r="AZ3">
        <v>100</v>
      </c>
      <c r="BA3">
        <v>0</v>
      </c>
      <c r="BB3" t="b">
        <v>1</v>
      </c>
      <c r="BC3">
        <v>1349.04</v>
      </c>
    </row>
    <row r="4" spans="1:5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</row>
    <row r="5" spans="1:55" x14ac:dyDescent="0.3">
      <c r="A5" t="s">
        <v>66</v>
      </c>
      <c r="B5" t="s">
        <v>67</v>
      </c>
      <c r="C5">
        <v>107776</v>
      </c>
      <c r="D5" t="s">
        <v>93</v>
      </c>
      <c r="E5">
        <v>1081475</v>
      </c>
      <c r="F5">
        <v>383252</v>
      </c>
      <c r="G5" s="1">
        <v>45527</v>
      </c>
      <c r="H5">
        <v>2407168896</v>
      </c>
      <c r="I5" t="s">
        <v>94</v>
      </c>
      <c r="J5">
        <v>5504</v>
      </c>
      <c r="K5" t="s">
        <v>60</v>
      </c>
      <c r="N5">
        <v>131646</v>
      </c>
      <c r="S5">
        <f>IFERROR(LEFT([1]!Table13[[#This Row],[part_no]],FIND("-",[1]!Table13[[#This Row],[part_no]])-1),[1]!Table13[[#This Row],[part_no]])</f>
        <v>0</v>
      </c>
      <c r="U5" t="s">
        <v>61</v>
      </c>
      <c r="AB5">
        <v>1.1299999999999999</v>
      </c>
      <c r="AD5" t="s">
        <v>95</v>
      </c>
      <c r="AE5" t="s">
        <v>62</v>
      </c>
      <c r="AJ5" t="s">
        <v>63</v>
      </c>
      <c r="AK5" t="b">
        <v>0</v>
      </c>
      <c r="AL5" t="s">
        <v>64</v>
      </c>
      <c r="AM5" t="s">
        <v>61</v>
      </c>
      <c r="AO5" t="s">
        <v>65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>
        <v>1.1299999999999999</v>
      </c>
      <c r="AX5">
        <v>56.99</v>
      </c>
      <c r="AY5">
        <v>0</v>
      </c>
      <c r="AZ5">
        <v>100</v>
      </c>
      <c r="BA5">
        <v>0</v>
      </c>
      <c r="BB5" t="b">
        <v>1</v>
      </c>
      <c r="BC5">
        <v>58.12</v>
      </c>
    </row>
    <row r="6" spans="1:55" x14ac:dyDescent="0.3">
      <c r="A6" t="s">
        <v>96</v>
      </c>
      <c r="B6" t="s">
        <v>97</v>
      </c>
      <c r="C6">
        <v>107776</v>
      </c>
      <c r="D6" t="s">
        <v>93</v>
      </c>
      <c r="E6">
        <v>453368</v>
      </c>
      <c r="F6">
        <v>199901</v>
      </c>
      <c r="G6" s="1">
        <v>45308</v>
      </c>
      <c r="H6">
        <v>2310117701</v>
      </c>
      <c r="I6" t="s">
        <v>98</v>
      </c>
      <c r="J6">
        <v>2008</v>
      </c>
      <c r="K6" t="s">
        <v>70</v>
      </c>
      <c r="L6" s="1">
        <v>45307</v>
      </c>
      <c r="M6">
        <v>33605</v>
      </c>
      <c r="N6">
        <v>50923</v>
      </c>
      <c r="O6">
        <v>1</v>
      </c>
      <c r="P6">
        <v>1</v>
      </c>
      <c r="Q6">
        <v>1</v>
      </c>
      <c r="R6" t="s">
        <v>99</v>
      </c>
      <c r="S6" t="str">
        <f>IFERROR(LEFT([1]!Table13[[#This Row],[part_no]],FIND("-",[1]!Table13[[#This Row],[part_no]])-1),[1]!Table13[[#This Row],[part_no]])</f>
        <v>126732</v>
      </c>
      <c r="T6" t="s">
        <v>100</v>
      </c>
      <c r="U6" t="s">
        <v>73</v>
      </c>
      <c r="V6" t="s">
        <v>101</v>
      </c>
      <c r="W6">
        <v>90</v>
      </c>
      <c r="X6" t="s">
        <v>75</v>
      </c>
      <c r="Y6">
        <v>90</v>
      </c>
      <c r="Z6" t="s">
        <v>76</v>
      </c>
      <c r="AA6">
        <v>90</v>
      </c>
      <c r="AB6">
        <v>111.98</v>
      </c>
      <c r="AC6">
        <v>111.98</v>
      </c>
      <c r="AD6" t="s">
        <v>95</v>
      </c>
      <c r="AE6" t="s">
        <v>62</v>
      </c>
      <c r="AF6" t="s">
        <v>73</v>
      </c>
      <c r="AG6" t="s">
        <v>78</v>
      </c>
      <c r="AH6" t="s">
        <v>79</v>
      </c>
      <c r="AI6" t="s">
        <v>80</v>
      </c>
      <c r="AJ6" t="s">
        <v>81</v>
      </c>
      <c r="AK6" t="b">
        <v>1</v>
      </c>
      <c r="AL6" t="s">
        <v>82</v>
      </c>
      <c r="AM6" t="s">
        <v>102</v>
      </c>
      <c r="AN6" t="s">
        <v>73</v>
      </c>
      <c r="AO6" t="s">
        <v>103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>
        <v>2.23</v>
      </c>
      <c r="AX6">
        <v>111.98</v>
      </c>
      <c r="AY6">
        <v>0</v>
      </c>
      <c r="AZ6">
        <v>100</v>
      </c>
      <c r="BA6">
        <v>0</v>
      </c>
      <c r="BB6" t="b">
        <v>1</v>
      </c>
      <c r="BC6">
        <v>114.21</v>
      </c>
    </row>
    <row r="7" spans="1:55" x14ac:dyDescent="0.3">
      <c r="A7" t="s">
        <v>104</v>
      </c>
      <c r="B7" t="s">
        <v>105</v>
      </c>
      <c r="C7">
        <v>121550</v>
      </c>
      <c r="D7" t="s">
        <v>57</v>
      </c>
      <c r="E7">
        <v>476477</v>
      </c>
      <c r="F7" t="s">
        <v>106</v>
      </c>
      <c r="G7" s="1">
        <v>45322</v>
      </c>
      <c r="H7" t="s">
        <v>107</v>
      </c>
      <c r="I7" t="s">
        <v>108</v>
      </c>
      <c r="J7">
        <v>5504</v>
      </c>
      <c r="K7" t="s">
        <v>60</v>
      </c>
      <c r="N7">
        <v>14268</v>
      </c>
      <c r="S7">
        <f>IFERROR(LEFT([1]!Table13[[#This Row],[part_no]],FIND("-",[1]!Table13[[#This Row],[part_no]])-1),[1]!Table13[[#This Row],[part_no]])</f>
        <v>0</v>
      </c>
      <c r="U7" t="s">
        <v>61</v>
      </c>
      <c r="AB7">
        <v>45.76</v>
      </c>
      <c r="AD7" t="s">
        <v>57</v>
      </c>
      <c r="AE7" t="s">
        <v>62</v>
      </c>
      <c r="AJ7" t="s">
        <v>63</v>
      </c>
      <c r="AK7" t="b">
        <v>0</v>
      </c>
      <c r="AL7" t="s">
        <v>64</v>
      </c>
      <c r="AM7" t="s">
        <v>61</v>
      </c>
      <c r="AO7" t="s">
        <v>65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>
        <v>45.76</v>
      </c>
      <c r="AX7">
        <v>4878.8999999999996</v>
      </c>
      <c r="AY7">
        <v>0</v>
      </c>
      <c r="AZ7">
        <v>100</v>
      </c>
      <c r="BA7">
        <v>0</v>
      </c>
      <c r="BB7" t="b">
        <v>1</v>
      </c>
      <c r="BC7">
        <v>4924.66</v>
      </c>
    </row>
    <row r="8" spans="1:55" x14ac:dyDescent="0.3">
      <c r="A8" t="s">
        <v>104</v>
      </c>
      <c r="B8" t="s">
        <v>105</v>
      </c>
      <c r="C8">
        <v>121550</v>
      </c>
      <c r="D8" t="s">
        <v>57</v>
      </c>
      <c r="E8">
        <v>597042</v>
      </c>
      <c r="F8" t="s">
        <v>109</v>
      </c>
      <c r="G8" s="1">
        <v>45390</v>
      </c>
      <c r="H8">
        <v>2401130798</v>
      </c>
      <c r="I8" t="s">
        <v>110</v>
      </c>
      <c r="J8">
        <v>5205</v>
      </c>
      <c r="K8" t="s">
        <v>111</v>
      </c>
      <c r="L8" s="1">
        <v>45327</v>
      </c>
      <c r="M8">
        <v>32750</v>
      </c>
      <c r="N8">
        <v>58563</v>
      </c>
      <c r="O8">
        <v>1</v>
      </c>
      <c r="P8">
        <v>1</v>
      </c>
      <c r="Q8">
        <v>1</v>
      </c>
      <c r="R8" t="s">
        <v>112</v>
      </c>
      <c r="S8" t="str">
        <f>IFERROR(LEFT([1]!Table13[[#This Row],[part_no]],FIND("-",[1]!Table13[[#This Row],[part_no]])-1),[1]!Table13[[#This Row],[part_no]])</f>
        <v>204290</v>
      </c>
      <c r="T8" t="s">
        <v>113</v>
      </c>
      <c r="U8" t="s">
        <v>73</v>
      </c>
      <c r="V8" t="s">
        <v>101</v>
      </c>
      <c r="W8">
        <v>13498.68</v>
      </c>
      <c r="X8" t="s">
        <v>75</v>
      </c>
      <c r="Y8">
        <v>13498.68</v>
      </c>
      <c r="Z8" t="s">
        <v>76</v>
      </c>
      <c r="AB8">
        <v>0.01</v>
      </c>
      <c r="AD8" t="s">
        <v>57</v>
      </c>
      <c r="AE8" t="s">
        <v>62</v>
      </c>
      <c r="AF8" t="s">
        <v>73</v>
      </c>
      <c r="AG8" t="s">
        <v>78</v>
      </c>
      <c r="AH8" t="s">
        <v>79</v>
      </c>
      <c r="AI8" t="s">
        <v>80</v>
      </c>
      <c r="AJ8" t="s">
        <v>81</v>
      </c>
      <c r="AK8" t="b">
        <v>1</v>
      </c>
      <c r="AL8" t="s">
        <v>82</v>
      </c>
      <c r="AM8" t="s">
        <v>102</v>
      </c>
      <c r="AN8" t="s">
        <v>73</v>
      </c>
      <c r="AO8" t="s">
        <v>103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>
        <v>117</v>
      </c>
      <c r="AX8">
        <v>26862.36</v>
      </c>
      <c r="AY8">
        <v>0</v>
      </c>
      <c r="AZ8">
        <v>100</v>
      </c>
      <c r="BA8">
        <v>0</v>
      </c>
      <c r="BB8" t="b">
        <v>1</v>
      </c>
      <c r="BC8">
        <v>26979.37</v>
      </c>
    </row>
    <row r="9" spans="1:55" x14ac:dyDescent="0.3">
      <c r="A9" t="s">
        <v>104</v>
      </c>
      <c r="B9" t="s">
        <v>105</v>
      </c>
      <c r="C9">
        <v>121550</v>
      </c>
      <c r="D9" t="s">
        <v>57</v>
      </c>
      <c r="E9">
        <v>1260023</v>
      </c>
      <c r="F9" t="s">
        <v>114</v>
      </c>
      <c r="G9" s="1">
        <v>45638</v>
      </c>
      <c r="H9">
        <v>2406163665</v>
      </c>
      <c r="I9" t="s">
        <v>115</v>
      </c>
      <c r="J9">
        <v>2008</v>
      </c>
      <c r="K9" t="s">
        <v>70</v>
      </c>
      <c r="L9" s="1">
        <v>45632</v>
      </c>
      <c r="M9">
        <v>32750</v>
      </c>
      <c r="N9">
        <v>168055</v>
      </c>
      <c r="O9">
        <v>1</v>
      </c>
      <c r="P9">
        <v>1</v>
      </c>
      <c r="Q9">
        <v>1</v>
      </c>
      <c r="R9" t="s">
        <v>116</v>
      </c>
      <c r="S9" t="str">
        <f>IFERROR(LEFT([1]!Table13[[#This Row],[part_no]],FIND("-",[1]!Table13[[#This Row],[part_no]])-1),[1]!Table13[[#This Row],[part_no]])</f>
        <v>200718</v>
      </c>
      <c r="T9" t="s">
        <v>117</v>
      </c>
      <c r="U9" t="s">
        <v>73</v>
      </c>
      <c r="V9" t="s">
        <v>118</v>
      </c>
      <c r="W9">
        <v>3780</v>
      </c>
      <c r="X9" t="s">
        <v>75</v>
      </c>
      <c r="Y9">
        <v>3780</v>
      </c>
      <c r="Z9" t="s">
        <v>76</v>
      </c>
      <c r="AA9">
        <v>3780</v>
      </c>
      <c r="AB9">
        <v>5745.6</v>
      </c>
      <c r="AC9">
        <v>5745.6</v>
      </c>
      <c r="AD9" t="s">
        <v>57</v>
      </c>
      <c r="AE9" t="s">
        <v>62</v>
      </c>
      <c r="AF9" t="s">
        <v>73</v>
      </c>
      <c r="AG9" t="s">
        <v>78</v>
      </c>
      <c r="AH9" t="s">
        <v>79</v>
      </c>
      <c r="AI9" t="s">
        <v>80</v>
      </c>
      <c r="AJ9" t="s">
        <v>81</v>
      </c>
      <c r="AK9" t="b">
        <v>1</v>
      </c>
      <c r="AL9" t="s">
        <v>82</v>
      </c>
      <c r="AM9" t="s">
        <v>119</v>
      </c>
      <c r="AN9" t="s">
        <v>73</v>
      </c>
      <c r="AO9" t="s">
        <v>120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>
        <v>55.71</v>
      </c>
      <c r="AX9">
        <v>5745.6</v>
      </c>
      <c r="AY9">
        <v>0</v>
      </c>
      <c r="AZ9">
        <v>100</v>
      </c>
      <c r="BA9">
        <v>0</v>
      </c>
      <c r="BB9" t="b">
        <v>1</v>
      </c>
      <c r="BC9">
        <v>5801.31</v>
      </c>
    </row>
    <row r="10" spans="1:55" x14ac:dyDescent="0.3">
      <c r="A10" t="s">
        <v>121</v>
      </c>
      <c r="B10" t="s">
        <v>122</v>
      </c>
      <c r="C10">
        <v>102548</v>
      </c>
      <c r="D10" t="s">
        <v>123</v>
      </c>
      <c r="E10">
        <v>433731</v>
      </c>
      <c r="F10" t="s">
        <v>124</v>
      </c>
      <c r="G10" s="1">
        <v>45294</v>
      </c>
      <c r="H10">
        <v>2311121922</v>
      </c>
      <c r="I10" t="s">
        <v>125</v>
      </c>
      <c r="J10">
        <v>5400</v>
      </c>
      <c r="K10" t="s">
        <v>126</v>
      </c>
      <c r="S10">
        <f>IFERROR(LEFT([1]!Table13[[#This Row],[part_no]],FIND("-",[1]!Table13[[#This Row],[part_no]])-1),[1]!Table13[[#This Row],[part_no]])</f>
        <v>0</v>
      </c>
      <c r="U10" t="s">
        <v>61</v>
      </c>
      <c r="AB10">
        <v>-600</v>
      </c>
      <c r="AE10" t="s">
        <v>77</v>
      </c>
      <c r="AJ10" t="s">
        <v>63</v>
      </c>
      <c r="AK10" t="b">
        <v>0</v>
      </c>
      <c r="AL10" t="s">
        <v>64</v>
      </c>
      <c r="AM10" t="s">
        <v>61</v>
      </c>
      <c r="AO10" t="s">
        <v>65</v>
      </c>
      <c r="AP10" t="b">
        <v>0</v>
      </c>
      <c r="AQ10" t="b">
        <v>0</v>
      </c>
      <c r="AR10" t="b">
        <v>0</v>
      </c>
      <c r="AS10" t="b">
        <v>0</v>
      </c>
      <c r="AU10" t="b">
        <v>0</v>
      </c>
      <c r="AV10" t="b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b">
        <v>0</v>
      </c>
      <c r="BC10">
        <v>-600</v>
      </c>
    </row>
    <row r="11" spans="1:55" x14ac:dyDescent="0.3">
      <c r="A11" t="s">
        <v>121</v>
      </c>
      <c r="B11" t="s">
        <v>122</v>
      </c>
      <c r="C11">
        <v>104716</v>
      </c>
      <c r="D11" t="s">
        <v>127</v>
      </c>
      <c r="E11">
        <v>433340</v>
      </c>
      <c r="F11">
        <v>173373</v>
      </c>
      <c r="G11" s="1">
        <v>45294</v>
      </c>
      <c r="H11">
        <v>2312127706</v>
      </c>
      <c r="I11" t="s">
        <v>128</v>
      </c>
      <c r="J11">
        <v>2008</v>
      </c>
      <c r="K11" t="s">
        <v>70</v>
      </c>
      <c r="L11" s="1">
        <v>45293</v>
      </c>
      <c r="M11">
        <v>55430</v>
      </c>
      <c r="N11">
        <v>48180</v>
      </c>
      <c r="O11">
        <v>9</v>
      </c>
      <c r="P11">
        <v>1</v>
      </c>
      <c r="Q11">
        <v>1</v>
      </c>
      <c r="R11">
        <v>1000007968</v>
      </c>
      <c r="S11">
        <f>IFERROR(LEFT([1]!Table13[[#This Row],[part_no]],FIND("-",[1]!Table13[[#This Row],[part_no]])-1),[1]!Table13[[#This Row],[part_no]])</f>
        <v>1000007968</v>
      </c>
      <c r="T11" t="s">
        <v>129</v>
      </c>
      <c r="U11" t="s">
        <v>130</v>
      </c>
      <c r="V11" t="s">
        <v>130</v>
      </c>
      <c r="W11">
        <v>4</v>
      </c>
      <c r="X11" t="s">
        <v>131</v>
      </c>
      <c r="Y11">
        <v>4</v>
      </c>
      <c r="Z11" t="s">
        <v>131</v>
      </c>
      <c r="AA11">
        <v>4</v>
      </c>
      <c r="AB11">
        <v>18.399999999999999</v>
      </c>
      <c r="AC11">
        <v>18.399999999999999</v>
      </c>
      <c r="AE11" t="s">
        <v>77</v>
      </c>
      <c r="AF11" t="s">
        <v>130</v>
      </c>
      <c r="AG11" t="s">
        <v>132</v>
      </c>
      <c r="AH11" t="s">
        <v>79</v>
      </c>
      <c r="AI11" t="s">
        <v>133</v>
      </c>
      <c r="AJ11" t="s">
        <v>81</v>
      </c>
      <c r="AK11" t="b">
        <v>0</v>
      </c>
      <c r="AL11" t="s">
        <v>64</v>
      </c>
      <c r="AM11" t="s">
        <v>134</v>
      </c>
      <c r="AN11" t="s">
        <v>130</v>
      </c>
      <c r="AO11" t="s">
        <v>135</v>
      </c>
      <c r="AP11" t="b">
        <v>1</v>
      </c>
      <c r="AQ11" t="b">
        <v>0</v>
      </c>
      <c r="AR11" t="b">
        <v>1</v>
      </c>
      <c r="AS11" t="b">
        <v>1</v>
      </c>
      <c r="AT11" t="b">
        <v>0</v>
      </c>
      <c r="AU11" t="b">
        <v>0</v>
      </c>
      <c r="AV11" t="b">
        <v>1</v>
      </c>
      <c r="AW11">
        <v>50</v>
      </c>
      <c r="AX11">
        <v>715.2</v>
      </c>
      <c r="AY11">
        <v>871.88</v>
      </c>
      <c r="AZ11">
        <v>45.063890919172302</v>
      </c>
      <c r="BA11">
        <v>54.936109080827599</v>
      </c>
      <c r="BB11" t="b">
        <v>0</v>
      </c>
      <c r="BC11">
        <v>1959.44</v>
      </c>
    </row>
    <row r="12" spans="1:55" x14ac:dyDescent="0.3">
      <c r="A12" t="s">
        <v>121</v>
      </c>
      <c r="B12" t="s">
        <v>122</v>
      </c>
      <c r="C12">
        <v>104716</v>
      </c>
      <c r="D12" t="s">
        <v>127</v>
      </c>
      <c r="E12">
        <v>433229</v>
      </c>
      <c r="F12">
        <v>173374</v>
      </c>
      <c r="G12" s="1">
        <v>45294</v>
      </c>
      <c r="H12">
        <v>2312127706</v>
      </c>
      <c r="I12" t="s">
        <v>128</v>
      </c>
      <c r="J12">
        <v>2015</v>
      </c>
      <c r="K12" t="s">
        <v>136</v>
      </c>
      <c r="N12">
        <v>48180</v>
      </c>
      <c r="S12">
        <f>IFERROR(LEFT([1]!Table13[[#This Row],[part_no]],FIND("-",[1]!Table13[[#This Row],[part_no]])-1),[1]!Table13[[#This Row],[part_no]])</f>
        <v>0</v>
      </c>
      <c r="U12" t="s">
        <v>61</v>
      </c>
      <c r="AB12">
        <v>4.82</v>
      </c>
      <c r="AE12" t="s">
        <v>77</v>
      </c>
      <c r="AJ12" t="s">
        <v>63</v>
      </c>
      <c r="AK12" t="b">
        <v>0</v>
      </c>
      <c r="AL12" t="s">
        <v>64</v>
      </c>
      <c r="AM12" t="s">
        <v>61</v>
      </c>
      <c r="AO12" t="s">
        <v>65</v>
      </c>
      <c r="AP12" t="b">
        <v>0</v>
      </c>
      <c r="AQ12" t="b">
        <v>0</v>
      </c>
      <c r="AR12" t="b">
        <v>1</v>
      </c>
      <c r="AS12" t="b">
        <v>1</v>
      </c>
      <c r="AU12" t="b">
        <v>0</v>
      </c>
      <c r="AV12" t="b">
        <v>0</v>
      </c>
      <c r="AW12">
        <v>0</v>
      </c>
      <c r="AX12">
        <v>0</v>
      </c>
      <c r="AY12">
        <v>56.64</v>
      </c>
      <c r="AZ12">
        <v>0</v>
      </c>
      <c r="BA12">
        <v>100</v>
      </c>
      <c r="BB12" t="b">
        <v>0</v>
      </c>
      <c r="BC12">
        <v>62.46</v>
      </c>
    </row>
    <row r="13" spans="1:55" x14ac:dyDescent="0.3">
      <c r="A13" t="s">
        <v>121</v>
      </c>
      <c r="B13" t="s">
        <v>122</v>
      </c>
      <c r="C13">
        <v>104716</v>
      </c>
      <c r="D13" t="s">
        <v>127</v>
      </c>
      <c r="E13">
        <v>433221</v>
      </c>
      <c r="F13">
        <v>173686</v>
      </c>
      <c r="G13" s="1">
        <v>45294</v>
      </c>
      <c r="H13">
        <v>2312128839</v>
      </c>
      <c r="I13" t="s">
        <v>137</v>
      </c>
      <c r="J13">
        <v>2008</v>
      </c>
      <c r="K13" t="s">
        <v>70</v>
      </c>
      <c r="L13" s="1">
        <v>45282</v>
      </c>
      <c r="M13">
        <v>55430</v>
      </c>
      <c r="N13">
        <v>47721</v>
      </c>
      <c r="O13">
        <v>1</v>
      </c>
      <c r="P13">
        <v>1</v>
      </c>
      <c r="Q13">
        <v>1</v>
      </c>
      <c r="R13" t="s">
        <v>138</v>
      </c>
      <c r="S13" t="str">
        <f>IFERROR(LEFT([1]!Table13[[#This Row],[part_no]],FIND("-",[1]!Table13[[#This Row],[part_no]])-1),[1]!Table13[[#This Row],[part_no]])</f>
        <v>100013</v>
      </c>
      <c r="T13" t="s">
        <v>139</v>
      </c>
      <c r="U13" t="s">
        <v>140</v>
      </c>
      <c r="V13" t="s">
        <v>141</v>
      </c>
      <c r="W13">
        <v>120</v>
      </c>
      <c r="X13" t="s">
        <v>142</v>
      </c>
      <c r="Y13">
        <v>120</v>
      </c>
      <c r="Z13" t="s">
        <v>142</v>
      </c>
      <c r="AA13">
        <v>120</v>
      </c>
      <c r="AB13">
        <v>75.599999999999994</v>
      </c>
      <c r="AC13">
        <v>75.599999999999994</v>
      </c>
      <c r="AE13" t="s">
        <v>77</v>
      </c>
      <c r="AF13" t="s">
        <v>140</v>
      </c>
      <c r="AG13" t="s">
        <v>143</v>
      </c>
      <c r="AH13" t="s">
        <v>79</v>
      </c>
      <c r="AI13" t="s">
        <v>133</v>
      </c>
      <c r="AJ13" t="s">
        <v>81</v>
      </c>
      <c r="AK13" t="b">
        <v>0</v>
      </c>
      <c r="AL13" t="s">
        <v>64</v>
      </c>
      <c r="AM13" t="s">
        <v>144</v>
      </c>
      <c r="AN13" t="s">
        <v>140</v>
      </c>
      <c r="AO13" t="s">
        <v>145</v>
      </c>
      <c r="AP13" t="b">
        <v>0</v>
      </c>
      <c r="AQ13" t="b">
        <v>0</v>
      </c>
      <c r="AR13" t="b">
        <v>0</v>
      </c>
      <c r="AS13" t="b">
        <v>0</v>
      </c>
      <c r="AU13" t="b">
        <v>0</v>
      </c>
      <c r="AV13" t="b">
        <v>0</v>
      </c>
      <c r="AW13">
        <v>0</v>
      </c>
      <c r="AX13">
        <v>0</v>
      </c>
      <c r="AY13">
        <v>75.599999999999994</v>
      </c>
      <c r="AZ13">
        <v>0</v>
      </c>
      <c r="BA13">
        <v>100</v>
      </c>
      <c r="BB13" t="b">
        <v>0</v>
      </c>
      <c r="BC13">
        <v>75.599999999999994</v>
      </c>
    </row>
    <row r="14" spans="1:55" x14ac:dyDescent="0.3">
      <c r="A14" t="s">
        <v>121</v>
      </c>
      <c r="B14" t="s">
        <v>122</v>
      </c>
      <c r="C14">
        <v>108164</v>
      </c>
      <c r="D14" t="s">
        <v>146</v>
      </c>
      <c r="E14">
        <v>433387</v>
      </c>
      <c r="F14">
        <v>98561232</v>
      </c>
      <c r="G14" s="1">
        <v>45294</v>
      </c>
      <c r="H14">
        <v>2309113639</v>
      </c>
      <c r="I14" t="s">
        <v>147</v>
      </c>
      <c r="J14">
        <v>5205</v>
      </c>
      <c r="K14" t="s">
        <v>111</v>
      </c>
      <c r="N14">
        <v>43089</v>
      </c>
      <c r="S14">
        <f>IFERROR(LEFT([1]!Table13[[#This Row],[part_no]],FIND("-",[1]!Table13[[#This Row],[part_no]])-1),[1]!Table13[[#This Row],[part_no]])</f>
        <v>0</v>
      </c>
      <c r="U14" t="s">
        <v>61</v>
      </c>
      <c r="AB14">
        <v>25.08</v>
      </c>
      <c r="AD14" t="s">
        <v>146</v>
      </c>
      <c r="AE14" t="s">
        <v>62</v>
      </c>
      <c r="AJ14" t="s">
        <v>63</v>
      </c>
      <c r="AK14" t="b">
        <v>0</v>
      </c>
      <c r="AL14" t="s">
        <v>64</v>
      </c>
      <c r="AM14" t="s">
        <v>61</v>
      </c>
      <c r="AO14" t="s">
        <v>65</v>
      </c>
      <c r="AP14" t="b">
        <v>0</v>
      </c>
      <c r="AQ14" t="b">
        <v>0</v>
      </c>
      <c r="AR14" t="b">
        <v>1</v>
      </c>
      <c r="AS14" t="b">
        <v>1</v>
      </c>
      <c r="AT14" t="b">
        <v>1</v>
      </c>
      <c r="AU14" t="b">
        <v>0</v>
      </c>
      <c r="AV14" t="b">
        <v>1</v>
      </c>
      <c r="AW14">
        <v>0</v>
      </c>
      <c r="AX14">
        <v>8855.52</v>
      </c>
      <c r="AY14">
        <v>365.46</v>
      </c>
      <c r="AZ14">
        <v>96.036646863999195</v>
      </c>
      <c r="BA14">
        <v>3.9633531360007201</v>
      </c>
      <c r="BB14" t="b">
        <v>1</v>
      </c>
      <c r="BC14">
        <v>9246.06</v>
      </c>
    </row>
    <row r="15" spans="1:55" x14ac:dyDescent="0.3">
      <c r="A15" t="s">
        <v>121</v>
      </c>
      <c r="B15" t="s">
        <v>122</v>
      </c>
      <c r="C15" t="s">
        <v>148</v>
      </c>
      <c r="D15" t="s">
        <v>149</v>
      </c>
      <c r="E15">
        <v>435263</v>
      </c>
      <c r="F15" t="s">
        <v>150</v>
      </c>
      <c r="G15" s="1">
        <v>45295</v>
      </c>
      <c r="H15">
        <v>2312128088</v>
      </c>
      <c r="I15" t="s">
        <v>151</v>
      </c>
      <c r="J15">
        <v>5205</v>
      </c>
      <c r="K15" t="s">
        <v>111</v>
      </c>
      <c r="S15">
        <f>IFERROR(LEFT([1]!Table13[[#This Row],[part_no]],FIND("-",[1]!Table13[[#This Row],[part_no]])-1),[1]!Table13[[#This Row],[part_no]])</f>
        <v>0</v>
      </c>
      <c r="U15" t="s">
        <v>61</v>
      </c>
      <c r="AB15">
        <v>-771.48</v>
      </c>
      <c r="AE15" t="s">
        <v>77</v>
      </c>
      <c r="AJ15" t="s">
        <v>63</v>
      </c>
      <c r="AK15" t="b">
        <v>0</v>
      </c>
      <c r="AL15" t="s">
        <v>64</v>
      </c>
      <c r="AM15" t="s">
        <v>61</v>
      </c>
      <c r="AO15" t="s">
        <v>65</v>
      </c>
      <c r="AP15" t="b">
        <v>0</v>
      </c>
      <c r="AQ15" t="b">
        <v>0</v>
      </c>
      <c r="AR15" t="b">
        <v>0</v>
      </c>
      <c r="AS15" t="b">
        <v>0</v>
      </c>
      <c r="AU15" t="b">
        <v>0</v>
      </c>
      <c r="AV15" t="b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b">
        <v>0</v>
      </c>
      <c r="BC15">
        <v>-771.48</v>
      </c>
    </row>
    <row r="16" spans="1:55" x14ac:dyDescent="0.3">
      <c r="A16" t="s">
        <v>121</v>
      </c>
      <c r="B16" t="s">
        <v>122</v>
      </c>
      <c r="C16">
        <v>327</v>
      </c>
      <c r="D16" t="s">
        <v>152</v>
      </c>
      <c r="E16">
        <v>436841</v>
      </c>
      <c r="F16">
        <v>53263</v>
      </c>
      <c r="G16" s="1">
        <v>45296</v>
      </c>
      <c r="H16">
        <v>2311123728</v>
      </c>
      <c r="I16" t="s">
        <v>153</v>
      </c>
      <c r="J16">
        <v>5400</v>
      </c>
      <c r="K16" t="s">
        <v>126</v>
      </c>
      <c r="S16">
        <f>IFERROR(LEFT([1]!Table13[[#This Row],[part_no]],FIND("-",[1]!Table13[[#This Row],[part_no]])-1),[1]!Table13[[#This Row],[part_no]])</f>
        <v>0</v>
      </c>
      <c r="U16" t="s">
        <v>61</v>
      </c>
      <c r="AB16">
        <v>70</v>
      </c>
      <c r="AE16" t="s">
        <v>77</v>
      </c>
      <c r="AJ16" t="s">
        <v>63</v>
      </c>
      <c r="AK16" t="b">
        <v>0</v>
      </c>
      <c r="AL16" t="s">
        <v>64</v>
      </c>
      <c r="AM16" t="s">
        <v>61</v>
      </c>
      <c r="AO16" t="s">
        <v>65</v>
      </c>
      <c r="AP16" t="b">
        <v>0</v>
      </c>
      <c r="AQ16" t="b">
        <v>0</v>
      </c>
      <c r="AR16" t="b">
        <v>0</v>
      </c>
      <c r="AS16" t="b">
        <v>0</v>
      </c>
      <c r="AU16" t="b">
        <v>0</v>
      </c>
      <c r="AV16" t="b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b">
        <v>0</v>
      </c>
      <c r="BC16">
        <v>70</v>
      </c>
    </row>
    <row r="17" spans="1:55" x14ac:dyDescent="0.3">
      <c r="A17" t="s">
        <v>121</v>
      </c>
      <c r="B17" t="s">
        <v>122</v>
      </c>
      <c r="C17">
        <v>103423</v>
      </c>
      <c r="D17" t="s">
        <v>85</v>
      </c>
      <c r="E17">
        <v>436654</v>
      </c>
      <c r="F17">
        <v>9267643</v>
      </c>
      <c r="G17" s="1">
        <v>45296</v>
      </c>
      <c r="H17">
        <v>2311123178</v>
      </c>
      <c r="I17" t="s">
        <v>154</v>
      </c>
      <c r="J17">
        <v>2008</v>
      </c>
      <c r="K17" t="s">
        <v>70</v>
      </c>
      <c r="L17" s="1">
        <v>45268</v>
      </c>
      <c r="M17">
        <v>55430</v>
      </c>
      <c r="N17">
        <v>43258</v>
      </c>
      <c r="O17">
        <v>1</v>
      </c>
      <c r="P17">
        <v>1</v>
      </c>
      <c r="Q17">
        <v>2</v>
      </c>
      <c r="R17" t="s">
        <v>155</v>
      </c>
      <c r="S17" t="str">
        <f>IFERROR(LEFT([1]!Table13[[#This Row],[part_no]],FIND("-",[1]!Table13[[#This Row],[part_no]])-1),[1]!Table13[[#This Row],[part_no]])</f>
        <v>202655</v>
      </c>
      <c r="T17" t="s">
        <v>156</v>
      </c>
      <c r="U17" t="s">
        <v>157</v>
      </c>
      <c r="V17" t="s">
        <v>158</v>
      </c>
      <c r="W17">
        <v>250</v>
      </c>
      <c r="X17" t="s">
        <v>88</v>
      </c>
      <c r="Y17">
        <v>250</v>
      </c>
      <c r="Z17" t="s">
        <v>89</v>
      </c>
      <c r="AA17">
        <v>5</v>
      </c>
      <c r="AB17">
        <v>116.65</v>
      </c>
      <c r="AC17">
        <v>116.65</v>
      </c>
      <c r="AD17" t="s">
        <v>85</v>
      </c>
      <c r="AE17" t="s">
        <v>62</v>
      </c>
      <c r="AF17" t="s">
        <v>157</v>
      </c>
      <c r="AG17" t="s">
        <v>159</v>
      </c>
      <c r="AH17" t="s">
        <v>79</v>
      </c>
      <c r="AI17" t="s">
        <v>80</v>
      </c>
      <c r="AJ17" t="s">
        <v>81</v>
      </c>
      <c r="AK17" t="b">
        <v>1</v>
      </c>
      <c r="AL17" t="s">
        <v>82</v>
      </c>
      <c r="AM17" t="s">
        <v>160</v>
      </c>
      <c r="AN17" t="s">
        <v>157</v>
      </c>
      <c r="AO17" t="s">
        <v>161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>
        <v>0</v>
      </c>
      <c r="AX17">
        <v>5832.5</v>
      </c>
      <c r="AY17">
        <v>0</v>
      </c>
      <c r="AZ17">
        <v>100</v>
      </c>
      <c r="BA17">
        <v>0</v>
      </c>
      <c r="BB17" t="b">
        <v>1</v>
      </c>
      <c r="BC17">
        <v>5832.5</v>
      </c>
    </row>
    <row r="18" spans="1:55" x14ac:dyDescent="0.3">
      <c r="A18" t="s">
        <v>121</v>
      </c>
      <c r="B18" t="s">
        <v>122</v>
      </c>
      <c r="C18">
        <v>104716</v>
      </c>
      <c r="D18" t="s">
        <v>127</v>
      </c>
      <c r="E18">
        <v>436766</v>
      </c>
      <c r="F18">
        <v>167183</v>
      </c>
      <c r="G18" s="1">
        <v>45296</v>
      </c>
      <c r="H18">
        <v>2312126788</v>
      </c>
      <c r="I18" t="s">
        <v>162</v>
      </c>
      <c r="J18">
        <v>2008</v>
      </c>
      <c r="K18" t="s">
        <v>70</v>
      </c>
      <c r="L18" s="1">
        <v>45272</v>
      </c>
      <c r="M18">
        <v>55430</v>
      </c>
      <c r="N18">
        <v>44735</v>
      </c>
      <c r="O18">
        <v>1</v>
      </c>
      <c r="P18">
        <v>1</v>
      </c>
      <c r="Q18">
        <v>1</v>
      </c>
      <c r="R18" t="s">
        <v>163</v>
      </c>
      <c r="S18" t="str">
        <f>IFERROR(LEFT([1]!Table13[[#This Row],[part_no]],FIND("-",[1]!Table13[[#This Row],[part_no]])-1),[1]!Table13[[#This Row],[part_no]])</f>
        <v>300002</v>
      </c>
      <c r="T18" t="s">
        <v>164</v>
      </c>
      <c r="U18" t="s">
        <v>165</v>
      </c>
      <c r="V18" t="s">
        <v>166</v>
      </c>
      <c r="W18">
        <v>60</v>
      </c>
      <c r="X18" t="s">
        <v>88</v>
      </c>
      <c r="Y18">
        <v>60</v>
      </c>
      <c r="Z18" t="s">
        <v>89</v>
      </c>
      <c r="AA18">
        <v>60</v>
      </c>
      <c r="AB18">
        <v>395.4</v>
      </c>
      <c r="AC18">
        <v>395.4</v>
      </c>
      <c r="AE18" t="s">
        <v>77</v>
      </c>
      <c r="AF18" t="s">
        <v>165</v>
      </c>
      <c r="AG18" t="s">
        <v>167</v>
      </c>
      <c r="AH18" t="s">
        <v>79</v>
      </c>
      <c r="AI18" t="s">
        <v>133</v>
      </c>
      <c r="AJ18" t="s">
        <v>81</v>
      </c>
      <c r="AK18" t="b">
        <v>1</v>
      </c>
      <c r="AL18" t="s">
        <v>82</v>
      </c>
      <c r="AM18" t="s">
        <v>168</v>
      </c>
      <c r="AN18" t="s">
        <v>165</v>
      </c>
      <c r="AO18" t="s">
        <v>169</v>
      </c>
      <c r="AP18" t="b">
        <v>0</v>
      </c>
      <c r="AQ18" t="b">
        <v>0</v>
      </c>
      <c r="AR18" t="b">
        <v>0</v>
      </c>
      <c r="AS18" t="b">
        <v>0</v>
      </c>
      <c r="AU18" t="b">
        <v>0</v>
      </c>
      <c r="AV18" t="b">
        <v>0</v>
      </c>
      <c r="AW18">
        <v>0</v>
      </c>
      <c r="AX18">
        <v>0</v>
      </c>
      <c r="AY18">
        <v>395.4</v>
      </c>
      <c r="AZ18">
        <v>0</v>
      </c>
      <c r="BA18">
        <v>100</v>
      </c>
      <c r="BB18" t="b">
        <v>0</v>
      </c>
      <c r="BC18">
        <v>395.4</v>
      </c>
    </row>
    <row r="19" spans="1:55" x14ac:dyDescent="0.3">
      <c r="A19" t="s">
        <v>121</v>
      </c>
      <c r="B19" t="s">
        <v>122</v>
      </c>
      <c r="C19">
        <v>104716</v>
      </c>
      <c r="D19" t="s">
        <v>127</v>
      </c>
      <c r="E19">
        <v>436804</v>
      </c>
      <c r="F19">
        <v>171982</v>
      </c>
      <c r="G19" s="1">
        <v>45296</v>
      </c>
      <c r="H19">
        <v>2311123437</v>
      </c>
      <c r="I19" t="s">
        <v>170</v>
      </c>
      <c r="J19">
        <v>2008</v>
      </c>
      <c r="K19" t="s">
        <v>70</v>
      </c>
      <c r="L19" s="1">
        <v>45281</v>
      </c>
      <c r="M19">
        <v>55430</v>
      </c>
      <c r="N19">
        <v>47320</v>
      </c>
      <c r="O19">
        <v>1</v>
      </c>
      <c r="P19">
        <v>2</v>
      </c>
      <c r="Q19">
        <v>1</v>
      </c>
      <c r="R19">
        <v>1000000749</v>
      </c>
      <c r="S19">
        <f>IFERROR(LEFT([1]!Table13[[#This Row],[part_no]],FIND("-",[1]!Table13[[#This Row],[part_no]])-1),[1]!Table13[[#This Row],[part_no]])</f>
        <v>1000000749</v>
      </c>
      <c r="T19" t="s">
        <v>171</v>
      </c>
      <c r="U19" t="s">
        <v>172</v>
      </c>
      <c r="V19" t="s">
        <v>173</v>
      </c>
      <c r="W19">
        <v>4</v>
      </c>
      <c r="X19" t="s">
        <v>75</v>
      </c>
      <c r="Y19">
        <v>4</v>
      </c>
      <c r="Z19" t="s">
        <v>76</v>
      </c>
      <c r="AA19">
        <v>4</v>
      </c>
      <c r="AB19">
        <v>336</v>
      </c>
      <c r="AC19">
        <v>336</v>
      </c>
      <c r="AE19" t="s">
        <v>77</v>
      </c>
      <c r="AF19" t="s">
        <v>172</v>
      </c>
      <c r="AG19" t="s">
        <v>174</v>
      </c>
      <c r="AH19" t="s">
        <v>79</v>
      </c>
      <c r="AI19" t="s">
        <v>133</v>
      </c>
      <c r="AJ19" t="s">
        <v>81</v>
      </c>
      <c r="AK19" t="b">
        <v>1</v>
      </c>
      <c r="AL19" t="s">
        <v>82</v>
      </c>
      <c r="AM19" t="s">
        <v>175</v>
      </c>
      <c r="AN19" t="s">
        <v>172</v>
      </c>
      <c r="AO19" t="s">
        <v>176</v>
      </c>
      <c r="AP19" t="b">
        <v>0</v>
      </c>
      <c r="AQ19" t="b">
        <v>0</v>
      </c>
      <c r="AR19" t="b">
        <v>0</v>
      </c>
      <c r="AS19" t="b">
        <v>0</v>
      </c>
      <c r="AU19" t="b">
        <v>0</v>
      </c>
      <c r="AV19" t="b">
        <v>0</v>
      </c>
      <c r="AW19">
        <v>0</v>
      </c>
      <c r="AX19">
        <v>0</v>
      </c>
      <c r="AY19">
        <v>516</v>
      </c>
      <c r="AZ19">
        <v>0</v>
      </c>
      <c r="BA19">
        <v>100</v>
      </c>
      <c r="BB19" t="b">
        <v>0</v>
      </c>
      <c r="BC19">
        <v>559.22</v>
      </c>
    </row>
    <row r="20" spans="1:55" x14ac:dyDescent="0.3">
      <c r="A20" t="s">
        <v>121</v>
      </c>
      <c r="B20" t="s">
        <v>122</v>
      </c>
      <c r="C20">
        <v>121019</v>
      </c>
      <c r="D20" t="s">
        <v>177</v>
      </c>
      <c r="E20">
        <v>436732</v>
      </c>
      <c r="F20">
        <v>825451</v>
      </c>
      <c r="G20" s="1">
        <v>45296</v>
      </c>
      <c r="H20">
        <v>2312126788</v>
      </c>
      <c r="I20" t="s">
        <v>162</v>
      </c>
      <c r="J20">
        <v>2008</v>
      </c>
      <c r="K20" t="s">
        <v>70</v>
      </c>
      <c r="L20" s="1">
        <v>45272</v>
      </c>
      <c r="M20">
        <v>55430</v>
      </c>
      <c r="N20">
        <v>44746</v>
      </c>
      <c r="O20">
        <v>1</v>
      </c>
      <c r="P20">
        <v>1</v>
      </c>
      <c r="Q20">
        <v>1</v>
      </c>
      <c r="R20" t="s">
        <v>178</v>
      </c>
      <c r="S20" t="str">
        <f>IFERROR(LEFT([1]!Table13[[#This Row],[part_no]],FIND("-",[1]!Table13[[#This Row],[part_no]])-1),[1]!Table13[[#This Row],[part_no]])</f>
        <v>209801</v>
      </c>
      <c r="T20" t="s">
        <v>179</v>
      </c>
      <c r="U20" t="s">
        <v>86</v>
      </c>
      <c r="V20" t="s">
        <v>87</v>
      </c>
      <c r="W20">
        <v>49</v>
      </c>
      <c r="X20" t="s">
        <v>88</v>
      </c>
      <c r="Y20">
        <v>49</v>
      </c>
      <c r="Z20" t="s">
        <v>89</v>
      </c>
      <c r="AA20">
        <v>49</v>
      </c>
      <c r="AB20">
        <v>1018.71</v>
      </c>
      <c r="AC20">
        <v>1018.71</v>
      </c>
      <c r="AD20" t="s">
        <v>177</v>
      </c>
      <c r="AE20" t="s">
        <v>62</v>
      </c>
      <c r="AF20" t="s">
        <v>86</v>
      </c>
      <c r="AG20" t="s">
        <v>90</v>
      </c>
      <c r="AH20" t="s">
        <v>79</v>
      </c>
      <c r="AI20" t="s">
        <v>80</v>
      </c>
      <c r="AJ20" t="s">
        <v>81</v>
      </c>
      <c r="AK20" t="b">
        <v>1</v>
      </c>
      <c r="AL20" t="s">
        <v>82</v>
      </c>
      <c r="AM20" t="s">
        <v>91</v>
      </c>
      <c r="AN20" t="s">
        <v>86</v>
      </c>
      <c r="AO20" t="s">
        <v>92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>
        <v>0</v>
      </c>
      <c r="AX20">
        <v>1018.71</v>
      </c>
      <c r="AY20">
        <v>0</v>
      </c>
      <c r="AZ20">
        <v>100</v>
      </c>
      <c r="BA20">
        <v>0</v>
      </c>
      <c r="BB20" t="b">
        <v>1</v>
      </c>
      <c r="BC20">
        <v>1018.71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Mashabane</dc:creator>
  <cp:lastModifiedBy>IT ADMIN</cp:lastModifiedBy>
  <dcterms:created xsi:type="dcterms:W3CDTF">2025-05-08T16:39:04Z</dcterms:created>
  <dcterms:modified xsi:type="dcterms:W3CDTF">2025-05-08T17:04:18Z</dcterms:modified>
</cp:coreProperties>
</file>