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furynm/Desktop/StudiaUG/Num3/Numeryczne3/"/>
    </mc:Choice>
  </mc:AlternateContent>
  <xr:revisionPtr revIDLastSave="0" documentId="13_ncr:1_{EA02F912-65D2-6240-A8B0-A7C91487AD5D}" xr6:coauthVersionLast="47" xr6:coauthVersionMax="47" xr10:uidLastSave="{00000000-0000-0000-0000-000000000000}"/>
  <bookViews>
    <workbookView xWindow="0" yWindow="0" windowWidth="35840" windowHeight="22400" xr2:uid="{49FE2B45-00EE-6547-AEAD-8FFC88A46532}"/>
  </bookViews>
  <sheets>
    <sheet name="wyniki" sheetId="2" r:id="rId1"/>
    <sheet name="Arkusz1" sheetId="1" r:id="rId2"/>
  </sheets>
  <definedNames>
    <definedName name="help" localSheetId="0">wyniki!$AD$4:$AI$7</definedName>
    <definedName name="wyniki_1" localSheetId="0">wyniki!$C$2:$K$65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O27" i="2"/>
  <c r="N27" i="2"/>
  <c r="P26" i="2"/>
  <c r="O26" i="2"/>
  <c r="N26" i="2"/>
  <c r="Y4" i="2" l="1"/>
  <c r="Z3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3" i="2"/>
  <c r="R3" i="2"/>
  <c r="L4" i="2"/>
  <c r="P3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18266-A02B-2B45-A1D4-AAC124F89E1C}" name="help" type="6" refreshedVersion="8" background="1" saveData="1">
    <textPr sourceFile="/Users/safurynm/Desktop/StudiaUG/Num3/Numeryczne3/help.txt" decimal="," thousands=" " comma="1">
      <textFields count="6">
        <textField/>
        <textField/>
        <textField/>
        <textField/>
        <textField/>
        <textField/>
      </textFields>
    </textPr>
  </connection>
  <connection id="2" xr16:uid="{6C51009B-F23E-6E45-8C28-B0BF54989B16}" name="wyniki" type="6" refreshedVersion="8" background="1" saveData="1">
    <textPr sourceFile="/Users/safurynm/Desktop/StudiaUG/Num3/Numeryczne3/wyniki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76D008AD-687D-414A-8769-3843842EB32E}" keepAlive="1" name="Zapytanie — wyniki" description="Połączenie z zapytaniem „wyniki” w skoroszycie." type="5" refreshedVersion="8" background="1" saveData="1">
    <dbPr connection="Provider=Microsoft.Mashup.OleDb.1;Data Source=$Workbook$;Location=wyniki;Extended Properties=&quot;&quot;" command="SELECT * FROM [wyniki]"/>
  </connection>
  <connection id="4" xr16:uid="{8D599B1A-26AB-DA4E-978D-69BC9716BBA2}" keepAlive="1" name="Zapytanie — wyniki (2)" description="Połączenie z zapytaniem „wyniki (2)” w skoroszycie." type="5" refreshedVersion="0" background="1">
    <dbPr connection="Provider=Microsoft.Mashup.OleDb.1;Data Source=$Workbook$;Location=&quot;wyniki (2)&quot;;Extended Properties=&quot;&quot;" command="SELECT * FROM [wyniki (2)]"/>
  </connection>
</connections>
</file>

<file path=xl/sharedStrings.xml><?xml version="1.0" encoding="utf-8"?>
<sst xmlns="http://schemas.openxmlformats.org/spreadsheetml/2006/main" count="47" uniqueCount="38">
  <si>
    <t>MP</t>
  </si>
  <si>
    <t xml:space="preserve"> MT</t>
  </si>
  <si>
    <t xml:space="preserve"> MS</t>
  </si>
  <si>
    <t xml:space="preserve"> Oczekiwana</t>
  </si>
  <si>
    <t xml:space="preserve"> a</t>
  </si>
  <si>
    <t xml:space="preserve"> b</t>
  </si>
  <si>
    <t>Pole koła</t>
  </si>
  <si>
    <t>Pole elipsy</t>
  </si>
  <si>
    <t>Pole paraboli</t>
  </si>
  <si>
    <t>Pole eipsy</t>
  </si>
  <si>
    <t>Pole sinusa</t>
  </si>
  <si>
    <t xml:space="preserve">Obwód koła </t>
  </si>
  <si>
    <t>Obwód elipsy</t>
  </si>
  <si>
    <t>Długość krzywej</t>
  </si>
  <si>
    <t xml:space="preserve"> BMP</t>
  </si>
  <si>
    <t xml:space="preserve"> BMT</t>
  </si>
  <si>
    <t xml:space="preserve"> BMS</t>
  </si>
  <si>
    <t>H1</t>
  </si>
  <si>
    <t>N</t>
  </si>
  <si>
    <t>Pole paroaboli</t>
  </si>
  <si>
    <t>Dł krzywej sin</t>
  </si>
  <si>
    <t>H2</t>
  </si>
  <si>
    <t xml:space="preserve">MS jest lepszy </t>
  </si>
  <si>
    <t>MP dało dokładniejsze wyniki</t>
  </si>
  <si>
    <t>H4</t>
  </si>
  <si>
    <t xml:space="preserve">zgadza się </t>
  </si>
  <si>
    <t>MT</t>
  </si>
  <si>
    <t>MS</t>
  </si>
  <si>
    <t>BMT</t>
  </si>
  <si>
    <t>BMS</t>
  </si>
  <si>
    <t>BMP</t>
  </si>
  <si>
    <t xml:space="preserve">Tak działa </t>
  </si>
  <si>
    <t>H5</t>
  </si>
  <si>
    <t>Monte</t>
  </si>
  <si>
    <t>My_PI</t>
  </si>
  <si>
    <t>MP1</t>
  </si>
  <si>
    <t>MT1</t>
  </si>
  <si>
    <t>MS1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</si>
</sst>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0000"/>
  </numFmts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7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wyniki!$I$2</c:f>
              <c:strCache>
                <c:ptCount val="1"/>
                <c:pt idx="0">
                  <c:v> BMP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wyniki!$B$3:$B$65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wyniki!$I$3:$I$65</c:f>
              <c:numCache>
                <c:formatCode>0.00E+00</c:formatCode>
                <c:ptCount val="63"/>
                <c:pt idx="0">
                  <c:v>1.0518294857320101E-7</c:v>
                </c:pt>
                <c:pt idx="1">
                  <c:v>4.9999833358627096E-6</c:v>
                </c:pt>
                <c:pt idx="2">
                  <c:v>1.0307933280273501E-5</c:v>
                </c:pt>
                <c:pt idx="3">
                  <c:v>6.8368906624982603E-6</c:v>
                </c:pt>
                <c:pt idx="4">
                  <c:v>1.5777448609810499E-6</c:v>
                </c:pt>
                <c:pt idx="5">
                  <c:v>3.4710387097902602E-6</c:v>
                </c:pt>
                <c:pt idx="6">
                  <c:v>1.1359764016560799E-5</c:v>
                </c:pt>
                <c:pt idx="7">
                  <c:v>8.4146358858561101E-7</c:v>
                </c:pt>
                <c:pt idx="8">
                  <c:v>4.7332331121196998E-6</c:v>
                </c:pt>
                <c:pt idx="9">
                  <c:v>2.5243915615646899E-6</c:v>
                </c:pt>
                <c:pt idx="10">
                  <c:v>2.5243915473538398E-6</c:v>
                </c:pt>
                <c:pt idx="11">
                  <c:v>9.4664651939524404E-7</c:v>
                </c:pt>
                <c:pt idx="12">
                  <c:v>2.0510680769802999E-5</c:v>
                </c:pt>
                <c:pt idx="13">
                  <c:v>5.8902452337861101E-6</c:v>
                </c:pt>
                <c:pt idx="14">
                  <c:v>7.3628094128252997E-6</c:v>
                </c:pt>
                <c:pt idx="15">
                  <c:v>3.68140467799094E-6</c:v>
                </c:pt>
                <c:pt idx="16">
                  <c:v>1.2727137516321799E-5</c:v>
                </c:pt>
                <c:pt idx="17">
                  <c:v>4.6280495951123098E-6</c:v>
                </c:pt>
                <c:pt idx="18">
                  <c:v>5.8902451769426904E-6</c:v>
                </c:pt>
                <c:pt idx="19">
                  <c:v>9.5716522423572297E-6</c:v>
                </c:pt>
                <c:pt idx="20">
                  <c:v>4.4176839537612901E-6</c:v>
                </c:pt>
                <c:pt idx="21">
                  <c:v>1.3884154839161E-5</c:v>
                </c:pt>
                <c:pt idx="22">
                  <c:v>8.4146358858561101E-7</c:v>
                </c:pt>
                <c:pt idx="23">
                  <c:v>9.4664662242394098E-6</c:v>
                </c:pt>
                <c:pt idx="24">
                  <c:v>7.5731721551619498E-6</c:v>
                </c:pt>
                <c:pt idx="25">
                  <c:v>1.23064152717233E-5</c:v>
                </c:pt>
                <c:pt idx="26">
                  <c:v>9.2560991902246298E-6</c:v>
                </c:pt>
                <c:pt idx="27">
                  <c:v>8.8353679075225904E-6</c:v>
                </c:pt>
                <c:pt idx="28">
                  <c:v>1.09390317675206E-5</c:v>
                </c:pt>
                <c:pt idx="29">
                  <c:v>2.1036591562051399E-6</c:v>
                </c:pt>
                <c:pt idx="30">
                  <c:v>1.57774486808648E-6</c:v>
                </c:pt>
                <c:pt idx="31">
                  <c:v>1.6450218964791901E-10</c:v>
                </c:pt>
                <c:pt idx="32" formatCode="General">
                  <c:v>1.30418124601767E-2</c:v>
                </c:pt>
                <c:pt idx="33" formatCode="General">
                  <c:v>7.3569409042477205E-2</c:v>
                </c:pt>
                <c:pt idx="34" formatCode="General">
                  <c:v>9.2081246946555895E-2</c:v>
                </c:pt>
                <c:pt idx="35" formatCode="General">
                  <c:v>3.6511145866718601E-2</c:v>
                </c:pt>
                <c:pt idx="36" formatCode="General">
                  <c:v>3.6662377189603697E-2</c:v>
                </c:pt>
                <c:pt idx="37" formatCode="General">
                  <c:v>3.6744804743893397E-2</c:v>
                </c:pt>
                <c:pt idx="38" formatCode="General">
                  <c:v>1.7964896652550501E-2</c:v>
                </c:pt>
                <c:pt idx="39" formatCode="General">
                  <c:v>5.52965967130951E-2</c:v>
                </c:pt>
                <c:pt idx="40" formatCode="General">
                  <c:v>1.78050525770387E-2</c:v>
                </c:pt>
                <c:pt idx="41" formatCode="General">
                  <c:v>3.6744804743893397E-2</c:v>
                </c:pt>
                <c:pt idx="42" formatCode="General">
                  <c:v>9.19617613036081E-2</c:v>
                </c:pt>
                <c:pt idx="43" formatCode="General">
                  <c:v>0.129065294660719</c:v>
                </c:pt>
                <c:pt idx="44" formatCode="General">
                  <c:v>7.3768703580331094E-2</c:v>
                </c:pt>
                <c:pt idx="45" formatCode="General">
                  <c:v>0.14741770299247001</c:v>
                </c:pt>
                <c:pt idx="46" formatCode="General">
                  <c:v>3.6784704521238602E-2</c:v>
                </c:pt>
                <c:pt idx="47" formatCode="General">
                  <c:v>0.11063309700843101</c:v>
                </c:pt>
                <c:pt idx="48" formatCode="General">
                  <c:v>1.83521789035072E-2</c:v>
                </c:pt>
                <c:pt idx="49" formatCode="General">
                  <c:v>5.5014934630349899E-2</c:v>
                </c:pt>
                <c:pt idx="50" formatCode="General">
                  <c:v>1.8090153561100601E-2</c:v>
                </c:pt>
                <c:pt idx="51" formatCode="General">
                  <c:v>0.14757733441388801</c:v>
                </c:pt>
                <c:pt idx="52" formatCode="General">
                  <c:v>7.3688913948760801E-2</c:v>
                </c:pt>
                <c:pt idx="53" formatCode="General">
                  <c:v>9.23028539529724E-2</c:v>
                </c:pt>
                <c:pt idx="54" formatCode="General">
                  <c:v>0.18460570790594399</c:v>
                </c:pt>
                <c:pt idx="55" formatCode="General">
                  <c:v>9.2280628365177295E-2</c:v>
                </c:pt>
                <c:pt idx="56" formatCode="General">
                  <c:v>0.18448165123883301</c:v>
                </c:pt>
                <c:pt idx="57" formatCode="General">
                  <c:v>0.12890577545903101</c:v>
                </c:pt>
                <c:pt idx="58" formatCode="General">
                  <c:v>0.12902539233270699</c:v>
                </c:pt>
                <c:pt idx="59" formatCode="General">
                  <c:v>9.2200899856990703E-2</c:v>
                </c:pt>
                <c:pt idx="60" formatCode="General">
                  <c:v>0.129221850330623</c:v>
                </c:pt>
                <c:pt idx="61" formatCode="General">
                  <c:v>0.14768862101477201</c:v>
                </c:pt>
                <c:pt idx="62">
                  <c:v>4.4219445678450597E-6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7-2D47-ADE4-85D71F9005A8}"/>
            </c:ext>
          </c:extLst>
        </c:ser>
        <c:ser>
          <c:idx val="1"/>
          <c:order val="1"/>
          <c:tx>
            <c:strRef>
              <c:f>wyniki!$J$2</c:f>
              <c:strCache>
                <c:ptCount val="1"/>
                <c:pt idx="0">
                  <c:v> BMT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wyniki!$B$3:$B$65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wyniki!$J$3:$J$65</c:f>
              <c:numCache>
                <c:formatCode>0.00E+00</c:formatCode>
                <c:ptCount val="63"/>
                <c:pt idx="0">
                  <c:v>1.05182964560412E-7</c:v>
                </c:pt>
                <c:pt idx="1">
                  <c:v>1.6666279467614199E-11</c:v>
                </c:pt>
                <c:pt idx="2">
                  <c:v>1.0307933280273501E-5</c:v>
                </c:pt>
                <c:pt idx="3">
                  <c:v>6.8368921404271498E-6</c:v>
                </c:pt>
                <c:pt idx="4">
                  <c:v>1.57774446307712E-6</c:v>
                </c:pt>
                <c:pt idx="5">
                  <c:v>3.4710374592350401E-6</c:v>
                </c:pt>
                <c:pt idx="6">
                  <c:v>1.1359763561813399E-5</c:v>
                </c:pt>
                <c:pt idx="7">
                  <c:v>8.4146371648330302E-7</c:v>
                </c:pt>
                <c:pt idx="8">
                  <c:v>4.7332352721696199E-6</c:v>
                </c:pt>
                <c:pt idx="9">
                  <c:v>2.52439089365452E-6</c:v>
                </c:pt>
                <c:pt idx="10">
                  <c:v>2.5243911494499099E-6</c:v>
                </c:pt>
                <c:pt idx="11">
                  <c:v>9.4664667926736001E-7</c:v>
                </c:pt>
                <c:pt idx="12">
                  <c:v>2.0510676108642602E-5</c:v>
                </c:pt>
                <c:pt idx="13">
                  <c:v>5.8902475927879996E-6</c:v>
                </c:pt>
                <c:pt idx="14">
                  <c:v>7.3628094412469998E-6</c:v>
                </c:pt>
                <c:pt idx="15">
                  <c:v>3.6814019352959799E-6</c:v>
                </c:pt>
                <c:pt idx="16">
                  <c:v>1.27271404153361E-5</c:v>
                </c:pt>
                <c:pt idx="17">
                  <c:v>4.6280504193418799E-6</c:v>
                </c:pt>
                <c:pt idx="18">
                  <c:v>5.8902460011722698E-6</c:v>
                </c:pt>
                <c:pt idx="19">
                  <c:v>9.5716524128874796E-6</c:v>
                </c:pt>
                <c:pt idx="20">
                  <c:v>4.4176840390264201E-6</c:v>
                </c:pt>
                <c:pt idx="21">
                  <c:v>1.3884153247545301E-5</c:v>
                </c:pt>
                <c:pt idx="22">
                  <c:v>8.4146371648330302E-7</c:v>
                </c:pt>
                <c:pt idx="23">
                  <c:v>9.4664657694920606E-6</c:v>
                </c:pt>
                <c:pt idx="24">
                  <c:v>7.5731726951744298E-6</c:v>
                </c:pt>
                <c:pt idx="25">
                  <c:v>1.23064105537196E-5</c:v>
                </c:pt>
                <c:pt idx="26">
                  <c:v>9.2561008386837699E-6</c:v>
                </c:pt>
                <c:pt idx="27">
                  <c:v>8.8353680780528504E-6</c:v>
                </c:pt>
                <c:pt idx="28">
                  <c:v>1.0939027504264199E-5</c:v>
                </c:pt>
                <c:pt idx="29">
                  <c:v>2.1036582467104301E-6</c:v>
                </c:pt>
                <c:pt idx="30">
                  <c:v>1.5777442996522899E-6</c:v>
                </c:pt>
                <c:pt idx="31">
                  <c:v>1.64520841394733E-10</c:v>
                </c:pt>
                <c:pt idx="32" formatCode="General">
                  <c:v>1.30418124601199E-2</c:v>
                </c:pt>
                <c:pt idx="33" formatCode="General">
                  <c:v>7.35694090430669E-2</c:v>
                </c:pt>
                <c:pt idx="34" formatCode="General">
                  <c:v>9.2081246946627004E-2</c:v>
                </c:pt>
                <c:pt idx="35" formatCode="General">
                  <c:v>3.6511145867088098E-2</c:v>
                </c:pt>
                <c:pt idx="36" formatCode="General">
                  <c:v>3.6662377189649903E-2</c:v>
                </c:pt>
                <c:pt idx="37" formatCode="General">
                  <c:v>3.6744804743790299E-2</c:v>
                </c:pt>
                <c:pt idx="38" formatCode="General">
                  <c:v>1.7964896653275199E-2</c:v>
                </c:pt>
                <c:pt idx="39" formatCode="General">
                  <c:v>5.5296596713041803E-2</c:v>
                </c:pt>
                <c:pt idx="40" formatCode="General">
                  <c:v>1.78050525770032E-2</c:v>
                </c:pt>
                <c:pt idx="41" formatCode="General">
                  <c:v>3.6744804743790299E-2</c:v>
                </c:pt>
                <c:pt idx="42" formatCode="General">
                  <c:v>9.1961761303942E-2</c:v>
                </c:pt>
                <c:pt idx="43" formatCode="General">
                  <c:v>0.129065294660939</c:v>
                </c:pt>
                <c:pt idx="44" formatCode="General">
                  <c:v>7.3768703580167697E-2</c:v>
                </c:pt>
                <c:pt idx="45" formatCode="General">
                  <c:v>0.14741770299274001</c:v>
                </c:pt>
                <c:pt idx="46" formatCode="General">
                  <c:v>3.6784704521533401E-2</c:v>
                </c:pt>
                <c:pt idx="47" formatCode="General">
                  <c:v>0.110633097008609</c:v>
                </c:pt>
                <c:pt idx="48" formatCode="General">
                  <c:v>1.83521789036316E-2</c:v>
                </c:pt>
                <c:pt idx="49" formatCode="General">
                  <c:v>5.5014934630598498E-2</c:v>
                </c:pt>
                <c:pt idx="50" formatCode="General">
                  <c:v>1.80901535613422E-2</c:v>
                </c:pt>
                <c:pt idx="51" formatCode="General">
                  <c:v>0.147577334413455</c:v>
                </c:pt>
                <c:pt idx="52" formatCode="General">
                  <c:v>7.3688913948288304E-2</c:v>
                </c:pt>
                <c:pt idx="53" formatCode="General">
                  <c:v>9.2302853952826697E-2</c:v>
                </c:pt>
                <c:pt idx="54" formatCode="General">
                  <c:v>0.184605707905653</c:v>
                </c:pt>
                <c:pt idx="55" formatCode="General">
                  <c:v>9.2280628365003198E-2</c:v>
                </c:pt>
                <c:pt idx="56" formatCode="General">
                  <c:v>0.184481651239885</c:v>
                </c:pt>
                <c:pt idx="57" formatCode="General">
                  <c:v>0.12890577545863299</c:v>
                </c:pt>
                <c:pt idx="58" formatCode="General">
                  <c:v>0.12902539233136401</c:v>
                </c:pt>
                <c:pt idx="59" formatCode="General">
                  <c:v>9.2200899857285606E-2</c:v>
                </c:pt>
                <c:pt idx="60" formatCode="General">
                  <c:v>0.12922185033052</c:v>
                </c:pt>
                <c:pt idx="61" formatCode="General">
                  <c:v>0.14768862101463701</c:v>
                </c:pt>
                <c:pt idx="62">
                  <c:v>4.4219445660687004E-6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7-2D47-ADE4-85D71F900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01375"/>
        <c:axId val="1807424815"/>
      </c:scatterChart>
      <c:valAx>
        <c:axId val="18075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7424815"/>
        <c:crosses val="autoZero"/>
        <c:crossBetween val="midCat"/>
      </c:valAx>
      <c:valAx>
        <c:axId val="180742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750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wyniki!$J$2</c:f>
              <c:strCache>
                <c:ptCount val="1"/>
                <c:pt idx="0">
                  <c:v> BMT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wyniki!$J$3:$J$65</c:f>
              <c:numCache>
                <c:formatCode>0.00E+00</c:formatCode>
                <c:ptCount val="63"/>
                <c:pt idx="0">
                  <c:v>1.05182964560412E-7</c:v>
                </c:pt>
                <c:pt idx="1">
                  <c:v>1.6666279467614199E-11</c:v>
                </c:pt>
                <c:pt idx="2">
                  <c:v>1.0307933280273501E-5</c:v>
                </c:pt>
                <c:pt idx="3">
                  <c:v>6.8368921404271498E-6</c:v>
                </c:pt>
                <c:pt idx="4">
                  <c:v>1.57774446307712E-6</c:v>
                </c:pt>
                <c:pt idx="5">
                  <c:v>3.4710374592350401E-6</c:v>
                </c:pt>
                <c:pt idx="6">
                  <c:v>1.1359763561813399E-5</c:v>
                </c:pt>
                <c:pt idx="7">
                  <c:v>8.4146371648330302E-7</c:v>
                </c:pt>
                <c:pt idx="8">
                  <c:v>4.7332352721696199E-6</c:v>
                </c:pt>
                <c:pt idx="9">
                  <c:v>2.52439089365452E-6</c:v>
                </c:pt>
                <c:pt idx="10">
                  <c:v>2.5243911494499099E-6</c:v>
                </c:pt>
                <c:pt idx="11">
                  <c:v>9.4664667926736001E-7</c:v>
                </c:pt>
                <c:pt idx="12">
                  <c:v>2.0510676108642602E-5</c:v>
                </c:pt>
                <c:pt idx="13">
                  <c:v>5.8902475927879996E-6</c:v>
                </c:pt>
                <c:pt idx="14">
                  <c:v>7.3628094412469998E-6</c:v>
                </c:pt>
                <c:pt idx="15">
                  <c:v>3.6814019352959799E-6</c:v>
                </c:pt>
                <c:pt idx="16">
                  <c:v>1.27271404153361E-5</c:v>
                </c:pt>
                <c:pt idx="17">
                  <c:v>4.6280504193418799E-6</c:v>
                </c:pt>
                <c:pt idx="18">
                  <c:v>5.8902460011722698E-6</c:v>
                </c:pt>
                <c:pt idx="19">
                  <c:v>9.5716524128874796E-6</c:v>
                </c:pt>
                <c:pt idx="20">
                  <c:v>4.4176840390264201E-6</c:v>
                </c:pt>
                <c:pt idx="21">
                  <c:v>1.3884153247545301E-5</c:v>
                </c:pt>
                <c:pt idx="22">
                  <c:v>8.4146371648330302E-7</c:v>
                </c:pt>
                <c:pt idx="23">
                  <c:v>9.4664657694920606E-6</c:v>
                </c:pt>
                <c:pt idx="24">
                  <c:v>7.5731726951744298E-6</c:v>
                </c:pt>
                <c:pt idx="25">
                  <c:v>1.23064105537196E-5</c:v>
                </c:pt>
                <c:pt idx="26">
                  <c:v>9.2561008386837699E-6</c:v>
                </c:pt>
                <c:pt idx="27">
                  <c:v>8.8353680780528504E-6</c:v>
                </c:pt>
                <c:pt idx="28">
                  <c:v>1.0939027504264199E-5</c:v>
                </c:pt>
                <c:pt idx="29">
                  <c:v>2.1036582467104301E-6</c:v>
                </c:pt>
                <c:pt idx="30">
                  <c:v>1.5777442996522899E-6</c:v>
                </c:pt>
                <c:pt idx="31">
                  <c:v>1.64520841394733E-10</c:v>
                </c:pt>
                <c:pt idx="32" formatCode="General">
                  <c:v>1.30418124601199E-2</c:v>
                </c:pt>
                <c:pt idx="33" formatCode="General">
                  <c:v>7.35694090430669E-2</c:v>
                </c:pt>
                <c:pt idx="34" formatCode="General">
                  <c:v>9.2081246946627004E-2</c:v>
                </c:pt>
                <c:pt idx="35" formatCode="General">
                  <c:v>3.6511145867088098E-2</c:v>
                </c:pt>
                <c:pt idx="36" formatCode="General">
                  <c:v>3.6662377189649903E-2</c:v>
                </c:pt>
                <c:pt idx="37" formatCode="General">
                  <c:v>3.6744804743790299E-2</c:v>
                </c:pt>
                <c:pt idx="38" formatCode="General">
                  <c:v>1.7964896653275199E-2</c:v>
                </c:pt>
                <c:pt idx="39" formatCode="General">
                  <c:v>5.5296596713041803E-2</c:v>
                </c:pt>
                <c:pt idx="40" formatCode="General">
                  <c:v>1.78050525770032E-2</c:v>
                </c:pt>
                <c:pt idx="41" formatCode="General">
                  <c:v>3.6744804743790299E-2</c:v>
                </c:pt>
                <c:pt idx="42" formatCode="General">
                  <c:v>9.1961761303942E-2</c:v>
                </c:pt>
                <c:pt idx="43" formatCode="General">
                  <c:v>0.129065294660939</c:v>
                </c:pt>
                <c:pt idx="44" formatCode="General">
                  <c:v>7.3768703580167697E-2</c:v>
                </c:pt>
                <c:pt idx="45" formatCode="General">
                  <c:v>0.14741770299274001</c:v>
                </c:pt>
                <c:pt idx="46" formatCode="General">
                  <c:v>3.6784704521533401E-2</c:v>
                </c:pt>
                <c:pt idx="47" formatCode="General">
                  <c:v>0.110633097008609</c:v>
                </c:pt>
                <c:pt idx="48" formatCode="General">
                  <c:v>1.83521789036316E-2</c:v>
                </c:pt>
                <c:pt idx="49" formatCode="General">
                  <c:v>5.5014934630598498E-2</c:v>
                </c:pt>
                <c:pt idx="50" formatCode="General">
                  <c:v>1.80901535613422E-2</c:v>
                </c:pt>
                <c:pt idx="51" formatCode="General">
                  <c:v>0.147577334413455</c:v>
                </c:pt>
                <c:pt idx="52" formatCode="General">
                  <c:v>7.3688913948288304E-2</c:v>
                </c:pt>
                <c:pt idx="53" formatCode="General">
                  <c:v>9.2302853952826697E-2</c:v>
                </c:pt>
                <c:pt idx="54" formatCode="General">
                  <c:v>0.184605707905653</c:v>
                </c:pt>
                <c:pt idx="55" formatCode="General">
                  <c:v>9.2280628365003198E-2</c:v>
                </c:pt>
                <c:pt idx="56" formatCode="General">
                  <c:v>0.184481651239885</c:v>
                </c:pt>
                <c:pt idx="57" formatCode="General">
                  <c:v>0.12890577545863299</c:v>
                </c:pt>
                <c:pt idx="58" formatCode="General">
                  <c:v>0.12902539233136401</c:v>
                </c:pt>
                <c:pt idx="59" formatCode="General">
                  <c:v>9.2200899857285606E-2</c:v>
                </c:pt>
                <c:pt idx="60" formatCode="General">
                  <c:v>0.12922185033052</c:v>
                </c:pt>
                <c:pt idx="61" formatCode="General">
                  <c:v>0.14768862101463701</c:v>
                </c:pt>
                <c:pt idx="62">
                  <c:v>4.4219445660687004E-6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D-8849-AB4A-609BDD64DCA2}"/>
            </c:ext>
          </c:extLst>
        </c:ser>
        <c:ser>
          <c:idx val="1"/>
          <c:order val="1"/>
          <c:tx>
            <c:strRef>
              <c:f>wyniki!$K$2</c:f>
              <c:strCache>
                <c:ptCount val="1"/>
                <c:pt idx="0">
                  <c:v> BMS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wyniki!$K$3:$K$65</c:f>
              <c:numCache>
                <c:formatCode>0.00E+00</c:formatCode>
                <c:ptCount val="63"/>
                <c:pt idx="0">
                  <c:v>4.1076589685218297E-8</c:v>
                </c:pt>
                <c:pt idx="1">
                  <c:v>3.88578058618804E-16</c:v>
                </c:pt>
                <c:pt idx="2">
                  <c:v>4.0255034150504798E-6</c:v>
                </c:pt>
                <c:pt idx="3">
                  <c:v>2.6699758279846698E-6</c:v>
                </c:pt>
                <c:pt idx="4">
                  <c:v>6.1614883151150903E-7</c:v>
                </c:pt>
                <c:pt idx="5">
                  <c:v>1.35552528490734E-6</c:v>
                </c:pt>
                <c:pt idx="6">
                  <c:v>4.4362698190525399E-6</c:v>
                </c:pt>
                <c:pt idx="7">
                  <c:v>3.28612717481746E-7</c:v>
                </c:pt>
                <c:pt idx="8">
                  <c:v>1.8484456347778099E-6</c:v>
                </c:pt>
                <c:pt idx="9">
                  <c:v>9.8583656438222491E-7</c:v>
                </c:pt>
                <c:pt idx="10">
                  <c:v>9.8583815599795301E-7</c:v>
                </c:pt>
                <c:pt idx="11">
                  <c:v>3.6968930672287501E-7</c:v>
                </c:pt>
                <c:pt idx="12">
                  <c:v>8.0099272281586292E-6</c:v>
                </c:pt>
                <c:pt idx="13">
                  <c:v>2.3002876901045902E-6</c:v>
                </c:pt>
                <c:pt idx="14">
                  <c:v>2.8753595984198901E-6</c:v>
                </c:pt>
                <c:pt idx="15">
                  <c:v>1.43767856286558E-6</c:v>
                </c:pt>
                <c:pt idx="16">
                  <c:v>4.9702641717885803E-6</c:v>
                </c:pt>
                <c:pt idx="17">
                  <c:v>1.80736995503139E-6</c:v>
                </c:pt>
                <c:pt idx="18">
                  <c:v>2.3002889690815201E-6</c:v>
                </c:pt>
                <c:pt idx="19">
                  <c:v>3.7379675745796699E-6</c:v>
                </c:pt>
                <c:pt idx="20">
                  <c:v>1.72521401964331E-6</c:v>
                </c:pt>
                <c:pt idx="21">
                  <c:v>5.4221064260673302E-6</c:v>
                </c:pt>
                <c:pt idx="22">
                  <c:v>3.28612717481746E-7</c:v>
                </c:pt>
                <c:pt idx="23">
                  <c:v>3.6968871199860502E-6</c:v>
                </c:pt>
                <c:pt idx="24">
                  <c:v>2.9575097073575299E-6</c:v>
                </c:pt>
                <c:pt idx="25">
                  <c:v>4.8059590085358599E-6</c:v>
                </c:pt>
                <c:pt idx="26">
                  <c:v>3.61473991006278E-6</c:v>
                </c:pt>
                <c:pt idx="27">
                  <c:v>3.4504280392866298E-6</c:v>
                </c:pt>
                <c:pt idx="28">
                  <c:v>4.2719613588815196E-6</c:v>
                </c:pt>
                <c:pt idx="29">
                  <c:v>8.2153059821621302E-7</c:v>
                </c:pt>
                <c:pt idx="30">
                  <c:v>6.1614785806796103E-7</c:v>
                </c:pt>
                <c:pt idx="31">
                  <c:v>1.9984014443252799E-14</c:v>
                </c:pt>
                <c:pt idx="32" formatCode="General">
                  <c:v>1.1245016978749601E-2</c:v>
                </c:pt>
                <c:pt idx="33" formatCode="General">
                  <c:v>6.3473752532040295E-2</c:v>
                </c:pt>
                <c:pt idx="34" formatCode="General">
                  <c:v>7.9422003246982301E-2</c:v>
                </c:pt>
                <c:pt idx="35" formatCode="General">
                  <c:v>3.1541971489801299E-2</c:v>
                </c:pt>
                <c:pt idx="36" formatCode="General">
                  <c:v>3.16540200799195E-2</c:v>
                </c:pt>
                <c:pt idx="37" formatCode="General">
                  <c:v>3.1710165586261399E-2</c:v>
                </c:pt>
                <c:pt idx="38" formatCode="General">
                  <c:v>1.55190597299323E-2</c:v>
                </c:pt>
                <c:pt idx="39" formatCode="General">
                  <c:v>4.7685142806059802E-2</c:v>
                </c:pt>
                <c:pt idx="40" formatCode="General">
                  <c:v>1.53720043271334E-2</c:v>
                </c:pt>
                <c:pt idx="41" formatCode="General">
                  <c:v>3.1710165586261399E-2</c:v>
                </c:pt>
                <c:pt idx="42" formatCode="General">
                  <c:v>7.9342190665187204E-2</c:v>
                </c:pt>
                <c:pt idx="43" formatCode="General">
                  <c:v>0.111291961738992</c:v>
                </c:pt>
                <c:pt idx="44" formatCode="General">
                  <c:v>6.3606821130875305E-2</c:v>
                </c:pt>
                <c:pt idx="45" formatCode="General">
                  <c:v>0.12713375779386299</c:v>
                </c:pt>
                <c:pt idx="46" formatCode="General">
                  <c:v>3.1736876266020099E-2</c:v>
                </c:pt>
                <c:pt idx="47" formatCode="General">
                  <c:v>9.5396914625645396E-2</c:v>
                </c:pt>
                <c:pt idx="48" formatCode="General">
                  <c:v>1.5841437848719001E-2</c:v>
                </c:pt>
                <c:pt idx="49" formatCode="General">
                  <c:v>4.7495841806778502E-2</c:v>
                </c:pt>
                <c:pt idx="50" formatCode="General">
                  <c:v>1.5631463935733302E-2</c:v>
                </c:pt>
                <c:pt idx="51" formatCode="General">
                  <c:v>0.127240280254831</c:v>
                </c:pt>
                <c:pt idx="52" formatCode="General">
                  <c:v>6.3553569952698993E-2</c:v>
                </c:pt>
                <c:pt idx="53" formatCode="General">
                  <c:v>7.9563917963490299E-2</c:v>
                </c:pt>
                <c:pt idx="54" formatCode="General">
                  <c:v>0.15912783592697999</c:v>
                </c:pt>
                <c:pt idx="55" formatCode="General">
                  <c:v>7.9555006477125503E-2</c:v>
                </c:pt>
                <c:pt idx="56" formatCode="General">
                  <c:v>0.15905701002332501</c:v>
                </c:pt>
                <c:pt idx="57" formatCode="General">
                  <c:v>0.11118548281247299</c:v>
                </c:pt>
                <c:pt idx="58" formatCode="General">
                  <c:v>0.111265333215165</c:v>
                </c:pt>
                <c:pt idx="59" formatCode="General">
                  <c:v>7.9501867708110296E-2</c:v>
                </c:pt>
                <c:pt idx="60" formatCode="General">
                  <c:v>0.111395330604125</c:v>
                </c:pt>
                <c:pt idx="61" formatCode="General">
                  <c:v>0.12731165099538</c:v>
                </c:pt>
                <c:pt idx="62">
                  <c:v>4.4219445420878796E-6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D-8849-AB4A-609BDD64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00607"/>
        <c:axId val="1861405071"/>
      </c:lineChart>
      <c:catAx>
        <c:axId val="2110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1405071"/>
        <c:crosses val="autoZero"/>
        <c:auto val="1"/>
        <c:lblAlgn val="ctr"/>
        <c:lblOffset val="100"/>
        <c:noMultiLvlLbl val="0"/>
      </c:catAx>
      <c:valAx>
        <c:axId val="1861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44331</xdr:colOff>
      <xdr:row>3</xdr:row>
      <xdr:rowOff>197930</xdr:rowOff>
    </xdr:from>
    <xdr:to>
      <xdr:col>19</xdr:col>
      <xdr:colOff>482840</xdr:colOff>
      <xdr:row>17</xdr:row>
      <xdr:rowOff>89621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95050E10-7332-CAA0-F61B-A2A488BBD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44332</xdr:colOff>
      <xdr:row>5</xdr:row>
      <xdr:rowOff>30192</xdr:rowOff>
    </xdr:from>
    <xdr:to>
      <xdr:col>26</xdr:col>
      <xdr:colOff>482842</xdr:colOff>
      <xdr:row>18</xdr:row>
      <xdr:rowOff>125562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C691C205-EF0F-30FC-ED9E-FB7505711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lp" connectionId="1" xr16:uid="{E7B8A54F-DE81-214D-B00C-375A8D5E84F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_1" connectionId="2" xr16:uid="{07EF188E-788B-1848-A2F3-D9C7EE64D6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4D16-277F-2B46-B525-6ED233CF11B9}">
  <dimension ref="A1:AI65"/>
  <sheetViews>
    <sheetView tabSelected="1" topLeftCell="J1" zoomScale="106" zoomScaleNormal="100" workbookViewId="0">
      <selection activeCell="W30" sqref="W30"/>
    </sheetView>
  </sheetViews>
  <sheetFormatPr baseColWidth="10" defaultRowHeight="16" x14ac:dyDescent="0.2"/>
  <cols>
    <col min="1" max="2" width="19.83203125" bestFit="1" customWidth="1"/>
    <col min="3" max="5" width="19.1640625" bestFit="1" customWidth="1"/>
    <col min="6" max="7" width="5" bestFit="1" customWidth="1"/>
    <col min="8" max="9" width="22" bestFit="1" customWidth="1"/>
    <col min="10" max="11" width="23" bestFit="1" customWidth="1"/>
    <col min="13" max="13" width="9.1640625" bestFit="1" customWidth="1"/>
    <col min="16" max="16" width="14.33203125" customWidth="1"/>
    <col min="30" max="30" width="20.5" bestFit="1" customWidth="1"/>
    <col min="31" max="32" width="20.83203125" bestFit="1" customWidth="1"/>
    <col min="33" max="35" width="24.83203125" bestFit="1" customWidth="1"/>
  </cols>
  <sheetData>
    <row r="1" spans="1:35" x14ac:dyDescent="0.2">
      <c r="O1" t="s">
        <v>17</v>
      </c>
      <c r="Y1" t="s">
        <v>21</v>
      </c>
      <c r="AB1" t="s">
        <v>24</v>
      </c>
    </row>
    <row r="2" spans="1:35" x14ac:dyDescent="0.2">
      <c r="B2" t="s">
        <v>18</v>
      </c>
      <c r="C2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14</v>
      </c>
      <c r="J2" s="1" t="s">
        <v>15</v>
      </c>
      <c r="K2" s="1" t="s">
        <v>16</v>
      </c>
    </row>
    <row r="3" spans="1:35" x14ac:dyDescent="0.2">
      <c r="A3" t="s">
        <v>6</v>
      </c>
      <c r="B3">
        <v>1</v>
      </c>
      <c r="C3">
        <v>3.1415925484068401</v>
      </c>
      <c r="D3" s="1">
        <v>3.1415925484068201</v>
      </c>
      <c r="E3" s="1">
        <v>3.1415926125131999</v>
      </c>
      <c r="F3" s="1">
        <v>3.14159265358979</v>
      </c>
      <c r="G3" s="1">
        <v>0</v>
      </c>
      <c r="H3" s="1">
        <v>0</v>
      </c>
      <c r="I3" s="2">
        <v>1.0518294857320101E-7</v>
      </c>
      <c r="J3" s="2">
        <v>1.05182964560412E-7</v>
      </c>
      <c r="K3" s="2">
        <v>4.1076589685218297E-8</v>
      </c>
      <c r="L3">
        <f>IF(I3&lt;J3,1,0)</f>
        <v>1</v>
      </c>
      <c r="P3">
        <f>SUM(L3:L63)</f>
        <v>32</v>
      </c>
      <c r="R3">
        <f>63-32</f>
        <v>31</v>
      </c>
      <c r="Y3">
        <f>IF(J3&lt;K3,1,0)</f>
        <v>0</v>
      </c>
      <c r="Z3">
        <f>SUM(Y3:Y63)</f>
        <v>0</v>
      </c>
      <c r="AB3" t="s">
        <v>25</v>
      </c>
      <c r="AC3" t="s">
        <v>18</v>
      </c>
      <c r="AD3" t="s">
        <v>0</v>
      </c>
      <c r="AE3" t="s">
        <v>26</v>
      </c>
      <c r="AF3" t="s">
        <v>27</v>
      </c>
      <c r="AG3" t="s">
        <v>30</v>
      </c>
      <c r="AH3" t="s">
        <v>28</v>
      </c>
      <c r="AI3" t="s">
        <v>29</v>
      </c>
    </row>
    <row r="4" spans="1:35" x14ac:dyDescent="0.2">
      <c r="A4" t="s">
        <v>19</v>
      </c>
      <c r="B4">
        <v>2</v>
      </c>
      <c r="C4">
        <v>0.33332833334999701</v>
      </c>
      <c r="D4" s="1">
        <v>0.33333333334999898</v>
      </c>
      <c r="E4" s="1">
        <v>0.33333333333333198</v>
      </c>
      <c r="F4" s="1">
        <v>0.33333333333333298</v>
      </c>
      <c r="G4" s="1">
        <v>0</v>
      </c>
      <c r="H4" s="1">
        <v>0</v>
      </c>
      <c r="I4" s="2">
        <v>4.9999833358627096E-6</v>
      </c>
      <c r="J4" s="2">
        <v>1.6666279467614199E-11</v>
      </c>
      <c r="K4" s="2">
        <v>3.88578058618804E-16</v>
      </c>
      <c r="L4">
        <f t="shared" ref="L4:L65" si="0">IF(I4&lt;J4,1,0)</f>
        <v>0</v>
      </c>
      <c r="Y4">
        <f>IF(J4&lt;K4,1,0)</f>
        <v>0</v>
      </c>
      <c r="AC4">
        <v>1000</v>
      </c>
      <c r="AD4" s="3">
        <v>1.9999983550656599</v>
      </c>
      <c r="AE4" s="3">
        <v>1.9999983550656599</v>
      </c>
      <c r="AF4" s="3">
        <v>2.00000000000108</v>
      </c>
      <c r="AG4" s="3">
        <v>1.6449343362978599E-6</v>
      </c>
      <c r="AH4" s="3">
        <v>1.6449343376301299E-6</v>
      </c>
      <c r="AI4" s="3">
        <v>1.0804690475651999E-12</v>
      </c>
    </row>
    <row r="5" spans="1:35" x14ac:dyDescent="0.2">
      <c r="A5" t="s">
        <v>7</v>
      </c>
      <c r="B5">
        <v>3</v>
      </c>
      <c r="C5">
        <v>307.87606974386603</v>
      </c>
      <c r="D5" s="1">
        <v>307.87606974386603</v>
      </c>
      <c r="E5" s="1">
        <v>307.876076026296</v>
      </c>
      <c r="F5" s="1">
        <v>307.87608005179902</v>
      </c>
      <c r="G5" s="1">
        <v>7</v>
      </c>
      <c r="H5" s="1">
        <v>14</v>
      </c>
      <c r="I5" s="2">
        <v>1.0307933280273501E-5</v>
      </c>
      <c r="J5" s="2">
        <v>1.0307933280273501E-5</v>
      </c>
      <c r="K5" s="2">
        <v>4.0255034150504798E-6</v>
      </c>
      <c r="L5">
        <f t="shared" si="0"/>
        <v>0</v>
      </c>
      <c r="Y5">
        <f>IF(J5&lt;K5,1,0)</f>
        <v>0</v>
      </c>
      <c r="AC5">
        <v>10000</v>
      </c>
      <c r="AD5" s="3">
        <v>1.9999999835506601</v>
      </c>
      <c r="AE5" s="3">
        <v>1.9999999835506601</v>
      </c>
      <c r="AF5" s="3">
        <v>1.99999999999999</v>
      </c>
      <c r="AG5" s="3">
        <v>1.64493358933981E-8</v>
      </c>
      <c r="AH5" s="3">
        <v>1.64493392240672E-8</v>
      </c>
      <c r="AI5" s="3">
        <v>7.5495165674510597E-15</v>
      </c>
    </row>
    <row r="6" spans="1:35" x14ac:dyDescent="0.2">
      <c r="B6">
        <v>4</v>
      </c>
      <c r="C6">
        <v>204.203515646445</v>
      </c>
      <c r="D6" s="1">
        <v>204.203515646444</v>
      </c>
      <c r="E6" s="1">
        <v>204.20351981336</v>
      </c>
      <c r="F6" s="1">
        <v>204.203522483336</v>
      </c>
      <c r="G6" s="1">
        <v>5</v>
      </c>
      <c r="H6" s="1">
        <v>13</v>
      </c>
      <c r="I6" s="2">
        <v>6.8368906624982603E-6</v>
      </c>
      <c r="J6" s="2">
        <v>6.8368921404271498E-6</v>
      </c>
      <c r="K6" s="2">
        <v>2.6699758279846698E-6</v>
      </c>
      <c r="L6">
        <f t="shared" si="0"/>
        <v>1</v>
      </c>
      <c r="Y6">
        <f>IF(J6&lt;K6,1,0)</f>
        <v>0</v>
      </c>
      <c r="AC6">
        <v>100000</v>
      </c>
      <c r="AD6" s="3">
        <v>1.99999999983549</v>
      </c>
      <c r="AE6" s="3">
        <v>1.9999999998354701</v>
      </c>
      <c r="AF6" s="3">
        <v>1.99999999999998</v>
      </c>
      <c r="AG6" s="3">
        <v>1.6450218964791901E-10</v>
      </c>
      <c r="AH6" s="3">
        <v>1.64520841394733E-10</v>
      </c>
      <c r="AI6" s="3">
        <v>1.9984014443252799E-14</v>
      </c>
    </row>
    <row r="7" spans="1:35" x14ac:dyDescent="0.2">
      <c r="B7">
        <v>5</v>
      </c>
      <c r="C7">
        <v>47.123888226101997</v>
      </c>
      <c r="D7" s="1">
        <v>47.123888226102402</v>
      </c>
      <c r="E7" s="1">
        <v>47.123889187697998</v>
      </c>
      <c r="F7" s="1">
        <v>47.123889803846801</v>
      </c>
      <c r="G7" s="1">
        <v>15</v>
      </c>
      <c r="H7" s="1">
        <v>1</v>
      </c>
      <c r="I7" s="2">
        <v>1.5777448609810499E-6</v>
      </c>
      <c r="J7" s="2">
        <v>1.57774446307712E-6</v>
      </c>
      <c r="K7" s="2">
        <v>6.1614883151150903E-7</v>
      </c>
      <c r="L7">
        <f t="shared" si="0"/>
        <v>0</v>
      </c>
      <c r="Y7">
        <f>IF(J7&lt;K7,1,0)</f>
        <v>0</v>
      </c>
      <c r="AC7">
        <v>1000000</v>
      </c>
      <c r="AD7" s="3">
        <v>1.99999999999834</v>
      </c>
      <c r="AE7" s="3">
        <v>1.9999999999983999</v>
      </c>
      <c r="AF7" s="3">
        <v>2.00000000000002</v>
      </c>
      <c r="AG7" s="3">
        <v>1.65045754840775E-12</v>
      </c>
      <c r="AH7" s="3">
        <v>1.59228186191739E-12</v>
      </c>
      <c r="AI7" s="3">
        <v>2.2648549702353099E-14</v>
      </c>
    </row>
    <row r="8" spans="1:35" x14ac:dyDescent="0.2">
      <c r="B8">
        <v>6</v>
      </c>
      <c r="C8">
        <v>103.672554097424</v>
      </c>
      <c r="D8" s="1">
        <v>103.67255409742501</v>
      </c>
      <c r="E8" s="1">
        <v>103.672556212937</v>
      </c>
      <c r="F8" s="1">
        <v>103.67255756846301</v>
      </c>
      <c r="G8" s="1">
        <v>11</v>
      </c>
      <c r="H8" s="1">
        <v>3</v>
      </c>
      <c r="I8" s="2">
        <v>3.4710387097902602E-6</v>
      </c>
      <c r="J8" s="2">
        <v>3.4710374592350401E-6</v>
      </c>
      <c r="K8" s="2">
        <v>1.35552528490734E-6</v>
      </c>
      <c r="L8">
        <f t="shared" si="0"/>
        <v>0</v>
      </c>
      <c r="Y8">
        <f>IF(J8&lt;K8,1,0)</f>
        <v>0</v>
      </c>
    </row>
    <row r="9" spans="1:35" x14ac:dyDescent="0.2">
      <c r="B9">
        <v>7</v>
      </c>
      <c r="C9">
        <v>339.291995227933</v>
      </c>
      <c r="D9" s="1">
        <v>339.29199522793402</v>
      </c>
      <c r="E9" s="1">
        <v>339.29200215142703</v>
      </c>
      <c r="F9" s="1">
        <v>339.29200658769702</v>
      </c>
      <c r="G9" s="1">
        <v>12</v>
      </c>
      <c r="H9" s="1">
        <v>9</v>
      </c>
      <c r="I9" s="2">
        <v>1.1359764016560799E-5</v>
      </c>
      <c r="J9" s="2">
        <v>1.1359763561813399E-5</v>
      </c>
      <c r="K9" s="2">
        <v>4.4362698190525399E-6</v>
      </c>
      <c r="L9">
        <f t="shared" si="0"/>
        <v>0</v>
      </c>
      <c r="Y9">
        <f>IF(J9&lt;K9,1,0)</f>
        <v>0</v>
      </c>
    </row>
    <row r="10" spans="1:35" x14ac:dyDescent="0.2">
      <c r="B10">
        <v>8</v>
      </c>
      <c r="C10">
        <v>25.132740387254699</v>
      </c>
      <c r="D10" s="1">
        <v>25.1327403872546</v>
      </c>
      <c r="E10" s="1">
        <v>25.132740900105599</v>
      </c>
      <c r="F10" s="1">
        <v>25.132741228718299</v>
      </c>
      <c r="G10" s="1">
        <v>1</v>
      </c>
      <c r="H10" s="1">
        <v>8</v>
      </c>
      <c r="I10" s="2">
        <v>8.4146358858561101E-7</v>
      </c>
      <c r="J10" s="2">
        <v>8.4146371648330302E-7</v>
      </c>
      <c r="K10" s="2">
        <v>3.28612717481746E-7</v>
      </c>
      <c r="L10">
        <f t="shared" si="0"/>
        <v>1</v>
      </c>
      <c r="Y10">
        <f>IF(J10&lt;K10,1,0)</f>
        <v>0</v>
      </c>
      <c r="AC10" t="s">
        <v>31</v>
      </c>
    </row>
    <row r="11" spans="1:35" x14ac:dyDescent="0.2">
      <c r="B11">
        <v>9</v>
      </c>
      <c r="C11">
        <v>141.37166467830701</v>
      </c>
      <c r="D11" s="1">
        <v>141.371664678305</v>
      </c>
      <c r="E11" s="1">
        <v>141.371667563095</v>
      </c>
      <c r="F11" s="1">
        <v>141.37166941154001</v>
      </c>
      <c r="G11" s="1">
        <v>3</v>
      </c>
      <c r="H11" s="1">
        <v>15</v>
      </c>
      <c r="I11" s="2">
        <v>4.7332331121196998E-6</v>
      </c>
      <c r="J11" s="2">
        <v>4.7332352721696199E-6</v>
      </c>
      <c r="K11" s="2">
        <v>1.8484456347778099E-6</v>
      </c>
      <c r="L11">
        <f t="shared" si="0"/>
        <v>1</v>
      </c>
      <c r="Y11">
        <f>IF(J11&lt;K11,1,0)</f>
        <v>0</v>
      </c>
    </row>
    <row r="12" spans="1:35" x14ac:dyDescent="0.2">
      <c r="B12">
        <v>10</v>
      </c>
      <c r="C12">
        <v>75.398221161763402</v>
      </c>
      <c r="D12" s="1">
        <v>75.398221161764098</v>
      </c>
      <c r="E12" s="1">
        <v>75.398222700318399</v>
      </c>
      <c r="F12" s="1">
        <v>75.398223686155006</v>
      </c>
      <c r="G12" s="1">
        <v>2</v>
      </c>
      <c r="H12" s="1">
        <v>12</v>
      </c>
      <c r="I12" s="2">
        <v>2.5243915615646899E-6</v>
      </c>
      <c r="J12" s="2">
        <v>2.52439089365452E-6</v>
      </c>
      <c r="K12" s="2">
        <v>9.8583656438222491E-7</v>
      </c>
      <c r="L12">
        <f t="shared" si="0"/>
        <v>0</v>
      </c>
      <c r="Y12">
        <f>IF(J12&lt;K12,1,0)</f>
        <v>0</v>
      </c>
    </row>
    <row r="13" spans="1:35" x14ac:dyDescent="0.2">
      <c r="B13">
        <v>11</v>
      </c>
      <c r="C13">
        <v>75.398221161763402</v>
      </c>
      <c r="D13" s="1">
        <v>75.3982211617638</v>
      </c>
      <c r="E13" s="1">
        <v>75.398222700316794</v>
      </c>
      <c r="F13" s="1">
        <v>75.398223686155006</v>
      </c>
      <c r="G13" s="1">
        <v>3</v>
      </c>
      <c r="H13" s="1">
        <v>8</v>
      </c>
      <c r="I13" s="2">
        <v>2.5243915473538398E-6</v>
      </c>
      <c r="J13" s="2">
        <v>2.5243911494499099E-6</v>
      </c>
      <c r="K13" s="2">
        <v>9.8583815599795301E-7</v>
      </c>
      <c r="L13">
        <f t="shared" si="0"/>
        <v>0</v>
      </c>
      <c r="Y13">
        <f>IF(J13&lt;K13,1,0)</f>
        <v>0</v>
      </c>
    </row>
    <row r="14" spans="1:35" x14ac:dyDescent="0.2">
      <c r="B14">
        <v>12</v>
      </c>
      <c r="C14">
        <v>28.274332935661601</v>
      </c>
      <c r="D14" s="1">
        <v>28.274332935661398</v>
      </c>
      <c r="E14" s="1">
        <v>28.274333512618799</v>
      </c>
      <c r="F14" s="1">
        <v>28.274333882308099</v>
      </c>
      <c r="G14" s="1">
        <v>9</v>
      </c>
      <c r="H14" s="1">
        <v>1</v>
      </c>
      <c r="I14" s="2">
        <v>9.4664651939524404E-7</v>
      </c>
      <c r="J14" s="2">
        <v>9.4664667926736001E-7</v>
      </c>
      <c r="K14" s="2">
        <v>3.6968930672287501E-7</v>
      </c>
      <c r="L14">
        <f t="shared" si="0"/>
        <v>1</v>
      </c>
      <c r="Y14">
        <f>IF(J14&lt;K14,1,0)</f>
        <v>0</v>
      </c>
    </row>
    <row r="15" spans="1:35" x14ac:dyDescent="0.2">
      <c r="B15">
        <v>13</v>
      </c>
      <c r="C15">
        <v>612.61054693932795</v>
      </c>
      <c r="D15" s="1">
        <v>612.61054693933295</v>
      </c>
      <c r="E15" s="1">
        <v>612.61055944008206</v>
      </c>
      <c r="F15" s="1">
        <v>612.61056745000894</v>
      </c>
      <c r="G15" s="1">
        <v>15</v>
      </c>
      <c r="H15" s="1">
        <v>13</v>
      </c>
      <c r="I15" s="2">
        <v>2.0510680769802999E-5</v>
      </c>
      <c r="J15" s="2">
        <v>2.0510676108642602E-5</v>
      </c>
      <c r="K15" s="2">
        <v>8.0099272281586292E-6</v>
      </c>
      <c r="L15">
        <f t="shared" si="0"/>
        <v>0</v>
      </c>
      <c r="Y15">
        <f>IF(J15&lt;K15,1,0)</f>
        <v>0</v>
      </c>
    </row>
    <row r="16" spans="1:35" x14ac:dyDescent="0.2">
      <c r="B16">
        <v>14</v>
      </c>
      <c r="C16">
        <v>175.92918271078301</v>
      </c>
      <c r="D16" s="1">
        <v>175.92918271078</v>
      </c>
      <c r="E16" s="1">
        <v>175.92918630074001</v>
      </c>
      <c r="F16" s="1">
        <v>175.92918860102799</v>
      </c>
      <c r="G16" s="1">
        <v>8</v>
      </c>
      <c r="H16" s="1">
        <v>7</v>
      </c>
      <c r="I16" s="2">
        <v>5.8902452337861101E-6</v>
      </c>
      <c r="J16" s="2">
        <v>5.8902475927879996E-6</v>
      </c>
      <c r="K16" s="2">
        <v>2.3002876901045902E-6</v>
      </c>
      <c r="L16">
        <f t="shared" si="0"/>
        <v>1</v>
      </c>
      <c r="Y16">
        <f>IF(J16&lt;K16,1,0)</f>
        <v>0</v>
      </c>
    </row>
    <row r="17" spans="2:26" x14ac:dyDescent="0.2">
      <c r="B17">
        <v>15</v>
      </c>
      <c r="C17">
        <v>219.91147838847601</v>
      </c>
      <c r="D17" s="1">
        <v>219.91147838847601</v>
      </c>
      <c r="E17" s="1">
        <v>219.911482875925</v>
      </c>
      <c r="F17" s="1">
        <v>219.911485751285</v>
      </c>
      <c r="G17" s="1">
        <v>5</v>
      </c>
      <c r="H17" s="1">
        <v>14</v>
      </c>
      <c r="I17" s="2">
        <v>7.3628094128252997E-6</v>
      </c>
      <c r="J17" s="2">
        <v>7.3628094412469998E-6</v>
      </c>
      <c r="K17" s="2">
        <v>2.8753595984198901E-6</v>
      </c>
      <c r="L17">
        <f t="shared" si="0"/>
        <v>1</v>
      </c>
      <c r="Y17">
        <f>IF(J17&lt;K17,1,0)</f>
        <v>0</v>
      </c>
    </row>
    <row r="18" spans="2:26" x14ac:dyDescent="0.2">
      <c r="B18">
        <v>16</v>
      </c>
      <c r="C18">
        <v>109.95573919423801</v>
      </c>
      <c r="D18" s="1">
        <v>109.95573919424</v>
      </c>
      <c r="E18" s="1">
        <v>109.95574143796399</v>
      </c>
      <c r="F18" s="1">
        <v>109.955742875642</v>
      </c>
      <c r="G18" s="1">
        <v>7</v>
      </c>
      <c r="H18" s="1">
        <v>5</v>
      </c>
      <c r="I18" s="2">
        <v>3.68140467799094E-6</v>
      </c>
      <c r="J18" s="2">
        <v>3.6814019352959799E-6</v>
      </c>
      <c r="K18" s="2">
        <v>1.43767856286558E-6</v>
      </c>
      <c r="L18">
        <f t="shared" si="0"/>
        <v>0</v>
      </c>
      <c r="Y18">
        <f>IF(J18&lt;K18,1,0)</f>
        <v>0</v>
      </c>
    </row>
    <row r="19" spans="2:26" x14ac:dyDescent="0.2">
      <c r="B19">
        <v>17</v>
      </c>
      <c r="C19">
        <v>380.13269835722701</v>
      </c>
      <c r="D19" s="1">
        <v>380.132698357224</v>
      </c>
      <c r="E19" s="1">
        <v>380.13270611410002</v>
      </c>
      <c r="F19" s="1">
        <v>380.13271108436402</v>
      </c>
      <c r="G19" s="1">
        <v>11</v>
      </c>
      <c r="H19" s="1">
        <v>11</v>
      </c>
      <c r="I19" s="2">
        <v>1.2727137516321799E-5</v>
      </c>
      <c r="J19" s="2">
        <v>1.27271404153361E-5</v>
      </c>
      <c r="K19" s="2">
        <v>4.9702641717885803E-6</v>
      </c>
      <c r="L19">
        <f t="shared" si="0"/>
        <v>1</v>
      </c>
      <c r="Y19">
        <f>IF(J19&lt;K19,1,0)</f>
        <v>0</v>
      </c>
    </row>
    <row r="20" spans="2:26" x14ac:dyDescent="0.2">
      <c r="B20">
        <v>18</v>
      </c>
      <c r="C20">
        <v>138.230072129901</v>
      </c>
      <c r="D20" s="1">
        <v>138.23007212990001</v>
      </c>
      <c r="E20" s="1">
        <v>138.23007495057999</v>
      </c>
      <c r="F20" s="1">
        <v>138.23007675795</v>
      </c>
      <c r="G20" s="1">
        <v>11</v>
      </c>
      <c r="H20" s="1">
        <v>4</v>
      </c>
      <c r="I20" s="2">
        <v>4.6280495951123098E-6</v>
      </c>
      <c r="J20" s="2">
        <v>4.6280504193418799E-6</v>
      </c>
      <c r="K20" s="2">
        <v>1.80736995503139E-6</v>
      </c>
      <c r="L20">
        <f t="shared" si="0"/>
        <v>1</v>
      </c>
      <c r="P20" t="s">
        <v>23</v>
      </c>
      <c r="Y20">
        <f>IF(J20&lt;K20,1,0)</f>
        <v>0</v>
      </c>
      <c r="Z20" t="s">
        <v>22</v>
      </c>
    </row>
    <row r="21" spans="2:26" x14ac:dyDescent="0.2">
      <c r="B21">
        <v>19</v>
      </c>
      <c r="C21">
        <v>175.92918271078301</v>
      </c>
      <c r="D21" s="1">
        <v>175.92918271078199</v>
      </c>
      <c r="E21" s="1">
        <v>175.92918630073899</v>
      </c>
      <c r="F21" s="1">
        <v>175.92918860102799</v>
      </c>
      <c r="G21" s="1">
        <v>14</v>
      </c>
      <c r="H21" s="1">
        <v>4</v>
      </c>
      <c r="I21" s="2">
        <v>5.8902451769426904E-6</v>
      </c>
      <c r="J21" s="2">
        <v>5.8902460011722698E-6</v>
      </c>
      <c r="K21" s="2">
        <v>2.3002889690815201E-6</v>
      </c>
      <c r="L21">
        <f t="shared" si="0"/>
        <v>1</v>
      </c>
      <c r="Y21">
        <f>IF(J21&lt;K21,1,0)</f>
        <v>0</v>
      </c>
    </row>
    <row r="22" spans="2:26" x14ac:dyDescent="0.2">
      <c r="B22">
        <v>20</v>
      </c>
      <c r="C22">
        <v>285.88492190501898</v>
      </c>
      <c r="D22" s="1">
        <v>285.88492190501802</v>
      </c>
      <c r="E22" s="1">
        <v>285.88492773870303</v>
      </c>
      <c r="F22" s="1">
        <v>285.884931476671</v>
      </c>
      <c r="G22" s="1">
        <v>13</v>
      </c>
      <c r="H22" s="1">
        <v>7</v>
      </c>
      <c r="I22" s="2">
        <v>9.5716522423572297E-6</v>
      </c>
      <c r="J22" s="2">
        <v>9.5716524128874796E-6</v>
      </c>
      <c r="K22" s="2">
        <v>3.7379675745796699E-6</v>
      </c>
      <c r="L22">
        <f t="shared" si="0"/>
        <v>1</v>
      </c>
      <c r="Y22">
        <f>IF(J22&lt;K22,1,0)</f>
        <v>0</v>
      </c>
    </row>
    <row r="23" spans="2:26" x14ac:dyDescent="0.2">
      <c r="B23">
        <v>21</v>
      </c>
      <c r="C23">
        <v>131.94688703308699</v>
      </c>
      <c r="D23" s="1">
        <v>131.94688703308699</v>
      </c>
      <c r="E23" s="1">
        <v>131.94688972555701</v>
      </c>
      <c r="F23" s="1">
        <v>131.94689145077101</v>
      </c>
      <c r="G23" s="1">
        <v>14</v>
      </c>
      <c r="H23" s="1">
        <v>3</v>
      </c>
      <c r="I23" s="2">
        <v>4.4176839537612901E-6</v>
      </c>
      <c r="J23" s="2">
        <v>4.4176840390264201E-6</v>
      </c>
      <c r="K23" s="2">
        <v>1.72521401964331E-6</v>
      </c>
      <c r="L23">
        <f t="shared" si="0"/>
        <v>1</v>
      </c>
      <c r="Y23">
        <f>IF(J23&lt;K23,1,0)</f>
        <v>0</v>
      </c>
    </row>
    <row r="24" spans="2:26" x14ac:dyDescent="0.2">
      <c r="B24">
        <v>22</v>
      </c>
      <c r="C24">
        <v>414.69021638969701</v>
      </c>
      <c r="D24" s="1">
        <v>414.690216389699</v>
      </c>
      <c r="E24" s="1">
        <v>414.690224851746</v>
      </c>
      <c r="F24" s="1">
        <v>414.69023027385202</v>
      </c>
      <c r="G24" s="1">
        <v>12</v>
      </c>
      <c r="H24" s="1">
        <v>11</v>
      </c>
      <c r="I24" s="2">
        <v>1.3884154839161E-5</v>
      </c>
      <c r="J24" s="2">
        <v>1.3884153247545301E-5</v>
      </c>
      <c r="K24" s="2">
        <v>5.4221064260673302E-6</v>
      </c>
      <c r="L24">
        <f t="shared" si="0"/>
        <v>0</v>
      </c>
      <c r="M24" t="s">
        <v>32</v>
      </c>
      <c r="N24" t="s">
        <v>35</v>
      </c>
      <c r="O24" t="s">
        <v>36</v>
      </c>
      <c r="P24" t="s">
        <v>37</v>
      </c>
      <c r="Q24" t="s">
        <v>0</v>
      </c>
      <c r="R24" t="s">
        <v>26</v>
      </c>
      <c r="S24" t="s">
        <v>27</v>
      </c>
      <c r="T24" t="s">
        <v>33</v>
      </c>
      <c r="U24" t="s">
        <v>34</v>
      </c>
      <c r="Y24">
        <f>IF(J24&lt;K24,1,0)</f>
        <v>0</v>
      </c>
    </row>
    <row r="25" spans="2:26" x14ac:dyDescent="0.2">
      <c r="B25">
        <v>23</v>
      </c>
      <c r="C25">
        <v>25.132740387254699</v>
      </c>
      <c r="D25" s="1">
        <v>25.1327403872546</v>
      </c>
      <c r="E25" s="1">
        <v>25.132740900105599</v>
      </c>
      <c r="F25" s="1">
        <v>25.132741228718299</v>
      </c>
      <c r="G25" s="1">
        <v>2</v>
      </c>
      <c r="H25" s="1">
        <v>4</v>
      </c>
      <c r="I25" s="2">
        <v>8.4146358858561101E-7</v>
      </c>
      <c r="J25" s="2">
        <v>8.4146371648330302E-7</v>
      </c>
      <c r="K25" s="2">
        <v>3.28612717481746E-7</v>
      </c>
      <c r="L25">
        <f t="shared" si="0"/>
        <v>1</v>
      </c>
      <c r="M25" s="1">
        <v>10000</v>
      </c>
      <c r="N25">
        <v>3.1350717473596998</v>
      </c>
      <c r="O25">
        <v>3.13507174735973</v>
      </c>
      <c r="P25">
        <v>3.13597014510042</v>
      </c>
      <c r="Q25">
        <v>3.1415925484068401</v>
      </c>
      <c r="R25" s="1">
        <v>3.1415925484068201</v>
      </c>
      <c r="S25" s="1">
        <v>3.1415926125131999</v>
      </c>
      <c r="T25" s="1">
        <v>3.1099999</v>
      </c>
      <c r="U25">
        <v>3.1417519999999999</v>
      </c>
      <c r="Y25">
        <f>IF(J25&lt;K25,1,0)</f>
        <v>0</v>
      </c>
    </row>
    <row r="26" spans="2:26" x14ac:dyDescent="0.2">
      <c r="B26">
        <v>24</v>
      </c>
      <c r="C26">
        <v>282.74332935661499</v>
      </c>
      <c r="D26" s="1">
        <v>282.74332935661499</v>
      </c>
      <c r="E26" s="1">
        <v>282.74333512619398</v>
      </c>
      <c r="F26" s="1">
        <v>282.74333882308099</v>
      </c>
      <c r="G26" s="1">
        <v>15</v>
      </c>
      <c r="H26" s="1">
        <v>6</v>
      </c>
      <c r="I26" s="2">
        <v>9.4664662242394098E-6</v>
      </c>
      <c r="J26" s="2">
        <v>9.4664657694920606E-6</v>
      </c>
      <c r="K26" s="2">
        <v>3.6968871199860502E-6</v>
      </c>
      <c r="L26">
        <f t="shared" si="0"/>
        <v>0</v>
      </c>
      <c r="M26">
        <v>100000</v>
      </c>
      <c r="N26">
        <f>6.27905680072788/2</f>
        <v>3.1395284003639401</v>
      </c>
      <c r="O26" s="1">
        <f>6.27905680072784/2</f>
        <v>3.1395284003639201</v>
      </c>
      <c r="P26" s="1">
        <f>6.2796264380612/2</f>
        <v>3.1398132190306001</v>
      </c>
      <c r="Q26">
        <v>3.1415926502634499</v>
      </c>
      <c r="R26">
        <v>3.1415926502638598</v>
      </c>
      <c r="S26">
        <v>3.14159265229075</v>
      </c>
      <c r="T26">
        <v>3.1478400199999998</v>
      </c>
      <c r="U26">
        <v>3.1452503200000002</v>
      </c>
      <c r="Y26">
        <f>IF(J26&lt;K26,1,0)</f>
        <v>0</v>
      </c>
    </row>
    <row r="27" spans="2:26" x14ac:dyDescent="0.2">
      <c r="B27">
        <v>25</v>
      </c>
      <c r="C27">
        <v>226.19466348529201</v>
      </c>
      <c r="D27" s="1">
        <v>226.19466348529201</v>
      </c>
      <c r="E27" s="1">
        <v>226.194668100955</v>
      </c>
      <c r="F27" s="1">
        <v>226.19467105846499</v>
      </c>
      <c r="G27" s="1">
        <v>6</v>
      </c>
      <c r="H27" s="1">
        <v>12</v>
      </c>
      <c r="I27" s="2">
        <v>7.5731721551619498E-6</v>
      </c>
      <c r="J27" s="2">
        <v>7.5731726951744298E-6</v>
      </c>
      <c r="K27" s="2">
        <v>2.9575097073575299E-6</v>
      </c>
      <c r="L27">
        <f t="shared" si="0"/>
        <v>1</v>
      </c>
      <c r="M27">
        <v>1000000</v>
      </c>
      <c r="N27">
        <f>6.28026559810956/2</f>
        <v>3.14013279905478</v>
      </c>
      <c r="O27">
        <f>6.28026559810981/2</f>
        <v>3.1401327990549048</v>
      </c>
      <c r="P27">
        <f>6.28066853057037/2</f>
        <v>3.1403342652851851</v>
      </c>
      <c r="Q27">
        <v>3.1415926524139302</v>
      </c>
      <c r="R27">
        <v>3.14159265241355</v>
      </c>
      <c r="S27">
        <v>3.1415926531304699</v>
      </c>
      <c r="T27">
        <v>3.1386599500000001</v>
      </c>
      <c r="U27">
        <v>3.1147525300000001</v>
      </c>
      <c r="Y27">
        <f>IF(J27&lt;K27,1,0)</f>
        <v>0</v>
      </c>
    </row>
    <row r="28" spans="2:26" x14ac:dyDescent="0.2">
      <c r="B28">
        <v>26</v>
      </c>
      <c r="C28">
        <v>367.56632816359001</v>
      </c>
      <c r="D28" s="1">
        <v>367.56632816359502</v>
      </c>
      <c r="E28" s="1">
        <v>367.56633566404599</v>
      </c>
      <c r="F28" s="1">
        <v>367.566340470005</v>
      </c>
      <c r="G28" s="1">
        <v>13</v>
      </c>
      <c r="H28" s="1">
        <v>9</v>
      </c>
      <c r="I28" s="2">
        <v>1.23064152717233E-5</v>
      </c>
      <c r="J28" s="2">
        <v>1.23064105537196E-5</v>
      </c>
      <c r="K28" s="2">
        <v>4.8059590085358599E-6</v>
      </c>
      <c r="L28">
        <f t="shared" si="0"/>
        <v>0</v>
      </c>
      <c r="R28" s="1"/>
      <c r="S28" s="1"/>
      <c r="Y28">
        <f>IF(J28&lt;K28,1,0)</f>
        <v>0</v>
      </c>
    </row>
    <row r="29" spans="2:26" x14ac:dyDescent="0.2">
      <c r="B29">
        <v>27</v>
      </c>
      <c r="C29">
        <v>276.46014425980201</v>
      </c>
      <c r="D29" s="1">
        <v>276.46014425980002</v>
      </c>
      <c r="E29" s="1">
        <v>276.460149901161</v>
      </c>
      <c r="F29" s="1">
        <v>276.46015351590103</v>
      </c>
      <c r="G29" s="1">
        <v>11</v>
      </c>
      <c r="H29" s="1">
        <v>8</v>
      </c>
      <c r="I29" s="2">
        <v>9.2560991902246298E-6</v>
      </c>
      <c r="J29" s="2">
        <v>9.2561008386837699E-6</v>
      </c>
      <c r="K29" s="2">
        <v>3.61473991006278E-6</v>
      </c>
      <c r="L29">
        <f t="shared" si="0"/>
        <v>1</v>
      </c>
      <c r="Y29">
        <f>IF(J29&lt;K29,1,0)</f>
        <v>0</v>
      </c>
    </row>
    <row r="30" spans="2:26" x14ac:dyDescent="0.2">
      <c r="B30">
        <v>28</v>
      </c>
      <c r="C30">
        <v>263.89377406617399</v>
      </c>
      <c r="D30" s="1">
        <v>263.89377406617399</v>
      </c>
      <c r="E30" s="1">
        <v>263.89377945111403</v>
      </c>
      <c r="F30" s="1">
        <v>263.89378290154201</v>
      </c>
      <c r="G30" s="1">
        <v>14</v>
      </c>
      <c r="H30" s="1">
        <v>6</v>
      </c>
      <c r="I30" s="2">
        <v>8.8353679075225904E-6</v>
      </c>
      <c r="J30" s="2">
        <v>8.8353680780528504E-6</v>
      </c>
      <c r="K30" s="2">
        <v>3.4504280392866298E-6</v>
      </c>
      <c r="L30">
        <f t="shared" si="0"/>
        <v>1</v>
      </c>
      <c r="Y30">
        <f>IF(J30&lt;K30,1,0)</f>
        <v>0</v>
      </c>
    </row>
    <row r="31" spans="2:26" x14ac:dyDescent="0.2">
      <c r="B31">
        <v>29</v>
      </c>
      <c r="C31">
        <v>326.72562503430601</v>
      </c>
      <c r="D31" s="1">
        <v>326.72562503431101</v>
      </c>
      <c r="E31" s="1">
        <v>326.72563170137698</v>
      </c>
      <c r="F31" s="1">
        <v>326.725635973338</v>
      </c>
      <c r="G31" s="1">
        <v>8</v>
      </c>
      <c r="H31" s="1">
        <v>13</v>
      </c>
      <c r="I31" s="2">
        <v>1.09390317675206E-5</v>
      </c>
      <c r="J31" s="2">
        <v>1.0939027504264199E-5</v>
      </c>
      <c r="K31" s="2">
        <v>4.2719613588815196E-6</v>
      </c>
      <c r="L31">
        <f t="shared" si="0"/>
        <v>0</v>
      </c>
      <c r="Y31">
        <f>IF(J31&lt;K31,1,0)</f>
        <v>0</v>
      </c>
    </row>
    <row r="32" spans="2:26" x14ac:dyDescent="0.2">
      <c r="B32">
        <v>30</v>
      </c>
      <c r="C32">
        <v>62.831850968136699</v>
      </c>
      <c r="D32" s="1">
        <v>62.831850968137601</v>
      </c>
      <c r="E32" s="1">
        <v>62.8318522502652</v>
      </c>
      <c r="F32" s="1">
        <v>62.831853071795798</v>
      </c>
      <c r="G32" s="1">
        <v>4</v>
      </c>
      <c r="H32" s="1">
        <v>5</v>
      </c>
      <c r="I32" s="2">
        <v>2.1036591562051399E-6</v>
      </c>
      <c r="J32" s="2">
        <v>2.1036582467104301E-6</v>
      </c>
      <c r="K32" s="2">
        <v>8.2153059821621302E-7</v>
      </c>
      <c r="L32">
        <f t="shared" si="0"/>
        <v>0</v>
      </c>
      <c r="Y32">
        <f>IF(J32&lt;K32,1,0)</f>
        <v>0</v>
      </c>
    </row>
    <row r="33" spans="1:25" x14ac:dyDescent="0.2">
      <c r="B33">
        <v>31</v>
      </c>
      <c r="C33">
        <v>47.123888226101997</v>
      </c>
      <c r="D33" s="1">
        <v>47.123888226102501</v>
      </c>
      <c r="E33" s="1">
        <v>47.123889187699</v>
      </c>
      <c r="F33" s="1">
        <v>47.123889803846801</v>
      </c>
      <c r="G33" s="1">
        <v>5</v>
      </c>
      <c r="H33" s="1">
        <v>3</v>
      </c>
      <c r="I33" s="2">
        <v>1.57774486808648E-6</v>
      </c>
      <c r="J33" s="2">
        <v>1.5777442996522899E-6</v>
      </c>
      <c r="K33" s="2">
        <v>6.1614785806796103E-7</v>
      </c>
      <c r="L33">
        <f t="shared" si="0"/>
        <v>0</v>
      </c>
      <c r="Y33">
        <f>IF(J33&lt;K33,1,0)</f>
        <v>0</v>
      </c>
    </row>
    <row r="34" spans="1:25" x14ac:dyDescent="0.2">
      <c r="A34" t="s">
        <v>10</v>
      </c>
      <c r="B34">
        <v>32</v>
      </c>
      <c r="C34">
        <v>1.99999999983549</v>
      </c>
      <c r="D34" s="1">
        <v>1.9999999998354701</v>
      </c>
      <c r="E34" s="1">
        <v>1.99999999999998</v>
      </c>
      <c r="F34" s="1">
        <v>2</v>
      </c>
      <c r="G34" s="1">
        <v>0</v>
      </c>
      <c r="H34" s="1">
        <v>0</v>
      </c>
      <c r="I34" s="2">
        <v>1.6450218964791901E-10</v>
      </c>
      <c r="J34" s="2">
        <v>1.64520841394733E-10</v>
      </c>
      <c r="K34" s="2">
        <v>1.9984014443252799E-14</v>
      </c>
      <c r="L34">
        <f t="shared" si="0"/>
        <v>1</v>
      </c>
      <c r="Y34">
        <f>IF(J34&lt;K34,1,0)</f>
        <v>0</v>
      </c>
    </row>
    <row r="35" spans="1:25" x14ac:dyDescent="0.2">
      <c r="A35" t="s">
        <v>11</v>
      </c>
      <c r="B35">
        <v>33</v>
      </c>
      <c r="C35">
        <v>6.2701434947193997</v>
      </c>
      <c r="D35" s="1">
        <v>6.2701434947194601</v>
      </c>
      <c r="E35" s="1">
        <v>6.2719402902008303</v>
      </c>
      <c r="F35" s="1">
        <v>6.28318530717958</v>
      </c>
      <c r="G35" s="1">
        <v>0</v>
      </c>
      <c r="H35" s="1">
        <v>0</v>
      </c>
      <c r="I35" s="1">
        <v>1.30418124601767E-2</v>
      </c>
      <c r="J35" s="1">
        <v>1.30418124601199E-2</v>
      </c>
      <c r="K35" s="1">
        <v>1.1245016978749601E-2</v>
      </c>
      <c r="L35">
        <f t="shared" si="0"/>
        <v>0</v>
      </c>
      <c r="Y35">
        <f>IF(J35&lt;K35,1,0)</f>
        <v>0</v>
      </c>
    </row>
    <row r="36" spans="1:25" x14ac:dyDescent="0.2">
      <c r="A36" t="s">
        <v>12</v>
      </c>
      <c r="B36">
        <v>34</v>
      </c>
      <c r="C36">
        <v>38.680223455477801</v>
      </c>
      <c r="D36" s="1">
        <v>38.680223455477197</v>
      </c>
      <c r="E36" s="1">
        <v>38.690319111988302</v>
      </c>
      <c r="F36" s="1">
        <v>38.7537928645203</v>
      </c>
      <c r="G36" s="1">
        <v>8</v>
      </c>
      <c r="H36" s="1">
        <v>4</v>
      </c>
      <c r="I36" s="1">
        <v>7.3569409042477205E-2</v>
      </c>
      <c r="J36" s="1">
        <v>7.35694090430669E-2</v>
      </c>
      <c r="K36" s="1">
        <v>6.3473752532040295E-2</v>
      </c>
      <c r="L36">
        <f t="shared" si="0"/>
        <v>1</v>
      </c>
      <c r="Y36">
        <f>IF(J36&lt;K36,1,0)</f>
        <v>0</v>
      </c>
    </row>
    <row r="37" spans="1:25" x14ac:dyDescent="0.2">
      <c r="B37">
        <v>35</v>
      </c>
      <c r="C37">
        <v>37.869287687802299</v>
      </c>
      <c r="D37" s="1">
        <v>37.869287687802199</v>
      </c>
      <c r="E37" s="1">
        <v>37.881946931501801</v>
      </c>
      <c r="F37" s="1">
        <v>37.961368934748798</v>
      </c>
      <c r="G37" s="1">
        <v>7</v>
      </c>
      <c r="H37" s="1">
        <v>5</v>
      </c>
      <c r="I37" s="1">
        <v>9.2081246946555895E-2</v>
      </c>
      <c r="J37" s="1">
        <v>9.2081246946627004E-2</v>
      </c>
      <c r="K37" s="1">
        <v>7.9422003246982301E-2</v>
      </c>
      <c r="L37">
        <f t="shared" si="0"/>
        <v>1</v>
      </c>
      <c r="Y37">
        <f>IF(J37&lt;K37,1,0)</f>
        <v>0</v>
      </c>
    </row>
    <row r="38" spans="1:25" x14ac:dyDescent="0.2">
      <c r="B38">
        <v>36</v>
      </c>
      <c r="C38">
        <v>41.983542157251897</v>
      </c>
      <c r="D38" s="1">
        <v>41.983542157251598</v>
      </c>
      <c r="E38" s="1">
        <v>41.9885113316288</v>
      </c>
      <c r="F38" s="1">
        <v>42.020053303118601</v>
      </c>
      <c r="G38" s="1">
        <v>10</v>
      </c>
      <c r="H38" s="1">
        <v>2</v>
      </c>
      <c r="I38" s="1">
        <v>3.6511145866718601E-2</v>
      </c>
      <c r="J38" s="1">
        <v>3.6511145867088098E-2</v>
      </c>
      <c r="K38" s="1">
        <v>3.1541971489801299E-2</v>
      </c>
      <c r="L38">
        <f t="shared" si="0"/>
        <v>1</v>
      </c>
      <c r="Y38">
        <f>IF(J38&lt;K38,1,0)</f>
        <v>0</v>
      </c>
    </row>
    <row r="39" spans="1:25" x14ac:dyDescent="0.2">
      <c r="B39">
        <v>37</v>
      </c>
      <c r="C39">
        <v>30.465125105823802</v>
      </c>
      <c r="D39" s="1">
        <v>30.465125105823699</v>
      </c>
      <c r="E39" s="1">
        <v>30.4701334629335</v>
      </c>
      <c r="F39" s="1">
        <v>30.501787483013398</v>
      </c>
      <c r="G39" s="1">
        <v>7</v>
      </c>
      <c r="H39" s="1">
        <v>2</v>
      </c>
      <c r="I39" s="1">
        <v>3.6662377189603697E-2</v>
      </c>
      <c r="J39" s="1">
        <v>3.6662377189649903E-2</v>
      </c>
      <c r="K39" s="1">
        <v>3.16540200799195E-2</v>
      </c>
      <c r="L39">
        <f t="shared" si="0"/>
        <v>1</v>
      </c>
      <c r="Y39">
        <f>IF(J39&lt;K39,1,0)</f>
        <v>0</v>
      </c>
    </row>
    <row r="40" spans="1:25" x14ac:dyDescent="0.2">
      <c r="B40">
        <v>38</v>
      </c>
      <c r="C40">
        <v>22.9763676456488</v>
      </c>
      <c r="D40" s="1">
        <v>22.976367645648899</v>
      </c>
      <c r="E40" s="1">
        <v>22.9814022848064</v>
      </c>
      <c r="F40" s="1">
        <v>23.0131124503927</v>
      </c>
      <c r="G40" s="1">
        <v>5</v>
      </c>
      <c r="H40" s="1">
        <v>2</v>
      </c>
      <c r="I40" s="1">
        <v>3.6744804743893397E-2</v>
      </c>
      <c r="J40" s="1">
        <v>3.6744804743790299E-2</v>
      </c>
      <c r="K40" s="1">
        <v>3.1710165586261399E-2</v>
      </c>
      <c r="L40">
        <f t="shared" si="0"/>
        <v>0</v>
      </c>
      <c r="Y40">
        <f>IF(J40&lt;K40,1,0)</f>
        <v>0</v>
      </c>
    </row>
    <row r="41" spans="1:25" x14ac:dyDescent="0.2">
      <c r="B41">
        <v>39</v>
      </c>
      <c r="C41">
        <v>32.726801088284098</v>
      </c>
      <c r="D41" s="1">
        <v>32.726801088283402</v>
      </c>
      <c r="E41" s="1">
        <v>32.729246925206702</v>
      </c>
      <c r="F41" s="1">
        <v>32.744765984936699</v>
      </c>
      <c r="G41" s="1">
        <v>8</v>
      </c>
      <c r="H41" s="1">
        <v>1</v>
      </c>
      <c r="I41" s="1">
        <v>1.7964896652550501E-2</v>
      </c>
      <c r="J41" s="1">
        <v>1.7964896653275199E-2</v>
      </c>
      <c r="K41" s="1">
        <v>1.55190597299323E-2</v>
      </c>
      <c r="L41">
        <f t="shared" si="0"/>
        <v>1</v>
      </c>
      <c r="Y41">
        <f>IF(J41&lt;K41,1,0)</f>
        <v>0</v>
      </c>
    </row>
    <row r="42" spans="1:25" x14ac:dyDescent="0.2">
      <c r="B42">
        <v>40</v>
      </c>
      <c r="C42">
        <v>18.7942593248256</v>
      </c>
      <c r="D42" s="1">
        <v>18.794259324825699</v>
      </c>
      <c r="E42" s="1">
        <v>18.801870778732699</v>
      </c>
      <c r="F42" s="1">
        <v>18.849555921538698</v>
      </c>
      <c r="G42" s="1">
        <v>3</v>
      </c>
      <c r="H42" s="1">
        <v>3</v>
      </c>
      <c r="I42" s="1">
        <v>5.52965967130951E-2</v>
      </c>
      <c r="J42" s="1">
        <v>5.5296596713041803E-2</v>
      </c>
      <c r="K42" s="1">
        <v>4.7685142806059802E-2</v>
      </c>
      <c r="L42">
        <f t="shared" si="0"/>
        <v>0</v>
      </c>
      <c r="Y42">
        <f>IF(J42&lt;K42,1,0)</f>
        <v>0</v>
      </c>
    </row>
    <row r="43" spans="1:25" x14ac:dyDescent="0.2">
      <c r="B43">
        <v>41</v>
      </c>
      <c r="C43">
        <v>36.6697013217997</v>
      </c>
      <c r="D43" s="1">
        <v>36.669701321799799</v>
      </c>
      <c r="E43" s="1">
        <v>36.672134370049598</v>
      </c>
      <c r="F43" s="1">
        <v>36.687506374376802</v>
      </c>
      <c r="G43" s="1">
        <v>9</v>
      </c>
      <c r="H43" s="1">
        <v>1</v>
      </c>
      <c r="I43" s="1">
        <v>1.78050525770387E-2</v>
      </c>
      <c r="J43" s="1">
        <v>1.78050525770032E-2</v>
      </c>
      <c r="K43" s="1">
        <v>1.53720043271334E-2</v>
      </c>
      <c r="L43">
        <f t="shared" si="0"/>
        <v>0</v>
      </c>
      <c r="Y43">
        <f>IF(J43&lt;K43,1,0)</f>
        <v>0</v>
      </c>
    </row>
    <row r="44" spans="1:25" x14ac:dyDescent="0.2">
      <c r="B44">
        <v>42</v>
      </c>
      <c r="C44">
        <v>22.9763676456488</v>
      </c>
      <c r="D44" s="1">
        <v>22.976367645648899</v>
      </c>
      <c r="E44" s="1">
        <v>22.9814022848064</v>
      </c>
      <c r="F44" s="1">
        <v>23.0131124503927</v>
      </c>
      <c r="G44" s="1">
        <v>5</v>
      </c>
      <c r="H44" s="1">
        <v>2</v>
      </c>
      <c r="I44" s="1">
        <v>3.6744804743893397E-2</v>
      </c>
      <c r="J44" s="1">
        <v>3.6744804743790299E-2</v>
      </c>
      <c r="K44" s="1">
        <v>3.1710165586261399E-2</v>
      </c>
      <c r="L44">
        <f t="shared" si="0"/>
        <v>0</v>
      </c>
      <c r="Y44">
        <f>IF(J44&lt;K44,1,0)</f>
        <v>0</v>
      </c>
    </row>
    <row r="45" spans="1:25" x14ac:dyDescent="0.2">
      <c r="B45">
        <v>43</v>
      </c>
      <c r="C45">
        <v>48.350279319346797</v>
      </c>
      <c r="D45" s="1">
        <v>48.350279319346399</v>
      </c>
      <c r="E45" s="1">
        <v>48.362898889985203</v>
      </c>
      <c r="F45" s="1">
        <v>48.442241080650398</v>
      </c>
      <c r="G45" s="1">
        <v>10</v>
      </c>
      <c r="H45" s="1">
        <v>5</v>
      </c>
      <c r="I45" s="1">
        <v>9.19617613036081E-2</v>
      </c>
      <c r="J45" s="1">
        <v>9.1961761303942E-2</v>
      </c>
      <c r="K45" s="1">
        <v>7.9342190665187204E-2</v>
      </c>
      <c r="L45">
        <f t="shared" si="0"/>
        <v>1</v>
      </c>
      <c r="Y45">
        <f>IF(J45&lt;K45,1,0)</f>
        <v>0</v>
      </c>
    </row>
    <row r="46" spans="1:25" x14ac:dyDescent="0.2">
      <c r="B46">
        <v>44</v>
      </c>
      <c r="C46">
        <v>40.772076821388502</v>
      </c>
      <c r="D46" s="1">
        <v>40.772076821388303</v>
      </c>
      <c r="E46" s="1">
        <v>40.789850154310201</v>
      </c>
      <c r="F46" s="1">
        <v>40.901142116049201</v>
      </c>
      <c r="G46" s="1">
        <v>6</v>
      </c>
      <c r="H46" s="1">
        <v>7</v>
      </c>
      <c r="I46" s="1">
        <v>0.129065294660719</v>
      </c>
      <c r="J46" s="1">
        <v>0.129065294660939</v>
      </c>
      <c r="K46" s="1">
        <v>0.111291961738992</v>
      </c>
      <c r="L46">
        <f t="shared" si="0"/>
        <v>1</v>
      </c>
      <c r="Y46">
        <f>IF(J46&lt;K46,1,0)</f>
        <v>0</v>
      </c>
    </row>
    <row r="47" spans="1:25" x14ac:dyDescent="0.2">
      <c r="B47">
        <v>45</v>
      </c>
      <c r="C47">
        <v>22.0297234571273</v>
      </c>
      <c r="D47" s="1">
        <v>22.0297234571274</v>
      </c>
      <c r="E47" s="1">
        <v>22.039885339576699</v>
      </c>
      <c r="F47" s="1">
        <v>22.103492160707599</v>
      </c>
      <c r="G47" s="1">
        <v>3</v>
      </c>
      <c r="H47" s="1">
        <v>4</v>
      </c>
      <c r="I47" s="1">
        <v>7.3768703580331094E-2</v>
      </c>
      <c r="J47" s="1">
        <v>7.3768703580167697E-2</v>
      </c>
      <c r="K47" s="1">
        <v>6.3606821130875305E-2</v>
      </c>
      <c r="L47">
        <f t="shared" si="0"/>
        <v>0</v>
      </c>
      <c r="Y47">
        <f>IF(J47&lt;K47,1,0)</f>
        <v>0</v>
      </c>
    </row>
    <row r="48" spans="1:25" x14ac:dyDescent="0.2">
      <c r="B48">
        <v>46</v>
      </c>
      <c r="C48">
        <v>53.305867299979397</v>
      </c>
      <c r="D48" s="1">
        <v>53.305867299979099</v>
      </c>
      <c r="E48" s="1">
        <v>53.326151245178004</v>
      </c>
      <c r="F48" s="1">
        <v>53.453285002971803</v>
      </c>
      <c r="G48" s="1">
        <v>9</v>
      </c>
      <c r="H48" s="1">
        <v>8</v>
      </c>
      <c r="I48" s="1">
        <v>0.14741770299247001</v>
      </c>
      <c r="J48" s="1">
        <v>0.14741770299274001</v>
      </c>
      <c r="K48" s="1">
        <v>0.12713375779386299</v>
      </c>
      <c r="L48">
        <f t="shared" si="0"/>
        <v>1</v>
      </c>
      <c r="Y48">
        <f>IF(J48&lt;K48,1,0)</f>
        <v>0</v>
      </c>
    </row>
    <row r="49" spans="2:25" x14ac:dyDescent="0.2">
      <c r="B49">
        <v>47</v>
      </c>
      <c r="C49">
        <v>19.340111727738901</v>
      </c>
      <c r="D49" s="1">
        <v>19.340111727738599</v>
      </c>
      <c r="E49" s="1">
        <v>19.345159555994101</v>
      </c>
      <c r="F49" s="1">
        <v>19.3768964322601</v>
      </c>
      <c r="G49" s="1">
        <v>4</v>
      </c>
      <c r="H49" s="1">
        <v>2</v>
      </c>
      <c r="I49" s="1">
        <v>3.6784704521238602E-2</v>
      </c>
      <c r="J49" s="1">
        <v>3.6784704521533401E-2</v>
      </c>
      <c r="K49" s="1">
        <v>3.1736876266020099E-2</v>
      </c>
      <c r="L49">
        <f t="shared" si="0"/>
        <v>1</v>
      </c>
      <c r="Y49">
        <f>IF(J49&lt;K49,1,0)</f>
        <v>0</v>
      </c>
    </row>
    <row r="50" spans="2:25" x14ac:dyDescent="0.2">
      <c r="B50">
        <v>48</v>
      </c>
      <c r="C50">
        <v>34.518322882039897</v>
      </c>
      <c r="D50" s="1">
        <v>34.518322882039698</v>
      </c>
      <c r="E50" s="1">
        <v>34.533559064422697</v>
      </c>
      <c r="F50" s="1">
        <v>34.6289559790483</v>
      </c>
      <c r="G50" s="1">
        <v>5</v>
      </c>
      <c r="H50" s="1">
        <v>6</v>
      </c>
      <c r="I50" s="1">
        <v>0.11063309700843101</v>
      </c>
      <c r="J50" s="1">
        <v>0.110633097008609</v>
      </c>
      <c r="K50" s="1">
        <v>9.5396914625645396E-2</v>
      </c>
      <c r="L50">
        <f t="shared" si="0"/>
        <v>1</v>
      </c>
      <c r="Y50">
        <f>IF(J50&lt;K50,1,0)</f>
        <v>0</v>
      </c>
    </row>
    <row r="51" spans="2:25" x14ac:dyDescent="0.2">
      <c r="B51">
        <v>49</v>
      </c>
      <c r="C51">
        <v>13.3465406009232</v>
      </c>
      <c r="D51" s="1">
        <v>13.346540600922999</v>
      </c>
      <c r="E51" s="1">
        <v>13.349051341978001</v>
      </c>
      <c r="F51" s="1">
        <v>13.3648927798267</v>
      </c>
      <c r="G51" s="1">
        <v>3</v>
      </c>
      <c r="H51" s="1">
        <v>1</v>
      </c>
      <c r="I51" s="1">
        <v>1.83521789035072E-2</v>
      </c>
      <c r="J51" s="1">
        <v>1.83521789036316E-2</v>
      </c>
      <c r="K51" s="1">
        <v>1.5841437848719001E-2</v>
      </c>
      <c r="L51">
        <f t="shared" si="0"/>
        <v>1</v>
      </c>
      <c r="Y51">
        <f>IF(J51&lt;K51,1,0)</f>
        <v>0</v>
      </c>
    </row>
    <row r="52" spans="2:25" x14ac:dyDescent="0.2">
      <c r="B52">
        <v>50</v>
      </c>
      <c r="C52">
        <v>43.804082503721197</v>
      </c>
      <c r="D52" s="1">
        <v>43.804082503720998</v>
      </c>
      <c r="E52" s="1">
        <v>43.811601596544797</v>
      </c>
      <c r="F52" s="1">
        <v>43.859097438351597</v>
      </c>
      <c r="G52" s="1">
        <v>10</v>
      </c>
      <c r="H52" s="1">
        <v>3</v>
      </c>
      <c r="I52" s="1">
        <v>5.5014934630349899E-2</v>
      </c>
      <c r="J52" s="1">
        <v>5.5014934630598498E-2</v>
      </c>
      <c r="K52" s="1">
        <v>4.7495841806778502E-2</v>
      </c>
      <c r="L52">
        <f t="shared" si="0"/>
        <v>1</v>
      </c>
      <c r="Y52">
        <f>IF(J52&lt;K52,1,0)</f>
        <v>0</v>
      </c>
    </row>
    <row r="53" spans="2:25" x14ac:dyDescent="0.2">
      <c r="B53">
        <v>51</v>
      </c>
      <c r="C53">
        <v>28.795984267417801</v>
      </c>
      <c r="D53" s="1">
        <v>28.795984267417499</v>
      </c>
      <c r="E53" s="1">
        <v>28.7984429570431</v>
      </c>
      <c r="F53" s="1">
        <v>28.814074420978901</v>
      </c>
      <c r="G53" s="1">
        <v>7</v>
      </c>
      <c r="H53" s="1">
        <v>1</v>
      </c>
      <c r="I53" s="1">
        <v>1.8090153561100601E-2</v>
      </c>
      <c r="J53" s="1">
        <v>1.80901535613422E-2</v>
      </c>
      <c r="K53" s="1">
        <v>1.5631463935733302E-2</v>
      </c>
      <c r="L53">
        <f t="shared" si="0"/>
        <v>1</v>
      </c>
      <c r="Y53">
        <f>IF(J53&lt;K53,1,0)</f>
        <v>0</v>
      </c>
    </row>
    <row r="54" spans="2:25" x14ac:dyDescent="0.2">
      <c r="B54">
        <v>52</v>
      </c>
      <c r="C54">
        <v>41.238698737377099</v>
      </c>
      <c r="D54" s="1">
        <v>41.238698737377597</v>
      </c>
      <c r="E54" s="1">
        <v>41.259035791536199</v>
      </c>
      <c r="F54" s="1">
        <v>41.386276071791002</v>
      </c>
      <c r="G54" s="1">
        <v>5</v>
      </c>
      <c r="H54" s="1">
        <v>8</v>
      </c>
      <c r="I54" s="1">
        <v>0.14757733441388801</v>
      </c>
      <c r="J54" s="1">
        <v>0.147577334413455</v>
      </c>
      <c r="K54" s="1">
        <v>0.127240280254831</v>
      </c>
      <c r="L54">
        <f t="shared" si="0"/>
        <v>0</v>
      </c>
      <c r="Y54">
        <f>IF(J54&lt;K54,1,0)</f>
        <v>0</v>
      </c>
    </row>
    <row r="55" spans="2:25" x14ac:dyDescent="0.2">
      <c r="B55">
        <v>53</v>
      </c>
      <c r="C55">
        <v>28.287978975025499</v>
      </c>
      <c r="D55" s="1">
        <v>28.287978975026</v>
      </c>
      <c r="E55" s="1">
        <v>28.298114319021501</v>
      </c>
      <c r="F55" s="1">
        <v>28.3616678889742</v>
      </c>
      <c r="G55" s="1">
        <v>5</v>
      </c>
      <c r="H55" s="1">
        <v>4</v>
      </c>
      <c r="I55" s="1">
        <v>7.3688913948760801E-2</v>
      </c>
      <c r="J55" s="1">
        <v>7.3688913948288304E-2</v>
      </c>
      <c r="K55" s="1">
        <v>6.3553569952698993E-2</v>
      </c>
      <c r="L55">
        <f t="shared" si="0"/>
        <v>0</v>
      </c>
      <c r="Y55">
        <f>IF(J55&lt;K55,1,0)</f>
        <v>0</v>
      </c>
    </row>
    <row r="56" spans="2:25" x14ac:dyDescent="0.2">
      <c r="B56">
        <v>54</v>
      </c>
      <c r="C56">
        <v>20.9177237976063</v>
      </c>
      <c r="D56" s="1">
        <v>20.917723797606499</v>
      </c>
      <c r="E56" s="1">
        <v>20.9304627335958</v>
      </c>
      <c r="F56" s="1">
        <v>21.010026651559301</v>
      </c>
      <c r="G56" s="1">
        <v>1</v>
      </c>
      <c r="H56" s="1">
        <v>5</v>
      </c>
      <c r="I56" s="1">
        <v>9.23028539529724E-2</v>
      </c>
      <c r="J56" s="1">
        <v>9.2302853952826697E-2</v>
      </c>
      <c r="K56" s="1">
        <v>7.9563917963490299E-2</v>
      </c>
      <c r="L56">
        <f t="shared" si="0"/>
        <v>0</v>
      </c>
      <c r="Y56">
        <f>IF(J56&lt;K56,1,0)</f>
        <v>0</v>
      </c>
    </row>
    <row r="57" spans="2:25" x14ac:dyDescent="0.2">
      <c r="B57">
        <v>55</v>
      </c>
      <c r="C57">
        <v>41.835447595212699</v>
      </c>
      <c r="D57" s="1">
        <v>41.835447595212997</v>
      </c>
      <c r="E57" s="1">
        <v>41.860925467191699</v>
      </c>
      <c r="F57" s="1">
        <v>42.020053303118601</v>
      </c>
      <c r="G57" s="1">
        <v>2</v>
      </c>
      <c r="H57" s="1">
        <v>10</v>
      </c>
      <c r="I57" s="1">
        <v>0.18460570790594399</v>
      </c>
      <c r="J57" s="1">
        <v>0.184605707905653</v>
      </c>
      <c r="K57" s="1">
        <v>0.15912783592697999</v>
      </c>
      <c r="L57">
        <f t="shared" si="0"/>
        <v>0</v>
      </c>
      <c r="Y57">
        <f>IF(J57&lt;K57,1,0)</f>
        <v>0</v>
      </c>
    </row>
    <row r="58" spans="2:25" x14ac:dyDescent="0.2">
      <c r="B58">
        <v>56</v>
      </c>
      <c r="C58">
        <v>22.920831822027498</v>
      </c>
      <c r="D58" s="1">
        <v>22.920831822027701</v>
      </c>
      <c r="E58" s="1">
        <v>22.9335574439155</v>
      </c>
      <c r="F58" s="1">
        <v>23.0131124503927</v>
      </c>
      <c r="G58" s="1">
        <v>2</v>
      </c>
      <c r="H58" s="1">
        <v>5</v>
      </c>
      <c r="I58" s="1">
        <v>9.2280628365177295E-2</v>
      </c>
      <c r="J58" s="1">
        <v>9.2280628365003198E-2</v>
      </c>
      <c r="K58" s="1">
        <v>7.9555006477125503E-2</v>
      </c>
      <c r="L58">
        <f t="shared" si="0"/>
        <v>0</v>
      </c>
      <c r="Y58">
        <f>IF(J58&lt;K58,1,0)</f>
        <v>0</v>
      </c>
    </row>
    <row r="59" spans="2:25" x14ac:dyDescent="0.2">
      <c r="B59">
        <v>57</v>
      </c>
      <c r="C59">
        <v>50.869516074338598</v>
      </c>
      <c r="D59" s="1">
        <v>50.869516074337596</v>
      </c>
      <c r="E59" s="1">
        <v>50.894940715554199</v>
      </c>
      <c r="F59" s="1">
        <v>51.053997725577503</v>
      </c>
      <c r="G59" s="1">
        <v>6</v>
      </c>
      <c r="H59" s="1">
        <v>10</v>
      </c>
      <c r="I59" s="1">
        <v>0.18448165123883301</v>
      </c>
      <c r="J59" s="1">
        <v>0.184481651239885</v>
      </c>
      <c r="K59" s="1">
        <v>0.15905701002332501</v>
      </c>
      <c r="L59">
        <f t="shared" si="0"/>
        <v>1</v>
      </c>
      <c r="Y59">
        <f>IF(J59&lt;K59,1,0)</f>
        <v>0</v>
      </c>
    </row>
    <row r="60" spans="2:25" x14ac:dyDescent="0.2">
      <c r="B60">
        <v>58</v>
      </c>
      <c r="C60">
        <v>53.694784039222498</v>
      </c>
      <c r="D60" s="1">
        <v>53.694784039222903</v>
      </c>
      <c r="E60" s="1">
        <v>53.712504331869098</v>
      </c>
      <c r="F60" s="1">
        <v>53.823689814681501</v>
      </c>
      <c r="G60" s="1">
        <v>10</v>
      </c>
      <c r="H60" s="1">
        <v>7</v>
      </c>
      <c r="I60" s="1">
        <v>0.12890577545903101</v>
      </c>
      <c r="J60" s="1">
        <v>0.12890577545863299</v>
      </c>
      <c r="K60" s="1">
        <v>0.11118548281247299</v>
      </c>
      <c r="L60">
        <f t="shared" si="0"/>
        <v>0</v>
      </c>
      <c r="Y60">
        <f>IF(J60&lt;K60,1,0)</f>
        <v>0</v>
      </c>
    </row>
    <row r="61" spans="2:25" x14ac:dyDescent="0.2">
      <c r="B61">
        <v>59</v>
      </c>
      <c r="C61">
        <v>43.853271757924396</v>
      </c>
      <c r="D61" s="1">
        <v>43.853271757925697</v>
      </c>
      <c r="E61" s="1">
        <v>43.871031817041903</v>
      </c>
      <c r="F61" s="1">
        <v>43.982297150257097</v>
      </c>
      <c r="G61" s="1">
        <v>7</v>
      </c>
      <c r="H61" s="1">
        <v>7</v>
      </c>
      <c r="I61" s="1">
        <v>0.12902539233270699</v>
      </c>
      <c r="J61" s="1">
        <v>0.12902539233136401</v>
      </c>
      <c r="K61" s="1">
        <v>0.111265333215165</v>
      </c>
      <c r="L61">
        <f t="shared" si="0"/>
        <v>0</v>
      </c>
      <c r="Y61">
        <f>IF(J61&lt;K61,1,0)</f>
        <v>0</v>
      </c>
    </row>
    <row r="62" spans="2:25" x14ac:dyDescent="0.2">
      <c r="B62">
        <v>60</v>
      </c>
      <c r="C62">
        <v>28.269466989117301</v>
      </c>
      <c r="D62" s="1">
        <v>28.269466989116999</v>
      </c>
      <c r="E62" s="1">
        <v>28.2821660212661</v>
      </c>
      <c r="F62" s="1">
        <v>28.3616678889742</v>
      </c>
      <c r="G62" s="1">
        <v>4</v>
      </c>
      <c r="H62" s="1">
        <v>5</v>
      </c>
      <c r="I62" s="1">
        <v>9.2200899856990703E-2</v>
      </c>
      <c r="J62" s="1">
        <v>9.2200899857285606E-2</v>
      </c>
      <c r="K62" s="1">
        <v>7.9501867708110296E-2</v>
      </c>
      <c r="L62">
        <f t="shared" si="0"/>
        <v>1</v>
      </c>
      <c r="Y62">
        <f>IF(J62&lt;K62,1,0)</f>
        <v>0</v>
      </c>
    </row>
    <row r="63" spans="2:25" x14ac:dyDescent="0.2">
      <c r="B63">
        <v>61</v>
      </c>
      <c r="C63">
        <v>30.3725656326828</v>
      </c>
      <c r="D63" s="1">
        <v>30.3725656326829</v>
      </c>
      <c r="E63" s="1">
        <v>30.390392152409301</v>
      </c>
      <c r="F63" s="1">
        <v>30.501787483013398</v>
      </c>
      <c r="G63" s="1">
        <v>2</v>
      </c>
      <c r="H63" s="1">
        <v>7</v>
      </c>
      <c r="I63" s="1">
        <v>0.129221850330623</v>
      </c>
      <c r="J63" s="1">
        <v>0.12922185033052</v>
      </c>
      <c r="K63" s="1">
        <v>0.111395330604125</v>
      </c>
      <c r="L63">
        <f t="shared" si="0"/>
        <v>0</v>
      </c>
      <c r="Y63">
        <f>IF(J63&lt;K63,1,0)</f>
        <v>0</v>
      </c>
    </row>
    <row r="64" spans="2:25" x14ac:dyDescent="0.2">
      <c r="B64">
        <v>62</v>
      </c>
      <c r="C64">
        <v>34.165989903829001</v>
      </c>
      <c r="D64" s="1">
        <v>34.1659899038291</v>
      </c>
      <c r="E64" s="1">
        <v>34.186366873848399</v>
      </c>
      <c r="F64" s="1">
        <v>34.313678524843802</v>
      </c>
      <c r="G64" s="1">
        <v>2</v>
      </c>
      <c r="H64" s="1">
        <v>8</v>
      </c>
      <c r="I64" s="1">
        <v>0.14768862101477201</v>
      </c>
      <c r="J64" s="1">
        <v>0.14768862101463701</v>
      </c>
      <c r="K64" s="1">
        <v>0.12731165099538</v>
      </c>
      <c r="L64">
        <f t="shared" si="0"/>
        <v>0</v>
      </c>
      <c r="Y64">
        <f>IF(J64&lt;K64,1,0)</f>
        <v>0</v>
      </c>
    </row>
    <row r="65" spans="1:25" x14ac:dyDescent="0.2">
      <c r="A65" t="s">
        <v>20</v>
      </c>
      <c r="B65">
        <v>63</v>
      </c>
      <c r="C65">
        <v>7.64039557805543</v>
      </c>
      <c r="D65" s="1">
        <v>7.64039557805543</v>
      </c>
      <c r="E65" s="1">
        <v>7.6403955780554504</v>
      </c>
      <c r="F65" s="1">
        <v>7.6403999999999996</v>
      </c>
      <c r="G65" s="1">
        <v>0</v>
      </c>
      <c r="H65" s="1">
        <v>0</v>
      </c>
      <c r="I65" s="2">
        <v>4.4219445678450597E-6</v>
      </c>
      <c r="J65" s="2">
        <v>4.4219445660687004E-6</v>
      </c>
      <c r="K65" s="2">
        <v>4.4219445420878796E-6</v>
      </c>
      <c r="L65">
        <f t="shared" si="0"/>
        <v>0</v>
      </c>
      <c r="Y65">
        <f>IF(J65&lt;K65,1,0)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2F69-C86A-4740-AC3C-709ADA54D53D}">
  <dimension ref="A2:A64"/>
  <sheetViews>
    <sheetView workbookViewId="0">
      <selection activeCell="B1" sqref="B1:G64"/>
    </sheetView>
  </sheetViews>
  <sheetFormatPr baseColWidth="10" defaultRowHeight="16" x14ac:dyDescent="0.2"/>
  <cols>
    <col min="1" max="1" width="19.83203125" bestFit="1" customWidth="1"/>
    <col min="2" max="2" width="12.1640625" bestFit="1" customWidth="1"/>
    <col min="3" max="3" width="20.1640625" bestFit="1" customWidth="1"/>
    <col min="4" max="5" width="19.1640625" bestFit="1" customWidth="1"/>
    <col min="6" max="7" width="5" bestFit="1" customWidth="1"/>
    <col min="9" max="10" width="12.1640625" bestFit="1" customWidth="1"/>
    <col min="11" max="11" width="20.1640625" customWidth="1"/>
  </cols>
  <sheetData>
    <row r="2" spans="1:1" x14ac:dyDescent="0.2">
      <c r="A2" t="s">
        <v>6</v>
      </c>
    </row>
    <row r="3" spans="1:1" x14ac:dyDescent="0.2">
      <c r="A3" t="s">
        <v>8</v>
      </c>
    </row>
    <row r="4" spans="1:1" x14ac:dyDescent="0.2">
      <c r="A4" t="s">
        <v>9</v>
      </c>
    </row>
    <row r="33" spans="1:1" x14ac:dyDescent="0.2">
      <c r="A33" t="s">
        <v>10</v>
      </c>
    </row>
    <row r="34" spans="1:1" x14ac:dyDescent="0.2">
      <c r="A34" t="s">
        <v>11</v>
      </c>
    </row>
    <row r="35" spans="1:1" x14ac:dyDescent="0.2">
      <c r="A35" t="s">
        <v>12</v>
      </c>
    </row>
    <row r="64" spans="1:1" x14ac:dyDescent="0.2">
      <c r="A6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4 0 7 0 e 4 - 1 c f 6 - 4 c 7 6 - b 2 6 f - 4 5 e 6 0 d 1 4 4 5 5 2 "   x m l n s = " h t t p : / / s c h e m a s . m i c r o s o f t . c o m / D a t a M a s h u p " > A A A A A H c D A A B Q S w M E F A A A C A g A 1 b K 8 W G H 1 r B S j A A A A 9 g A A A B I A A A B D b 2 5 m a W c v U G F j a 2 F n Z S 5 4 b W y F j 7 E O g j A Y h F + F d K e l d U H y U w Z X S E h M j G t T K j R C I b R Y 3 s 3 B R / I V x C j q 5 n h 3 3 y V 3 9 + s N s r l r g 4 s a r e 5 N i i i O U K C M 7 C t t 6 h R N 7 h T G K O N Q C n k W t Q o W 2 N h k t j p F j X N D Q o j 3 H v s N 7 s e a s C i i 5 F j k e 9 m o T o T a W C e M V O j T q v 6 3 E I f D a w x n m L I t p v G y C c h q Q q H N F 2 B L 9 k x / T N h N r Z t G x Y c 2 L H M g q w T y / s A f U E s D B B Q A A A g I A N W y v F g / m h R o x g A A A L Y B A A A T A A A A R m 9 y b X V s Y X M v U 2 V j d G l v b j E u b d W P s W o C Q R C G + w P f Y V i b O z h u i V Y S r O 5 I O i E c V i H F c T f B x d 1 Z 2 Z k 1 X E p f y c o 6 + F 5 u U N B X s P m H b 5 r / / x h 7 M Z 6 g v d 6 X 1 0 k 2 y X j T B R z g Z y S z N b A E i 5 I B n E / h 7 z i c D z 5 9 a t 5 X j e + j Q 5 L 8 z V i s a k + S g H O l 1 4 y B N X f f M Y z k d I O 8 F b / T r c T B d O t 3 v Y p u / h 8 Y x v 6 X c K 6 v R V X P e 1 W U 8 N m g N c 4 I h l S k S l V C 7 W 1 0 x A k X J X x E L 9 j K a D H x H a q V J / w q M k O P U x 9 1 p u o m l M 8 K 9 d x W F 1 B L A w Q U A A A I C A D V s r x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W y v F h h 9 a w U o w A A A P Y A A A A S A A A A A A A A A A A A A A C k g Q A A A A B D b 2 5 m a W c v U G F j a 2 F n Z S 5 4 b W x Q S w E C F A M U A A A I C A D V s r x Y P 5 o U a M Y A A A C 2 A Q A A E w A A A A A A A A A A A A A A p I H T A A A A R m 9 y b X V s Y X M v U 2 V j d G l v b j E u b V B L A Q I U A x Q A A A g I A N W y v F g P y u m r p A A A A O k A A A A T A A A A A A A A A A A A A A C k g c o B A A B b Q 2 9 u d G V u d F 9 U e X B l c 1 0 u e G 1 s U E s F B g A A A A A D A A M A w g A A A J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X A A A A A A A A B B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3 l u a W t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B m Y z c x O D I t Z j J h M i 0 0 M T A x L T k x M G U t Z D h m Y j c w Y W U x Y j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a S 9 B d X R v U m V t b 3 Z l Z E N v b H V t b n M x L n t D b 2 x 1 b W 4 x L D B 9 J n F 1 b 3 Q 7 L C Z x d W 9 0 O 1 N l Y 3 R p b 2 4 x L 3 d 5 b m l r a S 9 B d X R v U m V t b 3 Z l Z E N v b H V t b n M x L n t D b 2 x 1 b W 4 y L D F 9 J n F 1 b 3 Q 7 L C Z x d W 9 0 O 1 N l Y 3 R p b 2 4 x L 3 d 5 b m l r a S 9 B d X R v U m V t b 3 Z l Z E N v b H V t b n M x L n t D b 2 x 1 b W 4 z L D J 9 J n F 1 b 3 Q 7 L C Z x d W 9 0 O 1 N l Y 3 R p b 2 4 x L 3 d 5 b m l r a S 9 B d X R v U m V t b 3 Z l Z E N v b H V t b n M x L n t D b 2 x 1 b W 4 0 L D N 9 J n F 1 b 3 Q 7 L C Z x d W 9 0 O 1 N l Y 3 R p b 2 4 x L 3 d 5 b m l r a S 9 B d X R v U m V t b 3 Z l Z E N v b H V t b n M x L n t D b 2 x 1 b W 4 1 L D R 9 J n F 1 b 3 Q 7 L C Z x d W 9 0 O 1 N l Y 3 R p b 2 4 x L 3 d 5 b m l r a S 9 B d X R v U m V t b 3 Z l Z E N v b H V t b n M x L n t D b 2 x 1 b W 4 2 L D V 9 J n F 1 b 3 Q 7 L C Z x d W 9 0 O 1 N l Y 3 R p b 2 4 x L 3 d 5 b m l r a S 9 B d X R v U m V t b 3 Z l Z E N v b H V t b n M x L n t D b 2 x 1 b W 4 3 L D Z 9 J n F 1 b 3 Q 7 L C Z x d W 9 0 O 1 N l Y 3 R p b 2 4 x L 3 d 5 b m l r a S 9 B d X R v U m V t b 3 Z l Z E N v b H V t b n M x L n t D b 2 x 1 b W 4 4 L D d 9 J n F 1 b 3 Q 7 L C Z x d W 9 0 O 1 N l Y 3 R p b 2 4 x L 3 d 5 b m l r a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d 5 b m l r a S 9 B d X R v U m V t b 3 Z l Z E N v b H V t b n M x L n t D b 2 x 1 b W 4 x L D B 9 J n F 1 b 3 Q 7 L C Z x d W 9 0 O 1 N l Y 3 R p b 2 4 x L 3 d 5 b m l r a S 9 B d X R v U m V t b 3 Z l Z E N v b H V t b n M x L n t D b 2 x 1 b W 4 y L D F 9 J n F 1 b 3 Q 7 L C Z x d W 9 0 O 1 N l Y 3 R p b 2 4 x L 3 d 5 b m l r a S 9 B d X R v U m V t b 3 Z l Z E N v b H V t b n M x L n t D b 2 x 1 b W 4 z L D J 9 J n F 1 b 3 Q 7 L C Z x d W 9 0 O 1 N l Y 3 R p b 2 4 x L 3 d 5 b m l r a S 9 B d X R v U m V t b 3 Z l Z E N v b H V t b n M x L n t D b 2 x 1 b W 4 0 L D N 9 J n F 1 b 3 Q 7 L C Z x d W 9 0 O 1 N l Y 3 R p b 2 4 x L 3 d 5 b m l r a S 9 B d X R v U m V t b 3 Z l Z E N v b H V t b n M x L n t D b 2 x 1 b W 4 1 L D R 9 J n F 1 b 3 Q 7 L C Z x d W 9 0 O 1 N l Y 3 R p b 2 4 x L 3 d 5 b m l r a S 9 B d X R v U m V t b 3 Z l Z E N v b H V t b n M x L n t D b 2 x 1 b W 4 2 L D V 9 J n F 1 b 3 Q 7 L C Z x d W 9 0 O 1 N l Y 3 R p b 2 4 x L 3 d 5 b m l r a S 9 B d X R v U m V t b 3 Z l Z E N v b H V t b n M x L n t D b 2 x 1 b W 4 3 L D Z 9 J n F 1 b 3 Q 7 L C Z x d W 9 0 O 1 N l Y 3 R p b 2 4 x L 3 d 5 b m l r a S 9 B d X R v U m V t b 3 Z l Z E N v b H V t b n M x L n t D b 2 x 1 b W 4 4 L D d 9 J n F 1 b 3 Q 7 L C Z x d W 9 0 O 1 N l Y 3 R p b 2 4 x L 3 d 5 b m l r a S 9 B d X R v U m V t b 3 Z l Z E N v b H V t b n M x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A 1 L T I 4 V D I w O j E x O j I y L j A 2 N D M 5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V k Z D M y Y T E t O D Q 2 O C 0 0 N j I w L T k 3 M 2 M t O G Y z O D l i Y z Y y Z m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I w O j I y O j I 1 L j A z M j U z M z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t p I C g y K S 9 B d X R v U m V t b 3 Z l Z E N v b H V t b n M x L n t D b 2 x 1 b W 4 x L D B 9 J n F 1 b 3 Q 7 L C Z x d W 9 0 O 1 N l Y 3 R p b 2 4 x L 3 d 5 b m l r a S A o M i k v Q X V 0 b 1 J l b W 9 2 Z W R D b 2 x 1 b W 5 z M S 5 7 Q 2 9 s d W 1 u M i w x f S Z x d W 9 0 O y w m c X V v d D t T Z W N 0 a W 9 u M S 9 3 e W 5 p a 2 k g K D I p L 0 F 1 d G 9 S Z W 1 v d m V k Q 2 9 s d W 1 u c z E u e 0 N v b H V t b j M s M n 0 m c X V v d D s s J n F 1 b 3 Q 7 U 2 V j d G l v b j E v d 3 l u a W t p I C g y K S 9 B d X R v U m V t b 3 Z l Z E N v b H V t b n M x L n t D b 2 x 1 b W 4 0 L D N 9 J n F 1 b 3 Q 7 L C Z x d W 9 0 O 1 N l Y 3 R p b 2 4 x L 3 d 5 b m l r a S A o M i k v Q X V 0 b 1 J l b W 9 2 Z W R D b 2 x 1 b W 5 z M S 5 7 Q 2 9 s d W 1 u N S w 0 f S Z x d W 9 0 O y w m c X V v d D t T Z W N 0 a W 9 u M S 9 3 e W 5 p a 2 k g K D I p L 0 F 1 d G 9 S Z W 1 v d m V k Q 2 9 s d W 1 u c z E u e 0 N v b H V t b j Y s N X 0 m c X V v d D s s J n F 1 b 3 Q 7 U 2 V j d G l v b j E v d 3 l u a W t p I C g y K S 9 B d X R v U m V t b 3 Z l Z E N v b H V t b n M x L n t D b 2 x 1 b W 4 3 L D Z 9 J n F 1 b 3 Q 7 L C Z x d W 9 0 O 1 N l Y 3 R p b 2 4 x L 3 d 5 b m l r a S A o M i k v Q X V 0 b 1 J l b W 9 2 Z W R D b 2 x 1 b W 5 z M S 5 7 Q 2 9 s d W 1 u O C w 3 f S Z x d W 9 0 O y w m c X V v d D t T Z W N 0 a W 9 u M S 9 3 e W 5 p a 2 k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3 l u a W t p I C g y K S 9 B d X R v U m V t b 3 Z l Z E N v b H V t b n M x L n t D b 2 x 1 b W 4 x L D B 9 J n F 1 b 3 Q 7 L C Z x d W 9 0 O 1 N l Y 3 R p b 2 4 x L 3 d 5 b m l r a S A o M i k v Q X V 0 b 1 J l b W 9 2 Z W R D b 2 x 1 b W 5 z M S 5 7 Q 2 9 s d W 1 u M i w x f S Z x d W 9 0 O y w m c X V v d D t T Z W N 0 a W 9 u M S 9 3 e W 5 p a 2 k g K D I p L 0 F 1 d G 9 S Z W 1 v d m V k Q 2 9 s d W 1 u c z E u e 0 N v b H V t b j M s M n 0 m c X V v d D s s J n F 1 b 3 Q 7 U 2 V j d G l v b j E v d 3 l u a W t p I C g y K S 9 B d X R v U m V t b 3 Z l Z E N v b H V t b n M x L n t D b 2 x 1 b W 4 0 L D N 9 J n F 1 b 3 Q 7 L C Z x d W 9 0 O 1 N l Y 3 R p b 2 4 x L 3 d 5 b m l r a S A o M i k v Q X V 0 b 1 J l b W 9 2 Z W R D b 2 x 1 b W 5 z M S 5 7 Q 2 9 s d W 1 u N S w 0 f S Z x d W 9 0 O y w m c X V v d D t T Z W N 0 a W 9 u M S 9 3 e W 5 p a 2 k g K D I p L 0 F 1 d G 9 S Z W 1 v d m V k Q 2 9 s d W 1 u c z E u e 0 N v b H V t b j Y s N X 0 m c X V v d D s s J n F 1 b 3 Q 7 U 2 V j d G l v b j E v d 3 l u a W t p I C g y K S 9 B d X R v U m V t b 3 Z l Z E N v b H V t b n M x L n t D b 2 x 1 b W 4 3 L D Z 9 J n F 1 b 3 Q 7 L C Z x d W 9 0 O 1 N l Y 3 R p b 2 4 x L 3 d 5 b m l r a S A o M i k v Q X V 0 b 1 J l b W 9 2 Z W R D b 2 x 1 b W 5 z M S 5 7 Q 2 9 s d W 1 u O C w 3 f S Z x d W 9 0 O y w m c X V v d D t T Z W N 0 a W 9 u M S 9 3 e W 5 p a 2 k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a S U y M C U y O D I l M j k v J U M 1 J U I 5 c i V D M y V C M 2 Q l Q z U l O D J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X 7 E O f i F v Y E W i I 6 j R H k k 7 q B f v N W O l s v o M H y d 0 b A B x / v h / G L V j C 3 d 0 g u e L 5 T I g A N e 2 d Z 7 N a 1 Y m D a 9 m O m V b p r C z h Y c y g N n L 4 g x t t f p P 3 r J 9 3 l E 5 w x / q z r F 6 T L q k N P C P / W 0 X Z w N / k = < / D a t a M a s h u p > 
</file>

<file path=customXml/itemProps1.xml><?xml version="1.0" encoding="utf-8"?>
<ds:datastoreItem xmlns:ds="http://schemas.openxmlformats.org/officeDocument/2006/customXml" ds:itemID="{4D7F102A-A00F-E744-A973-8D5BC67F73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wyniki</vt:lpstr>
      <vt:lpstr>Arkusz1</vt:lpstr>
      <vt:lpstr>wyniki!help</vt:lpstr>
      <vt:lpstr>wyniki!wyniki_1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2024-05-28T19:14:49Z</dcterms:created>
  <dcterms:modified xsi:type="dcterms:W3CDTF">2024-05-28T21:04:41Z</dcterms:modified>
</cp:coreProperties>
</file>