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aussian\PCL3\"/>
    </mc:Choice>
  </mc:AlternateContent>
  <xr:revisionPtr revIDLastSave="0" documentId="13_ncr:1_{6512E979-4ED7-4BC7-AEBD-A6D1D29AC263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C16" i="3"/>
  <c r="D13" i="3"/>
  <c r="D10" i="3"/>
  <c r="D7" i="3"/>
  <c r="C7" i="3"/>
  <c r="D4" i="3"/>
  <c r="C4" i="3"/>
  <c r="H12" i="2"/>
  <c r="F12" i="2"/>
  <c r="C14" i="2"/>
  <c r="D14" i="2"/>
  <c r="E14" i="2"/>
  <c r="F14" i="2"/>
  <c r="G14" i="2"/>
  <c r="H14" i="2"/>
  <c r="I14" i="2"/>
  <c r="B14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G12" i="2"/>
  <c r="I12" i="2"/>
  <c r="B13" i="2"/>
  <c r="C13" i="2"/>
  <c r="D13" i="2"/>
  <c r="E13" i="2"/>
  <c r="F13" i="2"/>
  <c r="G13" i="2"/>
  <c r="H13" i="2"/>
  <c r="I13" i="2"/>
  <c r="C8" i="2"/>
  <c r="D8" i="2"/>
  <c r="E8" i="2"/>
  <c r="F8" i="2"/>
  <c r="G8" i="2"/>
  <c r="H8" i="2"/>
  <c r="I8" i="2"/>
  <c r="B8" i="2"/>
  <c r="C13" i="3" l="1"/>
  <c r="C10" i="3"/>
</calcChain>
</file>

<file path=xl/sharedStrings.xml><?xml version="1.0" encoding="utf-8"?>
<sst xmlns="http://schemas.openxmlformats.org/spreadsheetml/2006/main" count="33" uniqueCount="18">
  <si>
    <t>b3lyp/6-311+g(2d,p)</t>
    <phoneticPr fontId="1" type="noConversion"/>
  </si>
  <si>
    <t>A1</t>
    <phoneticPr fontId="1" type="noConversion"/>
  </si>
  <si>
    <t>A2</t>
  </si>
  <si>
    <t>A3</t>
  </si>
  <si>
    <t>A4</t>
  </si>
  <si>
    <t>B1</t>
    <phoneticPr fontId="1" type="noConversion"/>
  </si>
  <si>
    <t>B2</t>
  </si>
  <si>
    <t>b3lyp/6-311+g*</t>
    <phoneticPr fontId="1" type="noConversion"/>
  </si>
  <si>
    <t>CAM-b3lyp/def2TZVP</t>
    <phoneticPr fontId="1" type="noConversion"/>
  </si>
  <si>
    <t>b3lyp/def2TZVP</t>
  </si>
  <si>
    <t>M062X/def2TZVP</t>
  </si>
  <si>
    <t>wB97XD/def2TZVP</t>
  </si>
  <si>
    <t>PBE0/def2TZVP</t>
    <phoneticPr fontId="1" type="noConversion"/>
  </si>
  <si>
    <t>PBE38/def2TZVP</t>
    <phoneticPr fontId="1" type="noConversion"/>
  </si>
  <si>
    <t>lab</t>
  </si>
  <si>
    <t>Cal</t>
    <phoneticPr fontId="1" type="noConversion"/>
  </si>
  <si>
    <t>Real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</si>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</sst>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55" zoomScaleNormal="55" workbookViewId="0">
      <selection activeCell="H8" sqref="H8"/>
    </sheetView>
  </sheetViews>
  <sheetFormatPr defaultRowHeight="14" x14ac:dyDescent="0.3"/>
  <cols>
    <col min="1" max="1" width="17.75" customWidth="1"/>
    <col min="9" max="9" width="13.08203125" customWidth="1"/>
    <col min="11" max="11" width="11.4140625" customWidth="1"/>
    <col min="13" max="13" width="11.164062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BA5E-0206-4BEE-A765-6209007C87C0}">
  <dimension ref="A1:J14"/>
  <sheetViews>
    <sheetView topLeftCell="B1" zoomScale="115" zoomScaleNormal="115" workbookViewId="0">
      <selection activeCell="G12" sqref="G12"/>
    </sheetView>
  </sheetViews>
  <sheetFormatPr defaultRowHeight="14" x14ac:dyDescent="0.3"/>
  <cols>
    <col min="2" max="5" width="8.75" bestFit="1" customWidth="1"/>
    <col min="6" max="6" width="9.5" bestFit="1" customWidth="1"/>
    <col min="7" max="7" width="8.75" bestFit="1" customWidth="1"/>
    <col min="8" max="8" width="9.5" bestFit="1" customWidth="1"/>
    <col min="9" max="9" width="8.75" bestFit="1" customWidth="1"/>
  </cols>
  <sheetData>
    <row r="1" spans="1:10" x14ac:dyDescent="0.3">
      <c r="B1" t="s">
        <v>7</v>
      </c>
      <c r="C1" t="s">
        <v>0</v>
      </c>
      <c r="D1" t="s">
        <v>9</v>
      </c>
      <c r="E1" t="s">
        <v>8</v>
      </c>
      <c r="F1" t="s">
        <v>10</v>
      </c>
      <c r="G1" t="s">
        <v>12</v>
      </c>
      <c r="H1" t="s">
        <v>13</v>
      </c>
      <c r="I1" t="s">
        <v>11</v>
      </c>
      <c r="J1" t="s">
        <v>14</v>
      </c>
    </row>
    <row r="2" spans="1:10" x14ac:dyDescent="0.3">
      <c r="A2" t="s">
        <v>1</v>
      </c>
      <c r="B2">
        <v>392.34</v>
      </c>
      <c r="C2">
        <v>394.89</v>
      </c>
      <c r="D2">
        <v>393.81</v>
      </c>
      <c r="E2">
        <v>373.16</v>
      </c>
      <c r="F2">
        <v>376.22</v>
      </c>
      <c r="G2">
        <v>385.91</v>
      </c>
      <c r="H2">
        <v>372.28</v>
      </c>
      <c r="I2">
        <v>371.49</v>
      </c>
      <c r="J2">
        <v>424.4</v>
      </c>
    </row>
    <row r="3" spans="1:10" x14ac:dyDescent="0.3">
      <c r="A3" t="s">
        <v>2</v>
      </c>
      <c r="B3">
        <v>479.01</v>
      </c>
      <c r="C3">
        <v>482.67</v>
      </c>
      <c r="D3">
        <v>480.46</v>
      </c>
      <c r="E3">
        <v>465.3</v>
      </c>
      <c r="F3">
        <v>471.4</v>
      </c>
      <c r="G3">
        <v>472.47</v>
      </c>
      <c r="H3">
        <v>459.21</v>
      </c>
      <c r="I3">
        <v>464.19</v>
      </c>
      <c r="J3">
        <v>555.9</v>
      </c>
    </row>
    <row r="4" spans="1:10" x14ac:dyDescent="0.3">
      <c r="A4" t="s">
        <v>3</v>
      </c>
      <c r="B4">
        <v>548.54999999999995</v>
      </c>
      <c r="C4">
        <v>552.32000000000005</v>
      </c>
      <c r="D4">
        <v>549.85</v>
      </c>
      <c r="E4">
        <v>540.94000000000005</v>
      </c>
      <c r="F4">
        <v>549.35</v>
      </c>
      <c r="G4">
        <v>542.41999999999996</v>
      </c>
      <c r="H4">
        <v>530.21</v>
      </c>
      <c r="I4">
        <v>541.54</v>
      </c>
      <c r="J4">
        <v>655.6</v>
      </c>
    </row>
    <row r="5" spans="1:10" x14ac:dyDescent="0.3">
      <c r="A5" t="s">
        <v>4</v>
      </c>
      <c r="B5">
        <v>613.75</v>
      </c>
      <c r="C5">
        <v>617.75</v>
      </c>
      <c r="D5">
        <v>615.16999999999996</v>
      </c>
      <c r="E5">
        <v>612.71</v>
      </c>
      <c r="F5">
        <v>623.38</v>
      </c>
      <c r="G5">
        <v>608.21</v>
      </c>
      <c r="H5">
        <v>596.99</v>
      </c>
      <c r="I5">
        <v>615.44000000000005</v>
      </c>
      <c r="J5">
        <v>767.1</v>
      </c>
    </row>
    <row r="6" spans="1:10" x14ac:dyDescent="0.3">
      <c r="A6" t="s">
        <v>5</v>
      </c>
      <c r="B6">
        <v>642.61</v>
      </c>
      <c r="C6">
        <v>645.35</v>
      </c>
      <c r="D6">
        <v>643.91999999999996</v>
      </c>
      <c r="E6">
        <v>538.46</v>
      </c>
      <c r="F6">
        <v>539.04999999999995</v>
      </c>
      <c r="G6">
        <v>622.32000000000005</v>
      </c>
      <c r="H6">
        <v>577.47</v>
      </c>
      <c r="I6">
        <v>525.66</v>
      </c>
      <c r="J6">
        <v>446.9</v>
      </c>
    </row>
    <row r="7" spans="1:10" x14ac:dyDescent="0.3">
      <c r="A7" t="s">
        <v>6</v>
      </c>
      <c r="B7">
        <v>294.77</v>
      </c>
      <c r="C7">
        <v>296.29000000000002</v>
      </c>
      <c r="D7">
        <v>294.77</v>
      </c>
      <c r="E7">
        <v>279.3</v>
      </c>
      <c r="F7">
        <v>277.08</v>
      </c>
      <c r="G7">
        <v>289.95</v>
      </c>
      <c r="H7">
        <v>281.77999999999997</v>
      </c>
      <c r="I7">
        <v>279.01</v>
      </c>
      <c r="J7">
        <v>287.60000000000002</v>
      </c>
    </row>
    <row r="8" spans="1:10" x14ac:dyDescent="0.3">
      <c r="B8" s="1">
        <f>(B2-$J2)/$J2</f>
        <v>-7.5541941564561746E-2</v>
      </c>
      <c r="C8" s="1">
        <f t="shared" ref="C8:I8" si="0">(C2-$J2)/$J2</f>
        <v>-6.9533459000942488E-2</v>
      </c>
      <c r="D8" s="1">
        <f t="shared" si="0"/>
        <v>-7.2078228086710591E-2</v>
      </c>
      <c r="E8" s="1">
        <f t="shared" si="0"/>
        <v>-0.12073515551366625</v>
      </c>
      <c r="F8" s="1">
        <f t="shared" si="0"/>
        <v>-0.11352497643732316</v>
      </c>
      <c r="G8" s="1">
        <f t="shared" si="0"/>
        <v>-9.0692742695570108E-2</v>
      </c>
      <c r="H8" s="1">
        <f t="shared" si="0"/>
        <v>-0.122808671065033</v>
      </c>
      <c r="I8" s="1">
        <f t="shared" si="0"/>
        <v>-0.12467012252591887</v>
      </c>
    </row>
    <row r="9" spans="1:10" x14ac:dyDescent="0.3">
      <c r="B9" s="1">
        <f t="shared" ref="B9:I9" si="1">(B3-$J3)/$J3</f>
        <v>-0.13831624392876415</v>
      </c>
      <c r="C9" s="1">
        <f t="shared" si="1"/>
        <v>-0.13173232595790604</v>
      </c>
      <c r="D9" s="1">
        <f t="shared" si="1"/>
        <v>-0.13570786112610181</v>
      </c>
      <c r="E9" s="1">
        <f t="shared" si="1"/>
        <v>-0.1629789530491095</v>
      </c>
      <c r="F9" s="1">
        <f t="shared" si="1"/>
        <v>-0.15200575643101277</v>
      </c>
      <c r="G9" s="1">
        <f t="shared" si="1"/>
        <v>-0.15008094981111703</v>
      </c>
      <c r="H9" s="1">
        <f t="shared" si="1"/>
        <v>-0.17393416082029142</v>
      </c>
      <c r="I9" s="1">
        <f t="shared" si="1"/>
        <v>-0.16497571505666483</v>
      </c>
    </row>
    <row r="10" spans="1:10" x14ac:dyDescent="0.3">
      <c r="B10" s="1">
        <f t="shared" ref="B10:I10" si="2">(B4-$J4)/$J4</f>
        <v>-0.1632855399633924</v>
      </c>
      <c r="C10" s="1">
        <f t="shared" si="2"/>
        <v>-0.15753508236729707</v>
      </c>
      <c r="D10" s="1">
        <f t="shared" si="2"/>
        <v>-0.16130262355094568</v>
      </c>
      <c r="E10" s="1">
        <f t="shared" si="2"/>
        <v>-0.17489322757779127</v>
      </c>
      <c r="F10" s="1">
        <f t="shared" si="2"/>
        <v>-0.16206528370957901</v>
      </c>
      <c r="G10" s="1">
        <f t="shared" si="2"/>
        <v>-0.17263575350823682</v>
      </c>
      <c r="H10" s="1">
        <f t="shared" si="2"/>
        <v>-0.19125991458206221</v>
      </c>
      <c r="I10" s="1">
        <f t="shared" si="2"/>
        <v>-0.17397803538743145</v>
      </c>
    </row>
    <row r="11" spans="1:10" x14ac:dyDescent="0.3">
      <c r="B11" s="1">
        <f t="shared" ref="B11:I12" si="3">(B5-$J5)/$J5</f>
        <v>-0.19990874722982666</v>
      </c>
      <c r="C11" s="1">
        <f t="shared" si="3"/>
        <v>-0.19469430321991921</v>
      </c>
      <c r="D11" s="1">
        <f t="shared" si="3"/>
        <v>-0.19805761960630955</v>
      </c>
      <c r="E11" s="1">
        <f t="shared" si="3"/>
        <v>-0.20126450267240253</v>
      </c>
      <c r="F11" s="1">
        <f t="shared" si="3"/>
        <v>-0.18735497327597447</v>
      </c>
      <c r="G11" s="1">
        <f t="shared" si="3"/>
        <v>-0.2071307521835484</v>
      </c>
      <c r="H11" s="1">
        <f t="shared" si="3"/>
        <v>-0.22175726763133882</v>
      </c>
      <c r="I11" s="1">
        <f t="shared" si="3"/>
        <v>-0.19770564463564066</v>
      </c>
    </row>
    <row r="12" spans="1:10" x14ac:dyDescent="0.3">
      <c r="B12" s="1">
        <f t="shared" ref="B12:I12" si="4">(B6-$J6)/$J6</f>
        <v>0.4379279480868204</v>
      </c>
      <c r="C12" s="1">
        <f t="shared" si="4"/>
        <v>0.44405907361825925</v>
      </c>
      <c r="D12" s="1">
        <f t="shared" si="4"/>
        <v>0.44085925262922354</v>
      </c>
      <c r="E12" s="1">
        <f t="shared" si="4"/>
        <v>0.20487804878048796</v>
      </c>
      <c r="F12" s="1">
        <f t="shared" si="3"/>
        <v>0.20619825464309685</v>
      </c>
      <c r="G12" s="1">
        <f t="shared" si="4"/>
        <v>0.39252629223539959</v>
      </c>
      <c r="H12" s="1">
        <f t="shared" si="3"/>
        <v>0.2921682703065564</v>
      </c>
      <c r="I12" s="1">
        <f t="shared" si="4"/>
        <v>0.17623629447303646</v>
      </c>
    </row>
    <row r="13" spans="1:10" x14ac:dyDescent="0.3">
      <c r="B13" s="1">
        <f t="shared" ref="B13:I13" si="5">(B7-$J7)/$J7</f>
        <v>2.4930458970792622E-2</v>
      </c>
      <c r="C13" s="1">
        <f t="shared" si="5"/>
        <v>3.0215577190542409E-2</v>
      </c>
      <c r="D13" s="1">
        <f t="shared" si="5"/>
        <v>2.4930458970792622E-2</v>
      </c>
      <c r="E13" s="1">
        <f t="shared" si="5"/>
        <v>-2.8859527121001427E-2</v>
      </c>
      <c r="F13" s="1">
        <f t="shared" si="5"/>
        <v>-3.6578581363004306E-2</v>
      </c>
      <c r="G13" s="1">
        <f t="shared" si="5"/>
        <v>8.1710709318496728E-3</v>
      </c>
      <c r="H13" s="1">
        <f t="shared" si="5"/>
        <v>-2.0236439499304763E-2</v>
      </c>
      <c r="I13" s="1">
        <f t="shared" si="5"/>
        <v>-2.9867872044506368E-2</v>
      </c>
    </row>
    <row r="14" spans="1:10" x14ac:dyDescent="0.3">
      <c r="B14" s="1">
        <f>AVERAGE(B8:B11)</f>
        <v>-0.14426311817163623</v>
      </c>
      <c r="C14" s="1">
        <f t="shared" ref="C14:I14" si="6">AVERAGE(C8:C11)</f>
        <v>-0.1383737926365162</v>
      </c>
      <c r="D14" s="1">
        <f t="shared" si="6"/>
        <v>-0.1417865830925169</v>
      </c>
      <c r="E14" s="1">
        <f t="shared" si="6"/>
        <v>-0.16496795970324241</v>
      </c>
      <c r="F14" s="1">
        <f t="shared" si="6"/>
        <v>-0.15373774746347235</v>
      </c>
      <c r="G14" s="1">
        <f t="shared" si="6"/>
        <v>-0.15513504954961807</v>
      </c>
      <c r="H14" s="1">
        <f t="shared" si="6"/>
        <v>-0.17744000352468137</v>
      </c>
      <c r="I14" s="1">
        <f t="shared" si="6"/>
        <v>-0.16533237940141396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EA3D-872B-4AEB-8B20-1EDCAE97777E}">
  <dimension ref="A1:D18"/>
  <sheetViews>
    <sheetView tabSelected="1" workbookViewId="0">
      <selection activeCell="C12" sqref="C12"/>
    </sheetView>
  </sheetViews>
  <sheetFormatPr defaultRowHeight="14" x14ac:dyDescent="0.3"/>
  <sheetData>
    <row r="1" spans="1:4" x14ac:dyDescent="0.3">
      <c r="A1">
        <v>1</v>
      </c>
      <c r="B1" t="s">
        <v>16</v>
      </c>
      <c r="C1">
        <v>1.401</v>
      </c>
      <c r="D1">
        <v>4.18</v>
      </c>
    </row>
    <row r="2" spans="1:4" x14ac:dyDescent="0.3">
      <c r="B2" t="s">
        <v>15</v>
      </c>
    </row>
    <row r="3" spans="1:4" x14ac:dyDescent="0.3">
      <c r="B3" t="s">
        <v>17</v>
      </c>
    </row>
    <row r="4" spans="1:4" x14ac:dyDescent="0.3">
      <c r="A4">
        <v>2</v>
      </c>
      <c r="B4" t="s">
        <v>16</v>
      </c>
      <c r="C4">
        <f>C1+2.766</f>
        <v>4.1669999999999998</v>
      </c>
      <c r="D4">
        <f>D1+2.751</f>
        <v>6.9309999999999992</v>
      </c>
    </row>
    <row r="5" spans="1:4" x14ac:dyDescent="0.3">
      <c r="B5" t="s">
        <v>15</v>
      </c>
    </row>
    <row r="6" spans="1:4" x14ac:dyDescent="0.3">
      <c r="B6" t="s">
        <v>17</v>
      </c>
    </row>
    <row r="7" spans="1:4" x14ac:dyDescent="0.3">
      <c r="A7">
        <v>3</v>
      </c>
      <c r="B7" t="s">
        <v>16</v>
      </c>
      <c r="C7">
        <f>C4+1.365</f>
        <v>5.532</v>
      </c>
      <c r="D7">
        <f>D4+1.356</f>
        <v>8.286999999999999</v>
      </c>
    </row>
    <row r="8" spans="1:4" x14ac:dyDescent="0.3">
      <c r="B8" t="s">
        <v>15</v>
      </c>
    </row>
    <row r="9" spans="1:4" x14ac:dyDescent="0.3">
      <c r="B9" t="s">
        <v>17</v>
      </c>
    </row>
    <row r="10" spans="1:4" x14ac:dyDescent="0.3">
      <c r="A10">
        <v>5</v>
      </c>
      <c r="B10" t="s">
        <v>16</v>
      </c>
      <c r="C10">
        <f>C7+5.612</f>
        <v>11.144</v>
      </c>
      <c r="D10">
        <f>D7+1.399*4</f>
        <v>13.882999999999999</v>
      </c>
    </row>
    <row r="11" spans="1:4" x14ac:dyDescent="0.3">
      <c r="B11" t="s">
        <v>15</v>
      </c>
    </row>
    <row r="12" spans="1:4" x14ac:dyDescent="0.3">
      <c r="B12" t="s">
        <v>17</v>
      </c>
    </row>
    <row r="13" spans="1:4" x14ac:dyDescent="0.3">
      <c r="A13">
        <v>9</v>
      </c>
      <c r="B13" t="s">
        <v>16</v>
      </c>
      <c r="C13">
        <f>C7+8.382*2</f>
        <v>22.295999999999999</v>
      </c>
      <c r="D13">
        <f>D7+8.358*2</f>
        <v>25.003</v>
      </c>
    </row>
    <row r="14" spans="1:4" x14ac:dyDescent="0.3">
      <c r="B14" t="s">
        <v>15</v>
      </c>
    </row>
    <row r="15" spans="1:4" x14ac:dyDescent="0.3">
      <c r="B15" t="s">
        <v>17</v>
      </c>
    </row>
    <row r="16" spans="1:4" x14ac:dyDescent="0.3">
      <c r="A16">
        <v>11</v>
      </c>
      <c r="B16" t="s">
        <v>16</v>
      </c>
      <c r="C16">
        <f>C13+1.76*2</f>
        <v>25.815999999999999</v>
      </c>
      <c r="D16">
        <f>D13+1.735*2</f>
        <v>28.472999999999999</v>
      </c>
    </row>
    <row r="17" spans="2:2" x14ac:dyDescent="0.3">
      <c r="B17" t="s">
        <v>15</v>
      </c>
    </row>
    <row r="18" spans="2:2" x14ac:dyDescent="0.3">
      <c r="B18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Zi-Chen Wang</dc:creator>
  <cp:lastModifiedBy>ZCW</cp:lastModifiedBy>
  <dcterms:created xsi:type="dcterms:W3CDTF">2015-06-05T18:19:34Z</dcterms:created>
  <dcterms:modified xsi:type="dcterms:W3CDTF">2023-11-07T06:50:59Z</dcterms:modified>
</cp:coreProperties>
</file>