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onsulting-my.sharepoint.com/personal/samuel_brown_paconsulting_com/Documents/Delivery/PD&amp;I/Project Hack 18/"/>
    </mc:Choice>
  </mc:AlternateContent>
  <xr:revisionPtr revIDLastSave="0" documentId="8_{8191B6D0-7245-475F-8F6C-122DAC66C789}" xr6:coauthVersionLast="47" xr6:coauthVersionMax="47" xr10:uidLastSave="{00000000-0000-0000-0000-000000000000}"/>
  <bookViews>
    <workbookView xWindow="-110" yWindow="-110" windowWidth="19420" windowHeight="10420" xr2:uid="{D1842A81-B33B-4556-B4BB-7F7FA63EE826}"/>
  </bookViews>
  <sheets>
    <sheet name="Sheet1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 a="1"/>
  <c r="K17" i="1"/>
  <c r="K16" i="1" a="1"/>
  <c r="K16" i="1"/>
  <c r="K15" i="1" a="1"/>
  <c r="K15" i="1"/>
  <c r="K14" i="1" a="1"/>
  <c r="K14" i="1"/>
  <c r="K13" i="1" a="1"/>
  <c r="K13" i="1"/>
  <c r="K12" i="1" a="1"/>
  <c r="K12" i="1"/>
  <c r="K11" i="1" a="1"/>
  <c r="K11" i="1"/>
  <c r="K10" i="1" a="1"/>
  <c r="K10" i="1"/>
  <c r="K9" i="1" a="1"/>
  <c r="K9" i="1"/>
  <c r="K8" i="1" a="1"/>
  <c r="K8" i="1"/>
  <c r="K7" i="1" a="1"/>
  <c r="K7" i="1"/>
  <c r="K6" i="1" a="1"/>
  <c r="K6" i="1"/>
  <c r="K5" i="1" a="1"/>
  <c r="K5" i="1"/>
  <c r="K4" i="1" a="1"/>
  <c r="K4" i="1"/>
  <c r="K3" i="1" a="1"/>
  <c r="K3" i="1"/>
  <c r="B11" i="2"/>
  <c r="B8" i="2"/>
  <c r="B5" i="2"/>
  <c r="E4" i="2"/>
  <c r="F4" i="2"/>
  <c r="G4" i="2"/>
  <c r="H4" i="2"/>
  <c r="G6" i="2"/>
  <c r="H6" i="2"/>
  <c r="F9" i="2"/>
  <c r="G9" i="2"/>
  <c r="H9" i="2"/>
  <c r="E10" i="2"/>
  <c r="E7" i="2" s="1"/>
  <c r="F10" i="2"/>
  <c r="G10" i="2"/>
  <c r="H10" i="2"/>
  <c r="D12" i="2"/>
  <c r="E12" i="2"/>
  <c r="F12" i="2"/>
  <c r="G12" i="2"/>
  <c r="H12" i="2"/>
  <c r="I4" i="1"/>
  <c r="H3" i="1"/>
  <c r="F4" i="1" s="1"/>
  <c r="F7" i="2" l="1"/>
  <c r="G7" i="2" s="1"/>
  <c r="H7" i="2" s="1"/>
  <c r="H4" i="1"/>
  <c r="F5" i="1" l="1"/>
  <c r="H5" i="1" l="1"/>
  <c r="F6" i="1" l="1"/>
  <c r="H8" i="1"/>
  <c r="F9" i="1" s="1"/>
  <c r="H9" i="1" s="1"/>
  <c r="H6" i="1" l="1"/>
  <c r="F10" i="1"/>
  <c r="H10" i="1" s="1"/>
  <c r="F7" i="1" l="1"/>
  <c r="F11" i="1"/>
  <c r="H11" i="1" s="1"/>
  <c r="H7" i="1" l="1"/>
  <c r="F12" i="1"/>
  <c r="H12" i="1" s="1"/>
  <c r="H13" i="1" l="1"/>
  <c r="F14" i="1" s="1"/>
  <c r="H14" i="1" l="1"/>
  <c r="F15" i="1"/>
  <c r="H15" i="1" s="1"/>
  <c r="F16" i="1" l="1"/>
  <c r="H16" i="1" s="1"/>
  <c r="F17" i="1" l="1"/>
  <c r="H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<sst xmlns="http://schemas.openxmlformats.org/spreadsheetml/2006/main" count="91" uniqueCount="38">
  <si>
    <t>Planned</t>
  </si>
  <si>
    <t>Actuals</t>
  </si>
  <si>
    <t>Forecast</t>
  </si>
  <si>
    <t>Request</t>
  </si>
  <si>
    <t>Task ID</t>
  </si>
  <si>
    <t>Step Description</t>
  </si>
  <si>
    <t>Assigned to</t>
  </si>
  <si>
    <t>Progress</t>
  </si>
  <si>
    <t>Planned start date</t>
  </si>
  <si>
    <t>Planned Duration</t>
  </si>
  <si>
    <t>Planned Finish Date</t>
  </si>
  <si>
    <t>Actual Start Date</t>
  </si>
  <si>
    <t>Actual Completion Date</t>
  </si>
  <si>
    <t>Forecast Completion Date</t>
  </si>
  <si>
    <t>Graduate Recruitment</t>
  </si>
  <si>
    <t>CV Screening</t>
  </si>
  <si>
    <t>Resource 1</t>
  </si>
  <si>
    <t>In progress</t>
  </si>
  <si>
    <t>1st Stage Interview</t>
  </si>
  <si>
    <t>Not started</t>
  </si>
  <si>
    <t>2nd Stage Interview</t>
  </si>
  <si>
    <t>Issue Offers</t>
  </si>
  <si>
    <t>Onboard</t>
  </si>
  <si>
    <t>Experienced Recruitment</t>
  </si>
  <si>
    <t>Resource 2</t>
  </si>
  <si>
    <t>C-Suite Recruitment</t>
  </si>
  <si>
    <t>Resource 3</t>
  </si>
  <si>
    <t>Resource 4</t>
  </si>
  <si>
    <t>Duration</t>
  </si>
  <si>
    <t>Task</t>
  </si>
  <si>
    <t>Title</t>
  </si>
  <si>
    <t>Receive request</t>
  </si>
  <si>
    <t>Formal Paperwork Raised</t>
  </si>
  <si>
    <t>Request approved</t>
  </si>
  <si>
    <t>Sent to actioning party</t>
  </si>
  <si>
    <t>Actioning party accepts</t>
  </si>
  <si>
    <t>Plan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</si>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</sst>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4"/>
      </right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5" fillId="5" borderId="0" applyNumberFormat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14" fontId="1" fillId="2" borderId="7" xfId="1" applyNumberFormat="1" applyBorder="1"/>
    <xf numFmtId="0" fontId="1" fillId="2" borderId="7" xfId="1" applyBorder="1"/>
    <xf numFmtId="14" fontId="2" fillId="3" borderId="7" xfId="2" applyNumberFormat="1" applyBorder="1"/>
    <xf numFmtId="14" fontId="2" fillId="3" borderId="8" xfId="2" applyNumberFormat="1" applyBorder="1"/>
    <xf numFmtId="14" fontId="2" fillId="3" borderId="9" xfId="2" applyNumberFormat="1" applyBorder="1"/>
    <xf numFmtId="0" fontId="1" fillId="2" borderId="9" xfId="1" applyBorder="1"/>
    <xf numFmtId="2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5" borderId="10" xfId="3" applyFont="1" applyBorder="1" applyAlignment="1">
      <alignment horizontal="center"/>
    </xf>
    <xf numFmtId="0" fontId="6" fillId="5" borderId="11" xfId="3" applyFont="1" applyBorder="1" applyAlignment="1">
      <alignment horizontal="center"/>
    </xf>
    <xf numFmtId="0" fontId="6" fillId="5" borderId="10" xfId="3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14" fontId="1" fillId="2" borderId="1" xfId="1" applyNumberFormat="1" applyAlignment="1">
      <alignment horizontal="center"/>
    </xf>
    <xf numFmtId="0" fontId="0" fillId="0" borderId="14" xfId="0" applyBorder="1"/>
    <xf numFmtId="0" fontId="0" fillId="0" borderId="15" xfId="0" applyBorder="1"/>
    <xf numFmtId="14" fontId="7" fillId="6" borderId="1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14" fontId="0" fillId="7" borderId="19" xfId="0" applyNumberFormat="1" applyFill="1" applyBorder="1" applyAlignment="1">
      <alignment horizontal="center"/>
    </xf>
    <xf numFmtId="14" fontId="0" fillId="7" borderId="20" xfId="0" applyNumberFormat="1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3" fillId="4" borderId="0" xfId="0" applyFont="1" applyFill="1" applyBorder="1"/>
    <xf numFmtId="0" fontId="3" fillId="4" borderId="21" xfId="0" applyFont="1" applyFill="1" applyBorder="1"/>
  </cellXfs>
  <cellStyles count="4">
    <cellStyle name="Calculation" xfId="2" builtinId="22"/>
    <cellStyle name="Good" xfId="3" builtinId="26"/>
    <cellStyle name="Input" xfId="1" builtinId="20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4" formatCode="dd/mm/yyyy"/>
      <fill>
        <patternFill patternType="solid">
          <fgColor indexed="64"/>
          <bgColor rgb="FFF2F2F2"/>
        </patternFill>
      </fill>
      <border diagonalUp="0" diagonalDown="0">
        <left style="thin">
          <color rgb="FF7F7F7F"/>
        </left>
        <right style="thin">
          <color rgb="FF7F7F7F"/>
        </right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4" formatCode="dd/mm/yyyy"/>
      <fill>
        <patternFill patternType="solid">
          <fgColor indexed="64"/>
          <bgColor rgb="FFF2F2F2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numFmt numFmtId="164" formatCode="dd/mm/yyyy"/>
      <fill>
        <patternFill patternType="solid">
          <fgColor indexed="64"/>
          <bgColor rgb="FFF2F2F2"/>
        </patternFill>
      </fill>
      <border diagonalUp="0" diagonalDown="0">
        <left style="thin">
          <color rgb="FF7F7F7F"/>
        </left>
        <right/>
        <top style="thin">
          <color rgb="FF7F7F7F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fill>
        <patternFill patternType="solid">
          <fgColor indexed="64"/>
          <bgColor rgb="FFFFCC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BDEAE-17EE-4355-B49B-6FBBF3F8E78A}" name="Table2" displayName="Table2" ref="A2:K17" totalsRowShown="0" headerRowDxfId="13" dataDxfId="12" tableBorderDxfId="11" dataCellStyle="Input">
  <autoFilter ref="A2:K17" xr:uid="{9EDBDEAE-17EE-4355-B49B-6FBBF3F8E78A}"/>
  <tableColumns count="11">
    <tableColumn id="1" xr3:uid="{EE5D44B2-3666-41DF-A2C6-509FF314AF6D}" name="Request" dataDxfId="10"/>
    <tableColumn id="2" xr3:uid="{4C8791AF-C9BB-4020-9104-C9BE0EB892EA}" name="Task ID" dataDxfId="9"/>
    <tableColumn id="3" xr3:uid="{8D00B99E-549E-47C3-8D1E-1BAAB2298BAB}" name="Step Description" dataDxfId="8"/>
    <tableColumn id="4" xr3:uid="{CE045F1E-FDD4-497D-95A0-5156658236CD}" name="Assigned to" dataDxfId="7"/>
    <tableColumn id="5" xr3:uid="{F2DAE3B8-0746-4CBC-B68F-759AC25E4B9E}" name="Progress" dataDxfId="6"/>
    <tableColumn id="6" xr3:uid="{24943ED5-BFAF-4119-BD6E-9285073C278E}" name="Planned start date" dataDxfId="5" dataCellStyle="Calculation">
      <calculatedColumnFormula>H2+1</calculatedColumnFormula>
    </tableColumn>
    <tableColumn id="7" xr3:uid="{8E360669-60C9-47B4-9F93-D25A931957E5}" name="Planned Duration" dataDxfId="4" dataCellStyle="Input"/>
    <tableColumn id="8" xr3:uid="{1F82926D-8B6E-44B6-BBC3-22410BB4C553}" name="Planned Finish Date" dataDxfId="3" dataCellStyle="Calculation">
      <calculatedColumnFormula>Sheet1!$F3+Sheet1!$G3-1</calculatedColumnFormula>
    </tableColumn>
    <tableColumn id="9" xr3:uid="{360819A2-D67F-4858-B8EF-86AE97AFBEC2}" name="Actual Start Date" dataDxfId="2" dataCellStyle="Input"/>
    <tableColumn id="10" xr3:uid="{4FA39F4A-1816-4458-98B4-A9B31962552A}" name="Actual Completion Date" dataDxfId="1" dataCellStyle="Input"/>
    <tableColumn id="11" xr3:uid="{3A09758F-79AE-4699-839D-D9135EEE0D5B}" name="Forecast Completion Date" dataDxfId="0" dataCellStyle="Calculation">
      <calculatedColumnFormula array="1">_xlfn.IFS(Sheet1!$J3&lt;&gt;"", Table2[[#This Row],[Actual Completion Date]], Sheet1!$I3&lt;&gt;"", Sheet1!$I3+Sheet1!$G3, Sheet1!$J3="", Sheet1!$H3)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3D7D-B958-4A3E-AB57-173F0EE8A123}">
  <dimension ref="A1:K17"/>
  <sheetViews>
    <sheetView tabSelected="1" topLeftCell="B1" workbookViewId="0">
      <selection activeCell="J3" sqref="J3"/>
    </sheetView>
  </sheetViews>
  <sheetFormatPr defaultRowHeight="14.45"/>
  <cols>
    <col min="1" max="1" width="21.85546875" bestFit="1" customWidth="1"/>
    <col min="2" max="2" width="8.85546875" customWidth="1"/>
    <col min="3" max="3" width="17.42578125" bestFit="1" customWidth="1"/>
    <col min="4" max="4" width="12.7109375" bestFit="1" customWidth="1"/>
    <col min="5" max="5" width="10.140625" customWidth="1"/>
    <col min="6" max="6" width="18.42578125" customWidth="1"/>
    <col min="7" max="7" width="17.5703125" customWidth="1"/>
    <col min="8" max="8" width="19.42578125" customWidth="1"/>
    <col min="9" max="9" width="17.140625" customWidth="1"/>
    <col min="10" max="10" width="22.7109375" customWidth="1"/>
    <col min="11" max="11" width="25.140625" bestFit="1" customWidth="1"/>
  </cols>
  <sheetData>
    <row r="1" spans="1:11" ht="15" thickBot="1">
      <c r="F1" s="12" t="s">
        <v>0</v>
      </c>
      <c r="G1" s="13"/>
      <c r="H1" s="14"/>
      <c r="I1" s="12" t="s">
        <v>1</v>
      </c>
      <c r="J1" s="14"/>
      <c r="K1" s="4" t="s">
        <v>2</v>
      </c>
    </row>
    <row r="2" spans="1:11">
      <c r="A2" s="32" t="s">
        <v>3</v>
      </c>
      <c r="B2" s="32" t="s">
        <v>4</v>
      </c>
      <c r="C2" s="32" t="s">
        <v>5</v>
      </c>
      <c r="D2" s="32" t="s">
        <v>6</v>
      </c>
      <c r="E2" s="32" t="s">
        <v>7</v>
      </c>
      <c r="F2" s="32" t="s">
        <v>8</v>
      </c>
      <c r="G2" s="32" t="s">
        <v>9</v>
      </c>
      <c r="H2" s="32" t="s">
        <v>10</v>
      </c>
      <c r="I2" s="32" t="s">
        <v>11</v>
      </c>
      <c r="J2" s="32" t="s">
        <v>12</v>
      </c>
      <c r="K2" s="33" t="s">
        <v>13</v>
      </c>
    </row>
    <row r="3" spans="1:11">
      <c r="A3" s="2" t="s">
        <v>14</v>
      </c>
      <c r="B3" s="2">
        <v>1.1000000000000001</v>
      </c>
      <c r="C3" s="2" t="s">
        <v>15</v>
      </c>
      <c r="D3" s="2" t="s">
        <v>16</v>
      </c>
      <c r="E3" s="2" t="s">
        <v>17</v>
      </c>
      <c r="F3" s="5">
        <v>44984</v>
      </c>
      <c r="G3" s="6">
        <v>9</v>
      </c>
      <c r="H3" s="7">
        <f>Sheet1!$F3+Sheet1!$G3-1</f>
        <v>44992</v>
      </c>
      <c r="I3" s="5">
        <v>44984</v>
      </c>
      <c r="J3" s="5">
        <v>44995</v>
      </c>
      <c r="K3" s="8" cm="1">
        <f t="array" ref="K3">_xlfn.IFS(Sheet1!$J3&lt;&gt;"", Table2[[#This Row],[Actual Completion Date]], Sheet1!$I3&lt;&gt;"", Sheet1!$I3+Sheet1!$G3, Sheet1!$J3="", Sheet1!$H3)</f>
        <v>44995</v>
      </c>
    </row>
    <row r="4" spans="1:11">
      <c r="A4" s="2" t="s">
        <v>14</v>
      </c>
      <c r="B4" s="2">
        <v>1.2</v>
      </c>
      <c r="C4" s="2" t="s">
        <v>18</v>
      </c>
      <c r="D4" s="2" t="s">
        <v>16</v>
      </c>
      <c r="E4" s="2" t="s">
        <v>19</v>
      </c>
      <c r="F4" s="7">
        <f>H3+1</f>
        <v>44993</v>
      </c>
      <c r="G4" s="6">
        <v>5</v>
      </c>
      <c r="H4" s="7">
        <f>Sheet1!$F4+Sheet1!$G4-1</f>
        <v>44997</v>
      </c>
      <c r="I4" s="5">
        <f>J3+1</f>
        <v>44996</v>
      </c>
      <c r="J4" s="6"/>
      <c r="K4" s="8" cm="1">
        <f t="array" ref="K4">_xlfn.IFS(Sheet1!$J4&lt;&gt;"", Table2[[#This Row],[Actual Completion Date]], Sheet1!$I4&lt;&gt;"", Sheet1!$I4+Sheet1!$G4, Sheet1!$J4="", Sheet1!$H4)</f>
        <v>45001</v>
      </c>
    </row>
    <row r="5" spans="1:11">
      <c r="A5" s="2" t="s">
        <v>14</v>
      </c>
      <c r="B5" s="2">
        <v>1.3</v>
      </c>
      <c r="C5" s="2" t="s">
        <v>20</v>
      </c>
      <c r="D5" s="2" t="s">
        <v>16</v>
      </c>
      <c r="E5" s="2" t="s">
        <v>19</v>
      </c>
      <c r="F5" s="7">
        <f t="shared" ref="F5:F17" si="0">H4+1</f>
        <v>44998</v>
      </c>
      <c r="G5" s="6">
        <v>4</v>
      </c>
      <c r="H5" s="7">
        <f>Sheet1!$F5+Sheet1!$G5-1</f>
        <v>45001</v>
      </c>
      <c r="I5" s="6"/>
      <c r="J5" s="6"/>
      <c r="K5" s="8" cm="1">
        <f t="array" ref="K5">_xlfn.IFS(Sheet1!$J5&lt;&gt;"", Table2[[#This Row],[Actual Completion Date]], Sheet1!$I5&lt;&gt;"", Sheet1!$I5+Sheet1!$G5, Sheet1!$J5="", Sheet1!$H5)</f>
        <v>45001</v>
      </c>
    </row>
    <row r="6" spans="1:11">
      <c r="A6" s="2" t="s">
        <v>14</v>
      </c>
      <c r="B6" s="2">
        <v>1.4</v>
      </c>
      <c r="C6" s="2" t="s">
        <v>21</v>
      </c>
      <c r="D6" s="2" t="s">
        <v>16</v>
      </c>
      <c r="E6" s="2" t="s">
        <v>19</v>
      </c>
      <c r="F6" s="7">
        <f t="shared" si="0"/>
        <v>45002</v>
      </c>
      <c r="G6" s="6">
        <v>8</v>
      </c>
      <c r="H6" s="7">
        <f>Sheet1!$F6+Sheet1!$G6-1</f>
        <v>45009</v>
      </c>
      <c r="I6" s="6"/>
      <c r="J6" s="6"/>
      <c r="K6" s="8" cm="1">
        <f t="array" ref="K6">_xlfn.IFS(Sheet1!$J6&lt;&gt;"", Table2[[#This Row],[Actual Completion Date]], Sheet1!$I6&lt;&gt;"", Sheet1!$I6+Sheet1!$G6, Sheet1!$J6="", Sheet1!$H6)</f>
        <v>45009</v>
      </c>
    </row>
    <row r="7" spans="1:11">
      <c r="A7" s="2" t="s">
        <v>14</v>
      </c>
      <c r="B7" s="2">
        <v>1.5</v>
      </c>
      <c r="C7" s="2" t="s">
        <v>22</v>
      </c>
      <c r="D7" s="2" t="s">
        <v>16</v>
      </c>
      <c r="E7" s="2" t="s">
        <v>19</v>
      </c>
      <c r="F7" s="7">
        <f t="shared" si="0"/>
        <v>45010</v>
      </c>
      <c r="G7" s="6">
        <v>6</v>
      </c>
      <c r="H7" s="7">
        <f>Sheet1!$F7+Sheet1!$G7-1</f>
        <v>45015</v>
      </c>
      <c r="I7" s="6"/>
      <c r="J7" s="6"/>
      <c r="K7" s="8" cm="1">
        <f t="array" ref="K7">_xlfn.IFS(Sheet1!$J7&lt;&gt;"", Table2[[#This Row],[Actual Completion Date]], Sheet1!$I7&lt;&gt;"", Sheet1!$I7+Sheet1!$G7, Sheet1!$J7="", Sheet1!$H7)</f>
        <v>45015</v>
      </c>
    </row>
    <row r="8" spans="1:11">
      <c r="A8" s="2" t="s">
        <v>23</v>
      </c>
      <c r="B8" s="2">
        <v>2.1</v>
      </c>
      <c r="C8" s="2" t="s">
        <v>15</v>
      </c>
      <c r="D8" s="2" t="s">
        <v>24</v>
      </c>
      <c r="E8" s="2" t="s">
        <v>17</v>
      </c>
      <c r="F8" s="5">
        <v>44984</v>
      </c>
      <c r="G8" s="6">
        <v>5</v>
      </c>
      <c r="H8" s="7">
        <f>Sheet1!$F8+Sheet1!$G8-1</f>
        <v>44988</v>
      </c>
      <c r="I8" s="5">
        <v>44985</v>
      </c>
      <c r="J8" s="5">
        <v>44988</v>
      </c>
      <c r="K8" s="8" cm="1">
        <f t="array" ref="K8">_xlfn.IFS(Sheet1!$J8&lt;&gt;"", Table2[[#This Row],[Actual Completion Date]], Sheet1!$I8&lt;&gt;"", Sheet1!$I8+Sheet1!$G8, Sheet1!$J8="", Sheet1!$H8)</f>
        <v>44988</v>
      </c>
    </row>
    <row r="9" spans="1:11">
      <c r="A9" s="2" t="s">
        <v>23</v>
      </c>
      <c r="B9" s="2">
        <v>2.2000000000000002</v>
      </c>
      <c r="C9" s="2" t="s">
        <v>18</v>
      </c>
      <c r="D9" s="2" t="s">
        <v>24</v>
      </c>
      <c r="E9" s="2" t="s">
        <v>19</v>
      </c>
      <c r="F9" s="7">
        <f>H8+1</f>
        <v>44989</v>
      </c>
      <c r="G9" s="6">
        <v>10</v>
      </c>
      <c r="H9" s="7">
        <f>Sheet1!$F9+Sheet1!$G9-1</f>
        <v>44998</v>
      </c>
      <c r="I9" s="6"/>
      <c r="J9" s="6"/>
      <c r="K9" s="8" cm="1">
        <f t="array" ref="K9">_xlfn.IFS(Sheet1!$J9&lt;&gt;"", Table2[[#This Row],[Actual Completion Date]], Sheet1!$I9&lt;&gt;"", Sheet1!$I9+Sheet1!$G9, Sheet1!$J9="", Sheet1!$H9)</f>
        <v>44998</v>
      </c>
    </row>
    <row r="10" spans="1:11">
      <c r="A10" s="2" t="s">
        <v>23</v>
      </c>
      <c r="B10" s="2">
        <v>2.2999999999999998</v>
      </c>
      <c r="C10" s="2" t="s">
        <v>20</v>
      </c>
      <c r="D10" s="2" t="s">
        <v>24</v>
      </c>
      <c r="E10" s="2" t="s">
        <v>19</v>
      </c>
      <c r="F10" s="7">
        <f t="shared" si="0"/>
        <v>44999</v>
      </c>
      <c r="G10" s="6">
        <v>0</v>
      </c>
      <c r="H10" s="7">
        <f>Sheet1!$F10+Sheet1!$G10-1</f>
        <v>44998</v>
      </c>
      <c r="I10" s="6"/>
      <c r="J10" s="6"/>
      <c r="K10" s="8" cm="1">
        <f t="array" ref="K10">_xlfn.IFS(Sheet1!$J10&lt;&gt;"", Table2[[#This Row],[Actual Completion Date]], Sheet1!$I10&lt;&gt;"", Sheet1!$I10+Sheet1!$G10, Sheet1!$J10="", Sheet1!$H10)</f>
        <v>44998</v>
      </c>
    </row>
    <row r="11" spans="1:11">
      <c r="A11" s="2" t="s">
        <v>23</v>
      </c>
      <c r="B11" s="2">
        <v>2.4</v>
      </c>
      <c r="C11" s="2" t="s">
        <v>21</v>
      </c>
      <c r="D11" s="2" t="s">
        <v>24</v>
      </c>
      <c r="E11" s="2" t="s">
        <v>19</v>
      </c>
      <c r="F11" s="7">
        <f t="shared" si="0"/>
        <v>44999</v>
      </c>
      <c r="G11" s="6">
        <v>8</v>
      </c>
      <c r="H11" s="7">
        <f>Sheet1!$F11+Sheet1!$G11-1</f>
        <v>45006</v>
      </c>
      <c r="I11" s="6"/>
      <c r="J11" s="6"/>
      <c r="K11" s="8" cm="1">
        <f t="array" ref="K11">_xlfn.IFS(Sheet1!$J11&lt;&gt;"", Table2[[#This Row],[Actual Completion Date]], Sheet1!$I11&lt;&gt;"", Sheet1!$I11+Sheet1!$G11, Sheet1!$J11="", Sheet1!$H11)</f>
        <v>45006</v>
      </c>
    </row>
    <row r="12" spans="1:11">
      <c r="A12" s="2" t="s">
        <v>23</v>
      </c>
      <c r="B12" s="2">
        <v>2.5</v>
      </c>
      <c r="C12" s="2" t="s">
        <v>22</v>
      </c>
      <c r="D12" s="2" t="s">
        <v>24</v>
      </c>
      <c r="E12" s="2" t="s">
        <v>19</v>
      </c>
      <c r="F12" s="7">
        <f t="shared" si="0"/>
        <v>45007</v>
      </c>
      <c r="G12" s="6">
        <v>10</v>
      </c>
      <c r="H12" s="7">
        <f>Sheet1!$F12+Sheet1!$G12-1</f>
        <v>45016</v>
      </c>
      <c r="I12" s="6"/>
      <c r="J12" s="6"/>
      <c r="K12" s="8" cm="1">
        <f t="array" ref="K12">_xlfn.IFS(Sheet1!$J12&lt;&gt;"", Table2[[#This Row],[Actual Completion Date]], Sheet1!$I12&lt;&gt;"", Sheet1!$I12+Sheet1!$G12, Sheet1!$J12="", Sheet1!$H12)</f>
        <v>45016</v>
      </c>
    </row>
    <row r="13" spans="1:11">
      <c r="A13" s="2" t="s">
        <v>25</v>
      </c>
      <c r="B13" s="2">
        <v>3.1</v>
      </c>
      <c r="C13" s="2" t="s">
        <v>15</v>
      </c>
      <c r="D13" s="2" t="s">
        <v>26</v>
      </c>
      <c r="E13" s="2" t="s">
        <v>17</v>
      </c>
      <c r="F13" s="5">
        <v>44984</v>
      </c>
      <c r="G13" s="6">
        <v>3</v>
      </c>
      <c r="H13" s="7">
        <f>Sheet1!$F13+Sheet1!$G13-1</f>
        <v>44986</v>
      </c>
      <c r="I13" s="5">
        <v>44990</v>
      </c>
      <c r="J13" s="6"/>
      <c r="K13" s="8" cm="1">
        <f t="array" ref="K13">_xlfn.IFS(Sheet1!$J13&lt;&gt;"", Table2[[#This Row],[Actual Completion Date]], Sheet1!$I13&lt;&gt;"", Sheet1!$I13+Sheet1!$G13, Sheet1!$J13="", Sheet1!$H13)</f>
        <v>44993</v>
      </c>
    </row>
    <row r="14" spans="1:11">
      <c r="A14" s="2" t="s">
        <v>25</v>
      </c>
      <c r="B14" s="2">
        <v>3.2</v>
      </c>
      <c r="C14" s="2" t="s">
        <v>18</v>
      </c>
      <c r="D14" s="2" t="s">
        <v>26</v>
      </c>
      <c r="E14" s="2" t="s">
        <v>19</v>
      </c>
      <c r="F14" s="7">
        <f>H13+1</f>
        <v>44987</v>
      </c>
      <c r="G14" s="6">
        <v>2</v>
      </c>
      <c r="H14" s="7">
        <f>Sheet1!$F14+Sheet1!$G14-1</f>
        <v>44988</v>
      </c>
      <c r="I14" s="6"/>
      <c r="J14" s="6"/>
      <c r="K14" s="8" cm="1">
        <f t="array" ref="K14">_xlfn.IFS(Sheet1!$J14&lt;&gt;"", Table2[[#This Row],[Actual Completion Date]], Sheet1!$I14&lt;&gt;"", Sheet1!$I14+Sheet1!$G14, Sheet1!$J14="", Sheet1!$H14)</f>
        <v>44988</v>
      </c>
    </row>
    <row r="15" spans="1:11">
      <c r="A15" s="2" t="s">
        <v>25</v>
      </c>
      <c r="B15" s="2">
        <v>3.3</v>
      </c>
      <c r="C15" s="2" t="s">
        <v>20</v>
      </c>
      <c r="D15" s="2" t="s">
        <v>27</v>
      </c>
      <c r="E15" s="2" t="s">
        <v>19</v>
      </c>
      <c r="F15" s="7">
        <f t="shared" si="0"/>
        <v>44989</v>
      </c>
      <c r="G15" s="6">
        <v>10</v>
      </c>
      <c r="H15" s="7">
        <f>Sheet1!$F15+Sheet1!$G15-1</f>
        <v>44998</v>
      </c>
      <c r="I15" s="6"/>
      <c r="J15" s="6"/>
      <c r="K15" s="8" cm="1">
        <f t="array" ref="K15">_xlfn.IFS(Sheet1!$J15&lt;&gt;"", Table2[[#This Row],[Actual Completion Date]], Sheet1!$I15&lt;&gt;"", Sheet1!$I15+Sheet1!$G15, Sheet1!$J15="", Sheet1!$H15)</f>
        <v>44998</v>
      </c>
    </row>
    <row r="16" spans="1:11">
      <c r="A16" s="2" t="s">
        <v>25</v>
      </c>
      <c r="B16" s="2">
        <v>3.4</v>
      </c>
      <c r="C16" s="2" t="s">
        <v>21</v>
      </c>
      <c r="D16" s="2" t="s">
        <v>27</v>
      </c>
      <c r="E16" s="2" t="s">
        <v>19</v>
      </c>
      <c r="F16" s="7">
        <f t="shared" si="0"/>
        <v>44999</v>
      </c>
      <c r="G16" s="6">
        <v>8</v>
      </c>
      <c r="H16" s="7">
        <f>Sheet1!$F16+Sheet1!$G16-1</f>
        <v>45006</v>
      </c>
      <c r="I16" s="6"/>
      <c r="J16" s="6"/>
      <c r="K16" s="8" cm="1">
        <f t="array" ref="K16">_xlfn.IFS(Sheet1!$J16&lt;&gt;"", Table2[[#This Row],[Actual Completion Date]], Sheet1!$I16&lt;&gt;"", Sheet1!$I16+Sheet1!$G16, Sheet1!$J16="", Sheet1!$H16)</f>
        <v>45006</v>
      </c>
    </row>
    <row r="17" spans="1:11">
      <c r="A17" s="3" t="s">
        <v>25</v>
      </c>
      <c r="B17" s="3">
        <v>3.5</v>
      </c>
      <c r="C17" s="3" t="s">
        <v>22</v>
      </c>
      <c r="D17" s="3" t="s">
        <v>27</v>
      </c>
      <c r="E17" s="3" t="s">
        <v>19</v>
      </c>
      <c r="F17" s="9">
        <f t="shared" si="0"/>
        <v>45007</v>
      </c>
      <c r="G17" s="10">
        <v>3</v>
      </c>
      <c r="H17" s="9">
        <f>Sheet1!$F17+Sheet1!$G17-1</f>
        <v>45009</v>
      </c>
      <c r="I17" s="10"/>
      <c r="J17" s="10"/>
      <c r="K17" s="8" cm="1">
        <f t="array" ref="K17">_xlfn.IFS(Sheet1!$J17&lt;&gt;"", Table2[[#This Row],[Actual Completion Date]], Sheet1!$I17&lt;&gt;"", Sheet1!$I17+Sheet1!$G17, Sheet1!$J17="", Sheet1!$H17)</f>
        <v>45009</v>
      </c>
    </row>
  </sheetData>
  <mergeCells count="2">
    <mergeCell ref="F1:H1"/>
    <mergeCell ref="I1:J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E132-8963-4B3A-806C-5E70F7ADC6F5}">
  <dimension ref="A1:AB16"/>
  <sheetViews>
    <sheetView workbookViewId="0">
      <selection activeCell="C2" sqref="C2"/>
    </sheetView>
  </sheetViews>
  <sheetFormatPr defaultRowHeight="14.45"/>
  <cols>
    <col min="1" max="1" width="16.42578125" bestFit="1" customWidth="1"/>
    <col min="2" max="2" width="8.28515625" bestFit="1" customWidth="1"/>
    <col min="3" max="3" width="8.85546875" bestFit="1" customWidth="1"/>
    <col min="4" max="4" width="15.140625" bestFit="1" customWidth="1"/>
    <col min="5" max="5" width="23.85546875" bestFit="1" customWidth="1"/>
    <col min="6" max="6" width="17.140625" bestFit="1" customWidth="1"/>
    <col min="7" max="7" width="21.28515625" bestFit="1" customWidth="1"/>
    <col min="8" max="8" width="22" bestFit="1" customWidth="1"/>
    <col min="9" max="28" width="10.42578125" bestFit="1" customWidth="1"/>
  </cols>
  <sheetData>
    <row r="1" spans="1:28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>
      <c r="A2" s="1"/>
      <c r="C2" s="15" t="s">
        <v>28</v>
      </c>
      <c r="D2" s="16">
        <v>0</v>
      </c>
      <c r="E2" s="16">
        <v>5</v>
      </c>
      <c r="F2" s="16">
        <v>3</v>
      </c>
      <c r="G2" s="16">
        <v>2</v>
      </c>
      <c r="H2" s="16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ht="15">
      <c r="B3" t="s">
        <v>29</v>
      </c>
      <c r="C3" s="17" t="s">
        <v>30</v>
      </c>
      <c r="D3" s="15" t="s">
        <v>31</v>
      </c>
      <c r="E3" s="15" t="s">
        <v>32</v>
      </c>
      <c r="F3" s="15" t="s">
        <v>33</v>
      </c>
      <c r="G3" s="15" t="s">
        <v>34</v>
      </c>
      <c r="H3" s="15" t="s">
        <v>35</v>
      </c>
    </row>
    <row r="4" spans="1:28" ht="15">
      <c r="B4" s="18">
        <v>1.1000000000000001</v>
      </c>
      <c r="C4" s="19" t="s">
        <v>36</v>
      </c>
      <c r="D4" s="20">
        <v>44682</v>
      </c>
      <c r="E4" s="20">
        <f>D4+E2</f>
        <v>44687</v>
      </c>
      <c r="F4" s="20">
        <f>E4+F2</f>
        <v>44690</v>
      </c>
      <c r="G4" s="20">
        <f>F4+G2</f>
        <v>44692</v>
      </c>
      <c r="H4" s="20">
        <f>G4+H2</f>
        <v>44694</v>
      </c>
    </row>
    <row r="5" spans="1:28" ht="15">
      <c r="B5" s="21" t="str">
        <f>Sheet1!A3</f>
        <v>Graduate Recruitment</v>
      </c>
      <c r="C5" s="22" t="s">
        <v>37</v>
      </c>
      <c r="D5" s="23">
        <v>44683</v>
      </c>
      <c r="E5" s="23">
        <v>44688</v>
      </c>
      <c r="F5" s="24"/>
      <c r="G5" s="24"/>
      <c r="H5" s="25"/>
    </row>
    <row r="6" spans="1:28" ht="15">
      <c r="B6" s="26"/>
      <c r="C6" s="27" t="s">
        <v>2</v>
      </c>
      <c r="D6" s="28"/>
      <c r="E6" s="28"/>
      <c r="F6" s="29">
        <v>44691</v>
      </c>
      <c r="G6" s="29">
        <f>F6+G2</f>
        <v>44693</v>
      </c>
      <c r="H6" s="30">
        <f>G6+H2</f>
        <v>44695</v>
      </c>
    </row>
    <row r="7" spans="1:28" ht="15">
      <c r="B7" s="18"/>
      <c r="C7" s="19" t="s">
        <v>36</v>
      </c>
      <c r="D7" s="20">
        <v>44682</v>
      </c>
      <c r="E7" s="20">
        <f>D7+E$10</f>
        <v>89380</v>
      </c>
      <c r="F7" s="20">
        <f>E7+F$10</f>
        <v>134081</v>
      </c>
      <c r="G7" s="20">
        <f>F7+G$10</f>
        <v>178784</v>
      </c>
      <c r="H7" s="20">
        <f>G7+H$10</f>
        <v>223489</v>
      </c>
    </row>
    <row r="8" spans="1:28" ht="15">
      <c r="B8" s="21" t="str">
        <f>Sheet1!A8</f>
        <v>Experienced Recruitment</v>
      </c>
      <c r="C8" s="22" t="s">
        <v>37</v>
      </c>
      <c r="D8" s="23">
        <v>44685</v>
      </c>
      <c r="E8" s="31"/>
      <c r="F8" s="24"/>
      <c r="G8" s="24"/>
      <c r="H8" s="25"/>
    </row>
    <row r="9" spans="1:28" ht="15">
      <c r="B9" s="26"/>
      <c r="C9" s="27" t="s">
        <v>2</v>
      </c>
      <c r="D9" s="28"/>
      <c r="E9" s="29">
        <v>44691</v>
      </c>
      <c r="F9" s="29">
        <f>E9+F2</f>
        <v>44694</v>
      </c>
      <c r="G9" s="29">
        <f>F9+G2</f>
        <v>44696</v>
      </c>
      <c r="H9" s="29">
        <f>G9+H2</f>
        <v>44698</v>
      </c>
    </row>
    <row r="10" spans="1:28" ht="15">
      <c r="B10" s="18"/>
      <c r="C10" s="19" t="s">
        <v>36</v>
      </c>
      <c r="D10" s="20">
        <v>44693</v>
      </c>
      <c r="E10" s="20">
        <f>D10+E2</f>
        <v>44698</v>
      </c>
      <c r="F10" s="20">
        <f>E10+F2</f>
        <v>44701</v>
      </c>
      <c r="G10" s="20">
        <f>F10+G2</f>
        <v>44703</v>
      </c>
      <c r="H10" s="20">
        <f>G10+H2</f>
        <v>44705</v>
      </c>
    </row>
    <row r="11" spans="1:28" ht="15">
      <c r="B11" s="21" t="str">
        <f>Sheet1!A13</f>
        <v>C-Suite Recruitment</v>
      </c>
      <c r="C11" s="22" t="s">
        <v>37</v>
      </c>
      <c r="D11" s="31"/>
      <c r="E11" s="31"/>
      <c r="F11" s="24"/>
      <c r="G11" s="24"/>
      <c r="H11" s="25"/>
    </row>
    <row r="12" spans="1:28" ht="15">
      <c r="B12" s="26"/>
      <c r="C12" s="27" t="s">
        <v>2</v>
      </c>
      <c r="D12" s="29">
        <f>D10</f>
        <v>44693</v>
      </c>
      <c r="E12" s="29">
        <f>E10</f>
        <v>44698</v>
      </c>
      <c r="F12" s="29">
        <f>F10</f>
        <v>44701</v>
      </c>
      <c r="G12" s="29">
        <f>G10</f>
        <v>44703</v>
      </c>
      <c r="H12" s="30">
        <f>H10</f>
        <v>44705</v>
      </c>
    </row>
    <row r="13" spans="1:28" ht="15">
      <c r="B13" s="11"/>
    </row>
    <row r="14" spans="1:28">
      <c r="B14" s="11"/>
    </row>
    <row r="15" spans="1:28">
      <c r="B15" s="11"/>
    </row>
    <row r="16" spans="1:28">
      <c r="B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 Consulting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Brown</dc:creator>
  <cp:keywords/>
  <dc:description/>
  <cp:lastModifiedBy/>
  <cp:revision/>
  <dcterms:created xsi:type="dcterms:W3CDTF">2023-02-27T15:55:49Z</dcterms:created>
  <dcterms:modified xsi:type="dcterms:W3CDTF">2023-02-27T18:50:45Z</dcterms:modified>
  <cp:category/>
  <cp:contentStatus/>
</cp:coreProperties>
</file>