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31"/>
  <workbookPr filterPrivacy="1"/>
  <xr:revisionPtr revIDLastSave="111" documentId="13_ncr:1_{FF23594F-D898-455C-A005-13B5E9D4EE8A}" xr6:coauthVersionLast="45" xr6:coauthVersionMax="45" xr10:uidLastSave="{2AD9EF9A-A924-435D-81DA-698FDE81D5A1}"/>
  <bookViews>
    <workbookView xWindow="-105" yWindow="-105" windowWidth="23250" windowHeight="12570" xr2:uid="{00000000-000D-0000-FFFF-FFFF00000000}"/>
  </bookViews>
  <sheets>
    <sheet name="Acronyms" sheetId="1" r:id="rId1"/>
    <sheet name="Airport data headers explained" sheetId="4" r:id="rId2"/>
    <sheet name="FAA_Gloss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4" l="1"/>
  <c r="B39" i="4"/>
  <c r="B38" i="4"/>
  <c r="B15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4" i="4"/>
  <c r="B13" i="4"/>
  <c r="B12" i="4"/>
  <c r="B11" i="4"/>
  <c r="B10" i="4"/>
  <c r="B9" i="4"/>
  <c r="B8" i="4"/>
  <c r="B7" i="4"/>
  <c r="B4" i="4"/>
  <c r="C244" i="1" l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2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60" i="1"/>
  <c r="E60" i="1" s="1"/>
  <c r="C61" i="1"/>
  <c r="E61" i="1" s="1"/>
  <c r="C62" i="1"/>
  <c r="E62" i="1" s="1"/>
  <c r="C63" i="1"/>
  <c r="E63" i="1" s="1"/>
  <c r="C64" i="1"/>
  <c r="E64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2" i="1"/>
  <c r="E132" i="1" s="1"/>
  <c r="C133" i="1"/>
  <c r="E133" i="1" s="1"/>
  <c r="C134" i="1"/>
  <c r="E134" i="1" s="1"/>
  <c r="C135" i="1"/>
  <c r="E135" i="1" s="1"/>
  <c r="C136" i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8" i="1"/>
  <c r="E178" i="1" s="1"/>
  <c r="C179" i="1"/>
  <c r="E179" i="1" s="1"/>
  <c r="C180" i="1"/>
  <c r="E180" i="1" s="1"/>
  <c r="C181" i="1"/>
  <c r="E181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4" i="1"/>
  <c r="E194" i="1" s="1"/>
  <c r="C195" i="1"/>
  <c r="E195" i="1" s="1"/>
  <c r="C196" i="1"/>
  <c r="E196" i="1" s="1"/>
  <c r="C197" i="1"/>
  <c r="E197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7" i="1"/>
  <c r="E207" i="1" s="1"/>
  <c r="C208" i="1"/>
  <c r="E208" i="1" s="1"/>
  <c r="C209" i="1"/>
  <c r="E209" i="1" s="1"/>
  <c r="C4" i="1"/>
  <c r="E4" i="1" s="1"/>
  <c r="C59" i="1"/>
  <c r="D59" i="1" s="1"/>
  <c r="C65" i="1"/>
  <c r="D65" i="1" s="1"/>
  <c r="C73" i="1"/>
  <c r="D73" i="1" s="1"/>
  <c r="C80" i="1"/>
  <c r="D80" i="1" s="1"/>
  <c r="C93" i="1"/>
  <c r="D93" i="1" s="1"/>
  <c r="C107" i="1"/>
  <c r="D107" i="1" s="1"/>
  <c r="C131" i="1"/>
  <c r="D131" i="1" s="1"/>
  <c r="C150" i="1"/>
  <c r="D150" i="1" s="1"/>
  <c r="C165" i="1"/>
  <c r="D165" i="1" s="1"/>
  <c r="C166" i="1"/>
  <c r="D166" i="1" s="1"/>
  <c r="C177" i="1"/>
  <c r="D177" i="1" s="1"/>
  <c r="C182" i="1"/>
  <c r="D182" i="1" s="1"/>
  <c r="C193" i="1"/>
  <c r="D193" i="1" s="1"/>
  <c r="C198" i="1"/>
  <c r="D198" i="1" s="1"/>
  <c r="C206" i="1"/>
  <c r="D206" i="1" s="1"/>
  <c r="C3" i="1"/>
  <c r="E3" i="1" s="1"/>
  <c r="D4" i="1" l="1"/>
  <c r="E206" i="1"/>
  <c r="E198" i="1"/>
  <c r="E182" i="1"/>
  <c r="E166" i="1"/>
  <c r="E150" i="1"/>
  <c r="E59" i="1"/>
  <c r="E165" i="1"/>
  <c r="E93" i="1"/>
  <c r="E73" i="1"/>
  <c r="E65" i="1"/>
  <c r="E80" i="1"/>
  <c r="E131" i="1"/>
  <c r="E107" i="1"/>
  <c r="E193" i="1"/>
  <c r="E177" i="1"/>
</calcChain>
</file>

<file path=xl/sharedStrings.xml><?xml version="1.0" encoding="utf-8"?>
<sst xmlns="http://schemas.openxmlformats.org/spreadsheetml/2006/main" count="628" uniqueCount="481">
  <si>
    <t>English</t>
  </si>
  <si>
    <t>Meaning</t>
  </si>
  <si>
    <t>A/C</t>
  </si>
  <si>
    <t>Aircraft</t>
  </si>
  <si>
    <t>ABS</t>
  </si>
  <si>
    <t>Airport Billing System</t>
  </si>
  <si>
    <t>ACARS</t>
  </si>
  <si>
    <t>A-CDM</t>
  </si>
  <si>
    <t>Airport-Collaborative Decision Making</t>
  </si>
  <si>
    <t>A-CDMS</t>
  </si>
  <si>
    <t>Airport Collaborative Decision Making Systems</t>
  </si>
  <si>
    <t>ACZT</t>
  </si>
  <si>
    <r>
      <rPr>
        <sz val="10"/>
        <rFont val="Trebuchet MS"/>
        <family val="2"/>
      </rPr>
      <t>AFL</t>
    </r>
  </si>
  <si>
    <t>Airfield Lighting Systems (also AGL – Airfield Ground Lighting Systems)</t>
  </si>
  <si>
    <r>
      <rPr>
        <sz val="10"/>
        <rFont val="Trebuchet MS"/>
        <family val="2"/>
      </rPr>
      <t>AFS</t>
    </r>
  </si>
  <si>
    <r>
      <rPr>
        <sz val="10"/>
        <rFont val="Trebuchet MS"/>
        <family val="2"/>
      </rPr>
      <t>Airfield Signs</t>
    </r>
  </si>
  <si>
    <r>
      <rPr>
        <sz val="10"/>
        <rFont val="Trebuchet MS"/>
        <family val="2"/>
      </rPr>
      <t>AGL</t>
    </r>
  </si>
  <si>
    <t>Airfield Ground Lighting Systems</t>
  </si>
  <si>
    <r>
      <rPr>
        <sz val="10"/>
        <rFont val="Trebuchet MS"/>
        <family val="2"/>
      </rPr>
      <t>AGS</t>
    </r>
  </si>
  <si>
    <r>
      <rPr>
        <sz val="10"/>
        <rFont val="Trebuchet MS"/>
        <family val="2"/>
      </rPr>
      <t>Apron and Gate Systems</t>
    </r>
  </si>
  <si>
    <t>AIBT</t>
  </si>
  <si>
    <t>Actual In-Block Time</t>
  </si>
  <si>
    <t>AIR</t>
  </si>
  <si>
    <t>Airborne (A-CDM acronym)</t>
  </si>
  <si>
    <t>AIXM</t>
  </si>
  <si>
    <t>Aeronautical Information Exchange Model</t>
  </si>
  <si>
    <r>
      <rPr>
        <sz val="10"/>
        <rFont val="Trebuchet MS"/>
        <family val="2"/>
      </rPr>
      <t>ALCMS</t>
    </r>
  </si>
  <si>
    <r>
      <rPr>
        <sz val="10"/>
        <rFont val="Trebuchet MS"/>
        <family val="2"/>
      </rPr>
      <t>Airfield Lighting Control and Monitoring System</t>
    </r>
  </si>
  <si>
    <t>ALDT</t>
  </si>
  <si>
    <t>Actual Landing Time</t>
  </si>
  <si>
    <r>
      <rPr>
        <sz val="10"/>
        <rFont val="Trebuchet MS"/>
        <family val="2"/>
      </rPr>
      <t>AMS</t>
    </r>
  </si>
  <si>
    <r>
      <rPr>
        <sz val="10"/>
        <rFont val="Trebuchet MS"/>
        <family val="2"/>
      </rPr>
      <t>Apron Management Systems</t>
    </r>
  </si>
  <si>
    <t>ANSP</t>
  </si>
  <si>
    <t>Air Navigation service provider</t>
  </si>
  <si>
    <t>AO</t>
  </si>
  <si>
    <t>Aircraft Operator</t>
  </si>
  <si>
    <t>AOBT</t>
  </si>
  <si>
    <t>Actual Off Block Time</t>
  </si>
  <si>
    <t>AOCC</t>
  </si>
  <si>
    <t>Airline Operations Control Centre</t>
  </si>
  <si>
    <t>AODB</t>
  </si>
  <si>
    <t>Airport Operational Database</t>
  </si>
  <si>
    <t>AOP</t>
  </si>
  <si>
    <t>Airport Operations Plan</t>
  </si>
  <si>
    <t>APOC</t>
  </si>
  <si>
    <t>Airport Operations Centre (SESAR Concept)</t>
  </si>
  <si>
    <t>Apron</t>
  </si>
  <si>
    <t>Area of an airport where aircraft are parked, unloaded or loaded, refueled, or boarded</t>
  </si>
  <si>
    <t>Apron Manager</t>
  </si>
  <si>
    <t>Coordinator/supervisor of all airfield services for one flight</t>
  </si>
  <si>
    <r>
      <rPr>
        <sz val="10"/>
        <rFont val="Trebuchet MS"/>
        <family val="2"/>
      </rPr>
      <t>APS</t>
    </r>
  </si>
  <si>
    <r>
      <rPr>
        <sz val="10"/>
        <rFont val="Trebuchet MS"/>
        <family val="2"/>
      </rPr>
      <t>Airport Performance Solutions</t>
    </r>
  </si>
  <si>
    <t>ARR</t>
  </si>
  <si>
    <t>Landed (A-CDM acronym)</t>
  </si>
  <si>
    <t>ASIS</t>
  </si>
  <si>
    <t>Airfield Stand Information Signs</t>
  </si>
  <si>
    <t>ASMA</t>
  </si>
  <si>
    <t>Arrivai Sequencing Metering Area</t>
  </si>
  <si>
    <r>
      <rPr>
        <sz val="10"/>
        <rFont val="Trebuchet MS"/>
        <family val="2"/>
      </rPr>
      <t>A-SMGCS</t>
    </r>
  </si>
  <si>
    <r>
      <rPr>
        <sz val="10"/>
        <rFont val="Trebuchet MS"/>
        <family val="2"/>
      </rPr>
      <t>Advanced Surface Movement Guidance and Control System</t>
    </r>
  </si>
  <si>
    <r>
      <rPr>
        <sz val="10"/>
        <rFont val="Trebuchet MS"/>
        <family val="2"/>
      </rPr>
      <t>ASP</t>
    </r>
  </si>
  <si>
    <r>
      <rPr>
        <sz val="10"/>
        <rFont val="Trebuchet MS"/>
        <family val="2"/>
      </rPr>
      <t>Addressable Smart Power</t>
    </r>
  </si>
  <si>
    <t>ASRT</t>
  </si>
  <si>
    <t>Actuel Start-up Request Time</t>
  </si>
  <si>
    <t>ATC</t>
  </si>
  <si>
    <t>Air Traffic Control
Responsible for the preparation &amp; efficient movement of aircrafts and vehicles operating on the taxiways and runways of the airport, and aircrafts operating in the air near the airport</t>
  </si>
  <si>
    <t>ATCOs</t>
  </si>
  <si>
    <t>Ait Traffic Controlers</t>
  </si>
  <si>
    <r>
      <rPr>
        <sz val="10"/>
        <rFont val="Trebuchet MS"/>
        <family val="2"/>
      </rPr>
      <t>ATCs</t>
    </r>
  </si>
  <si>
    <r>
      <rPr>
        <sz val="10"/>
        <rFont val="Trebuchet MS"/>
        <family val="2"/>
      </rPr>
      <t>Air Traffic Controllers</t>
    </r>
  </si>
  <si>
    <t>ATFM</t>
  </si>
  <si>
    <t>Air Traffic Flow Management</t>
  </si>
  <si>
    <t>ATM</t>
  </si>
  <si>
    <t>Air Traffic Management</t>
  </si>
  <si>
    <t>ATO</t>
  </si>
  <si>
    <t>Actual Time Over</t>
  </si>
  <si>
    <t>ATOT</t>
  </si>
  <si>
    <t>Actual Take-off Time</t>
  </si>
  <si>
    <t>ATS</t>
  </si>
  <si>
    <t>Air Traffic Services</t>
  </si>
  <si>
    <r>
      <rPr>
        <sz val="10"/>
        <rFont val="Trebuchet MS"/>
        <family val="2"/>
      </rPr>
      <t>A-VDGS</t>
    </r>
  </si>
  <si>
    <r>
      <rPr>
        <sz val="10"/>
        <rFont val="Trebuchet MS"/>
        <family val="2"/>
      </rPr>
      <t>Advanced Visual Docking Guidance System</t>
    </r>
  </si>
  <si>
    <t>AXIT</t>
  </si>
  <si>
    <t>Actual Taxi ln Time</t>
  </si>
  <si>
    <t>AXOT</t>
  </si>
  <si>
    <t>Actual Taxi Out Time</t>
  </si>
  <si>
    <t>BPBS</t>
  </si>
  <si>
    <t>Best Planned Best Served</t>
  </si>
  <si>
    <t>BRS</t>
  </si>
  <si>
    <t>Baggage Reconcilation Solutions</t>
  </si>
  <si>
    <t>CBP</t>
  </si>
  <si>
    <t xml:space="preserve">US Custom and Border Protection </t>
  </si>
  <si>
    <r>
      <rPr>
        <sz val="10"/>
        <rFont val="Trebuchet MS"/>
        <family val="2"/>
      </rPr>
      <t>CCR</t>
    </r>
  </si>
  <si>
    <r>
      <rPr>
        <sz val="10"/>
        <rFont val="Trebuchet MS"/>
        <family val="2"/>
      </rPr>
      <t>Constant Current Regulator</t>
    </r>
  </si>
  <si>
    <r>
      <rPr>
        <sz val="10"/>
        <rFont val="Trebuchet MS"/>
        <family val="2"/>
      </rPr>
      <t>CDM</t>
    </r>
  </si>
  <si>
    <r>
      <rPr>
        <sz val="10"/>
        <rFont val="Trebuchet MS"/>
        <family val="2"/>
      </rPr>
      <t>Collaborative Decision Making</t>
    </r>
  </si>
  <si>
    <t>CHG</t>
  </si>
  <si>
    <t>Change Message</t>
  </si>
  <si>
    <t>CTFM</t>
  </si>
  <si>
    <t>Calculated Tactical Flight Model</t>
  </si>
  <si>
    <t>CTOT</t>
  </si>
  <si>
    <t>Calculated Take-Off Time</t>
  </si>
  <si>
    <t>CUPPS</t>
  </si>
  <si>
    <t>Common Use Passenger Processing System</t>
  </si>
  <si>
    <t>CUSS</t>
  </si>
  <si>
    <t>Common Use Self-Service</t>
  </si>
  <si>
    <t>CUTE</t>
  </si>
  <si>
    <t>Common Use Terminal Equipment</t>
  </si>
  <si>
    <t>DCL</t>
  </si>
  <si>
    <t>Digital Clearance (Datalink)</t>
  </si>
  <si>
    <t>DCMU</t>
  </si>
  <si>
    <t>Distributed Control and Monitoring Unit</t>
  </si>
  <si>
    <t>DDR2</t>
  </si>
  <si>
    <t>Demand Data Repository 2</t>
  </si>
  <si>
    <r>
      <rPr>
        <sz val="10"/>
        <rFont val="Trebuchet MS"/>
        <family val="2"/>
      </rPr>
      <t>DGS</t>
    </r>
  </si>
  <si>
    <r>
      <rPr>
        <sz val="10"/>
        <rFont val="Trebuchet MS"/>
        <family val="2"/>
      </rPr>
      <t>Docking Guidance Systems</t>
    </r>
  </si>
  <si>
    <r>
      <rPr>
        <sz val="10"/>
        <rFont val="Trebuchet MS"/>
        <family val="2"/>
      </rPr>
      <t>DH</t>
    </r>
  </si>
  <si>
    <r>
      <rPr>
        <sz val="10"/>
        <rFont val="Trebuchet MS"/>
        <family val="2"/>
      </rPr>
      <t>Decision Height (when landing a plane)</t>
    </r>
  </si>
  <si>
    <t>DLA</t>
  </si>
  <si>
    <t>Delay Message</t>
  </si>
  <si>
    <t>DPI</t>
  </si>
  <si>
    <t>Departure Planning Information</t>
  </si>
  <si>
    <t>ECZT</t>
  </si>
  <si>
    <t>EDIT</t>
  </si>
  <si>
    <t>Estimated De-lcing Time (duration)</t>
  </si>
  <si>
    <t>EEZT</t>
  </si>
  <si>
    <t>EFD</t>
  </si>
  <si>
    <t>ETFMS Flight Data Message</t>
  </si>
  <si>
    <t>EFPS</t>
  </si>
  <si>
    <t>Electronic Flight Progress Strips</t>
  </si>
  <si>
    <t>EIBT</t>
  </si>
  <si>
    <t>Estimated In-Block Time</t>
  </si>
  <si>
    <t>ELDT</t>
  </si>
  <si>
    <t>Estimated Landing Time</t>
  </si>
  <si>
    <t>ENAV</t>
  </si>
  <si>
    <t>ltalian Air Navigation Service Provider</t>
  </si>
  <si>
    <t>EOBT</t>
  </si>
  <si>
    <t>Estimated Off Block Time</t>
  </si>
  <si>
    <t>ETA</t>
  </si>
  <si>
    <t>ETD</t>
  </si>
  <si>
    <t>ETFMS</t>
  </si>
  <si>
    <t>Enhanced Tactical  Flow Management System</t>
  </si>
  <si>
    <t>ETO</t>
  </si>
  <si>
    <t>Estimated Time Over</t>
  </si>
  <si>
    <t>ETOT</t>
  </si>
  <si>
    <t>Estimated Take Off Time</t>
  </si>
  <si>
    <t>EXIT</t>
  </si>
  <si>
    <t>Estimated Taxi ln Time</t>
  </si>
  <si>
    <t>EXOT</t>
  </si>
  <si>
    <t>Estimated Taxi-Out Time</t>
  </si>
  <si>
    <t>FAA</t>
  </si>
  <si>
    <t xml:space="preserve">Federal Aviation Administration </t>
  </si>
  <si>
    <r>
      <rPr>
        <sz val="10"/>
        <rFont val="Trebuchet MS"/>
        <family val="2"/>
      </rPr>
      <t>FDP</t>
    </r>
  </si>
  <si>
    <r>
      <rPr>
        <sz val="10"/>
        <rFont val="Trebuchet MS"/>
        <family val="2"/>
      </rPr>
      <t>Flight Data Processing (system)</t>
    </r>
  </si>
  <si>
    <t>FIDS</t>
  </si>
  <si>
    <t>Flight Information Display System</t>
  </si>
  <si>
    <r>
      <rPr>
        <sz val="10"/>
        <rFont val="Trebuchet MS"/>
        <family val="2"/>
      </rPr>
      <t>FTG</t>
    </r>
  </si>
  <si>
    <r>
      <rPr>
        <sz val="10"/>
        <rFont val="Trebuchet MS"/>
        <family val="2"/>
      </rPr>
      <t>Follow-the-greens</t>
    </r>
  </si>
  <si>
    <t>FUM</t>
  </si>
  <si>
    <t>Flight Update Message</t>
  </si>
  <si>
    <t>GH</t>
  </si>
  <si>
    <t>Ground Handler</t>
  </si>
  <si>
    <t>GMS</t>
  </si>
  <si>
    <t>Gate Management System</t>
  </si>
  <si>
    <r>
      <rPr>
        <sz val="10"/>
        <rFont val="Trebuchet MS"/>
        <family val="2"/>
      </rPr>
      <t>GOS</t>
    </r>
  </si>
  <si>
    <r>
      <rPr>
        <sz val="10"/>
        <rFont val="Trebuchet MS"/>
        <family val="2"/>
      </rPr>
      <t>Gate Operating System</t>
    </r>
  </si>
  <si>
    <t>GPU</t>
  </si>
  <si>
    <t>Ground power unit</t>
  </si>
  <si>
    <t>Ground control</t>
  </si>
  <si>
    <t>Resonsible of the airport movement areas (incl. taxiways, runways, holding areas, transitional aprons, intersections)</t>
  </si>
  <si>
    <r>
      <rPr>
        <sz val="10"/>
        <rFont val="Trebuchet MS"/>
        <family val="2"/>
      </rPr>
      <t>HF CCR</t>
    </r>
  </si>
  <si>
    <t>High Frequency Constant Current Regulator
Maintain a constant output current</t>
  </si>
  <si>
    <r>
      <rPr>
        <sz val="10"/>
        <rFont val="Trebuchet MS"/>
        <family val="2"/>
      </rPr>
      <t>IAGL</t>
    </r>
  </si>
  <si>
    <r>
      <rPr>
        <sz val="10"/>
        <rFont val="Trebuchet MS"/>
        <family val="2"/>
      </rPr>
      <t>Intelligent Airfield Ground Lighting systems</t>
    </r>
  </si>
  <si>
    <t>IBK</t>
  </si>
  <si>
    <t>ln-Block (A-CDM acronym)</t>
  </si>
  <si>
    <t>IBT</t>
  </si>
  <si>
    <t>In Block Time</t>
  </si>
  <si>
    <t>ICAO</t>
  </si>
  <si>
    <t>International Civil Aviation Organization</t>
  </si>
  <si>
    <t>https://www.icao.int/sustainability/Pages/FR/economic-policy_FR.aspx</t>
  </si>
  <si>
    <r>
      <rPr>
        <sz val="10"/>
        <rFont val="Trebuchet MS"/>
        <family val="2"/>
      </rPr>
      <t>ICWP</t>
    </r>
  </si>
  <si>
    <r>
      <rPr>
        <sz val="10"/>
        <rFont val="Trebuchet MS"/>
        <family val="2"/>
      </rPr>
      <t>Integrated Controller Work Position</t>
    </r>
  </si>
  <si>
    <t>IFPS</t>
  </si>
  <si>
    <t>Integrated Flight Plan Processing System</t>
  </si>
  <si>
    <t>IFR</t>
  </si>
  <si>
    <t>Instrument Flight Rules</t>
  </si>
  <si>
    <r>
      <rPr>
        <sz val="10"/>
        <rFont val="Trebuchet MS"/>
        <family val="2"/>
      </rPr>
      <t>ILCMS</t>
    </r>
  </si>
  <si>
    <r>
      <rPr>
        <sz val="10"/>
        <rFont val="Trebuchet MS"/>
        <family val="2"/>
      </rPr>
      <t>Intelligent (Individual) Light Control and Monitoring System</t>
    </r>
  </si>
  <si>
    <t>IP1</t>
  </si>
  <si>
    <t>lmplementation Phase 1 (SESAR)</t>
  </si>
  <si>
    <t>KPA</t>
  </si>
  <si>
    <t>Key Performance Area</t>
  </si>
  <si>
    <t>KPI</t>
  </si>
  <si>
    <t>Key Performance lndicator</t>
  </si>
  <si>
    <r>
      <rPr>
        <sz val="10"/>
        <rFont val="Trebuchet MS"/>
        <family val="2"/>
      </rPr>
      <t>Latam</t>
    </r>
  </si>
  <si>
    <r>
      <rPr>
        <sz val="10"/>
        <rFont val="Trebuchet MS"/>
        <family val="2"/>
      </rPr>
      <t>Latin America</t>
    </r>
  </si>
  <si>
    <r>
      <rPr>
        <sz val="10"/>
        <rFont val="Trebuchet MS"/>
        <family val="2"/>
      </rPr>
      <t>LCC</t>
    </r>
  </si>
  <si>
    <r>
      <rPr>
        <sz val="10"/>
        <rFont val="Trebuchet MS"/>
        <family val="2"/>
      </rPr>
      <t>Low Cost Carriers</t>
    </r>
  </si>
  <si>
    <t>LDT</t>
  </si>
  <si>
    <t>Landing Time</t>
  </si>
  <si>
    <r>
      <rPr>
        <sz val="10"/>
        <rFont val="Trebuchet MS"/>
        <family val="2"/>
      </rPr>
      <t>LED</t>
    </r>
  </si>
  <si>
    <r>
      <rPr>
        <sz val="10"/>
        <rFont val="Trebuchet MS"/>
        <family val="2"/>
      </rPr>
      <t>Light emitting diode</t>
    </r>
  </si>
  <si>
    <t>LHR</t>
  </si>
  <si>
    <t>London Heathrow (IATA Designator)</t>
  </si>
  <si>
    <t>LIDAR</t>
  </si>
  <si>
    <t>Light Detection And Ranging</t>
  </si>
  <si>
    <r>
      <rPr>
        <sz val="10"/>
        <rFont val="Trebuchet MS"/>
        <family val="2"/>
      </rPr>
      <t>MAP</t>
    </r>
  </si>
  <si>
    <r>
      <rPr>
        <sz val="10"/>
        <rFont val="Trebuchet MS"/>
        <family val="2"/>
      </rPr>
      <t>Missed Approach Procedure</t>
    </r>
  </si>
  <si>
    <r>
      <rPr>
        <sz val="10"/>
        <rFont val="Trebuchet MS"/>
        <family val="2"/>
      </rPr>
      <t>MDA</t>
    </r>
  </si>
  <si>
    <r>
      <rPr>
        <sz val="10"/>
        <rFont val="Trebuchet MS"/>
        <family val="2"/>
      </rPr>
      <t>Minimum Descent Altitude (when landing a plane)</t>
    </r>
  </si>
  <si>
    <r>
      <rPr>
        <sz val="10"/>
        <rFont val="Trebuchet MS"/>
        <family val="2"/>
      </rPr>
      <t>MET</t>
    </r>
  </si>
  <si>
    <r>
      <rPr>
        <sz val="10"/>
        <rFont val="Trebuchet MS"/>
        <family val="2"/>
      </rPr>
      <t>Weather systems</t>
    </r>
  </si>
  <si>
    <t>MSDF</t>
  </si>
  <si>
    <t>Multi Sensor Data Fusion</t>
  </si>
  <si>
    <t>MUAC</t>
  </si>
  <si>
    <t>Maastricht Upper Area Contrai</t>
  </si>
  <si>
    <t>MVT</t>
  </si>
  <si>
    <t>IATA Aircraft Movement Message</t>
  </si>
  <si>
    <t>NEST</t>
  </si>
  <si>
    <t>Network Strategy Tool (EUROCONTROL)</t>
  </si>
  <si>
    <r>
      <rPr>
        <sz val="10"/>
        <rFont val="Trebuchet MS"/>
        <family val="2"/>
      </rPr>
      <t>NextGen</t>
    </r>
  </si>
  <si>
    <r>
      <rPr>
        <sz val="10"/>
        <rFont val="Trebuchet MS"/>
        <family val="2"/>
      </rPr>
      <t>US Next Generation Air Transport System Program</t>
    </r>
  </si>
  <si>
    <t>NMOC</t>
  </si>
  <si>
    <t>Network Manager Operations Centre</t>
  </si>
  <si>
    <t>OBK</t>
  </si>
  <si>
    <t>Off-Block (A-CDM acronym)</t>
  </si>
  <si>
    <t>OBT</t>
  </si>
  <si>
    <t>Off block time</t>
  </si>
  <si>
    <t>OCC</t>
  </si>
  <si>
    <t>Operational Control Centre</t>
  </si>
  <si>
    <t>OTA</t>
  </si>
  <si>
    <t>On Time Arrivai</t>
  </si>
  <si>
    <t>OTD</t>
  </si>
  <si>
    <t>On Time Departure</t>
  </si>
  <si>
    <t>OTP</t>
  </si>
  <si>
    <t>On Time Performance</t>
  </si>
  <si>
    <r>
      <rPr>
        <sz val="10"/>
        <rFont val="Trebuchet MS"/>
        <family val="2"/>
      </rPr>
      <t>PAPI</t>
    </r>
  </si>
  <si>
    <r>
      <rPr>
        <sz val="10"/>
        <rFont val="Trebuchet MS"/>
        <family val="2"/>
      </rPr>
      <t>Precision Approach Path Indicator</t>
    </r>
  </si>
  <si>
    <t>PAX</t>
  </si>
  <si>
    <t>Refers to passengers</t>
  </si>
  <si>
    <r>
      <rPr>
        <sz val="10"/>
        <rFont val="Trebuchet MS"/>
        <family val="2"/>
      </rPr>
      <t>PBB</t>
    </r>
  </si>
  <si>
    <r>
      <rPr>
        <sz val="10"/>
        <rFont val="Trebuchet MS"/>
        <family val="2"/>
      </rPr>
      <t>Passenger Boarding Bridge</t>
    </r>
  </si>
  <si>
    <t>PCA</t>
  </si>
  <si>
    <t>Pre-Conditionned Air [system]</t>
  </si>
  <si>
    <t>PDS</t>
  </si>
  <si>
    <t>Pre-Departure Sequence (Sequencer)</t>
  </si>
  <si>
    <t>PLB</t>
  </si>
  <si>
    <t>Passenger loading bridge</t>
  </si>
  <si>
    <t>RIDS</t>
  </si>
  <si>
    <t>Ramp Information Display System</t>
  </si>
  <si>
    <r>
      <rPr>
        <sz val="10"/>
        <rFont val="Trebuchet MS"/>
        <family val="2"/>
      </rPr>
      <t>ROI</t>
    </r>
  </si>
  <si>
    <r>
      <rPr>
        <sz val="10"/>
        <rFont val="Trebuchet MS"/>
        <family val="2"/>
      </rPr>
      <t>Return on investment</t>
    </r>
  </si>
  <si>
    <r>
      <rPr>
        <sz val="10"/>
        <rFont val="Trebuchet MS"/>
        <family val="2"/>
      </rPr>
      <t>RPK</t>
    </r>
  </si>
  <si>
    <r>
      <rPr>
        <sz val="10"/>
        <rFont val="Trebuchet MS"/>
        <family val="2"/>
      </rPr>
      <t>Revenue Passenger Kilometers</t>
    </r>
  </si>
  <si>
    <r>
      <rPr>
        <sz val="10"/>
        <rFont val="Trebuchet MS"/>
        <family val="2"/>
      </rPr>
      <t>S/D/A-M AN</t>
    </r>
  </si>
  <si>
    <r>
      <rPr>
        <sz val="10"/>
        <rFont val="Trebuchet MS"/>
        <family val="2"/>
      </rPr>
      <t>Surface/Departure/Arrival manager</t>
    </r>
  </si>
  <si>
    <r>
      <rPr>
        <sz val="10"/>
        <rFont val="Trebuchet MS"/>
        <family val="2"/>
      </rPr>
      <t>SAM</t>
    </r>
  </si>
  <si>
    <r>
      <rPr>
        <sz val="10"/>
        <rFont val="Trebuchet MS"/>
        <family val="2"/>
      </rPr>
      <t>SafeControl Apron Management System</t>
    </r>
  </si>
  <si>
    <t>SAS</t>
  </si>
  <si>
    <t>Slot Assignment System</t>
  </si>
  <si>
    <r>
      <rPr>
        <sz val="10"/>
        <rFont val="Trebuchet MS"/>
        <family val="2"/>
      </rPr>
      <t>SESAR</t>
    </r>
  </si>
  <si>
    <r>
      <rPr>
        <sz val="10"/>
        <rFont val="Trebuchet MS"/>
        <family val="2"/>
      </rPr>
      <t>Single European Sky ATM Research</t>
    </r>
  </si>
  <si>
    <r>
      <rPr>
        <sz val="10"/>
        <rFont val="Trebuchet MS"/>
        <family val="2"/>
      </rPr>
      <t>TAFL/TAGL</t>
    </r>
  </si>
  <si>
    <r>
      <rPr>
        <sz val="10"/>
        <rFont val="Trebuchet MS"/>
        <family val="2"/>
      </rPr>
      <t>Traditional Airfield Lighting</t>
    </r>
  </si>
  <si>
    <r>
      <rPr>
        <sz val="10"/>
        <rFont val="Trebuchet MS"/>
        <family val="2"/>
      </rPr>
      <t>TCO</t>
    </r>
  </si>
  <si>
    <t>Total Cost of Ownership</t>
  </si>
  <si>
    <t>TOBT</t>
  </si>
  <si>
    <t>Target Off-Block Time</t>
  </si>
  <si>
    <t>TOT</t>
  </si>
  <si>
    <t>Take off time</t>
  </si>
  <si>
    <t>TSAT</t>
  </si>
  <si>
    <t>A-DPI</t>
  </si>
  <si>
    <t>Airport-departure planning information (message)</t>
  </si>
  <si>
    <t>Aircraft Communications, Addressing and Reporting System</t>
  </si>
  <si>
    <t>ACC</t>
  </si>
  <si>
    <t>Area control centre</t>
  </si>
  <si>
    <t>Actual commencement of de-icing time</t>
  </si>
  <si>
    <t>ACGT</t>
  </si>
  <si>
    <t>Actual commencement of ground handling time</t>
  </si>
  <si>
    <t>ACRT</t>
  </si>
  <si>
    <t>Actual commencement of snow removal time</t>
  </si>
  <si>
    <t>ACT</t>
  </si>
  <si>
    <t>Activation (message)</t>
  </si>
  <si>
    <t>ADIT</t>
  </si>
  <si>
    <t>Actual de-icing time</t>
  </si>
  <si>
    <t>AEA</t>
  </si>
  <si>
    <t>Association of European Airlines</t>
  </si>
  <si>
    <t>AERT</t>
  </si>
  <si>
    <t>Actual end of snow removal time</t>
  </si>
  <si>
    <t>AEZT</t>
  </si>
  <si>
    <t>Actual end of de-icing time</t>
  </si>
  <si>
    <t>ARDT</t>
  </si>
  <si>
    <t>Actual ready time</t>
  </si>
  <si>
    <t>ASAT</t>
  </si>
  <si>
    <t>Actual start-up approval time</t>
  </si>
  <si>
    <t>ASBT</t>
  </si>
  <si>
    <t>Actual start boarding time</t>
  </si>
  <si>
    <t>AMAN</t>
  </si>
  <si>
    <t>Arrival Manager</t>
  </si>
  <si>
    <t>ATIS</t>
  </si>
  <si>
    <t>Automatic terminal information service</t>
  </si>
  <si>
    <t>C-DPI</t>
  </si>
  <si>
    <t>Cancel-departure planning information (message)</t>
  </si>
  <si>
    <t>DMAN</t>
  </si>
  <si>
    <t>Departure Manager</t>
  </si>
  <si>
    <t>E-DPI</t>
  </si>
  <si>
    <t>Early-departure planning information (message)</t>
  </si>
  <si>
    <t>ECRT</t>
  </si>
  <si>
    <t>Estimated commencement of snow removal time</t>
  </si>
  <si>
    <t>Estimated commencement of de-icing time</t>
  </si>
  <si>
    <t>EERT</t>
  </si>
  <si>
    <t>Estimated end of snow removal time</t>
  </si>
  <si>
    <t>EET</t>
  </si>
  <si>
    <t>Estimated elapsed time</t>
  </si>
  <si>
    <t>Estimated end of de-icing time</t>
  </si>
  <si>
    <t>FDPS</t>
  </si>
  <si>
    <t>Flight data processing system</t>
  </si>
  <si>
    <t>FIR</t>
  </si>
  <si>
    <t>Flight information region</t>
  </si>
  <si>
    <t>FPL</t>
  </si>
  <si>
    <t>Filed flight plan</t>
  </si>
  <si>
    <t>FSA</t>
  </si>
  <si>
    <t>First system activation</t>
  </si>
  <si>
    <t>MTT</t>
  </si>
  <si>
    <t>Minimum turnaround time</t>
  </si>
  <si>
    <t>SOBT</t>
  </si>
  <si>
    <t>Scheduled off-block time</t>
  </si>
  <si>
    <t>T-DPI</t>
  </si>
  <si>
    <t>Target-departure planning information (message)</t>
  </si>
  <si>
    <t>TMA</t>
  </si>
  <si>
    <t>Terminal manoeuvring area</t>
  </si>
  <si>
    <t>TTOT</t>
  </si>
  <si>
    <t>Target take-off time</t>
  </si>
  <si>
    <t>TWR</t>
  </si>
  <si>
    <t>Aerodrome control tower</t>
  </si>
  <si>
    <t>VTT</t>
  </si>
  <si>
    <t>WMO</t>
  </si>
  <si>
    <t>SMR</t>
  </si>
  <si>
    <t>ADS-B</t>
  </si>
  <si>
    <t>PSR</t>
  </si>
  <si>
    <t>SID</t>
  </si>
  <si>
    <t>AFTN</t>
  </si>
  <si>
    <t>AMHS</t>
  </si>
  <si>
    <t>REA</t>
  </si>
  <si>
    <t>ATA</t>
  </si>
  <si>
    <t>ASSAT</t>
  </si>
  <si>
    <t>ASTOT</t>
  </si>
  <si>
    <t>TCZT</t>
  </si>
  <si>
    <t>MDI</t>
  </si>
  <si>
    <t>TRZT</t>
  </si>
  <si>
    <t>TEZT</t>
  </si>
  <si>
    <t>AABT</t>
  </si>
  <si>
    <t>APM</t>
  </si>
  <si>
    <t>Estimated Time of Arrival</t>
  </si>
  <si>
    <t xml:space="preserve">Estimated Time of Departure </t>
  </si>
  <si>
    <t>Ait Transport Association</t>
  </si>
  <si>
    <t xml:space="preserve">Airpot Parking Management </t>
  </si>
  <si>
    <t>Approach Path Monitor</t>
  </si>
  <si>
    <t>Terminal Monitoring Area</t>
  </si>
  <si>
    <t>Taget de-icing End-Time</t>
  </si>
  <si>
    <t>Target de-icing Ready-Time</t>
  </si>
  <si>
    <t xml:space="preserve">Minimum departure configuration </t>
  </si>
  <si>
    <t>Target d-icing Commencement Time</t>
  </si>
  <si>
    <t>Assigned Take-Off Time</t>
  </si>
  <si>
    <t>Assigned  Start-up Approval Time</t>
  </si>
  <si>
    <t>Target Start-Up Approval Time</t>
  </si>
  <si>
    <t>SMM</t>
  </si>
  <si>
    <t>Safety Management Manual</t>
  </si>
  <si>
    <t>Actual Arrival On Block</t>
  </si>
  <si>
    <t xml:space="preserve">Delay </t>
  </si>
  <si>
    <t>Restricted Area</t>
  </si>
  <si>
    <t>Aeronautical Message Handling System</t>
  </si>
  <si>
    <t>Aeronautical Fixed Telecommunication Network</t>
  </si>
  <si>
    <t>Standard Instrument Departure</t>
  </si>
  <si>
    <t>Primary Radar System</t>
  </si>
  <si>
    <t>Automatic Dependent Surveillance - Broadcast</t>
  </si>
  <si>
    <t>Surface Movement Radar</t>
  </si>
  <si>
    <t>SSR</t>
  </si>
  <si>
    <t>Secundary Surveillance Radar</t>
  </si>
  <si>
    <t>Variable Taxi Time</t>
  </si>
  <si>
    <t>World Meteorological Organisation</t>
  </si>
  <si>
    <t>FAA Glossary</t>
  </si>
  <si>
    <t>Acronym</t>
  </si>
  <si>
    <t>Explanations</t>
  </si>
  <si>
    <t>-</t>
  </si>
  <si>
    <t>Push-Back</t>
  </si>
  <si>
    <t>Tractor is positionned to move the aircraft out of the gate</t>
  </si>
  <si>
    <t>Galley</t>
  </si>
  <si>
    <t>Compartment of A/C where food is cooked &amp; prepared (Catering)</t>
  </si>
  <si>
    <t>Bulk Cargo</t>
  </si>
  <si>
    <t>Cargo that don't need lots of specific plans/authorization</t>
  </si>
  <si>
    <t>Cargo</t>
  </si>
  <si>
    <t>Need precise plans to be loaded</t>
  </si>
  <si>
    <t>Lower Lobe</t>
  </si>
  <si>
    <t>Doors at the bottom of the plane, required to load galleys, cargo, etc.</t>
  </si>
  <si>
    <t>Air Traffic Control</t>
  </si>
  <si>
    <t>BRD</t>
  </si>
  <si>
    <t>Boarding</t>
  </si>
  <si>
    <t>Passenger &amp; Crew Boarding, Doors opened.</t>
  </si>
  <si>
    <t>CLD</t>
  </si>
  <si>
    <t>Closed</t>
  </si>
  <si>
    <t>Doors are closed</t>
  </si>
  <si>
    <t>DLY</t>
  </si>
  <si>
    <t>Delay</t>
  </si>
  <si>
    <t>EMB</t>
  </si>
  <si>
    <t>Embark</t>
  </si>
  <si>
    <t>Passenger arrive at the gate. Not sure about this. Otherwise I don't see the difference between BRD and EMB, ask Tom?</t>
  </si>
  <si>
    <t>GSE</t>
  </si>
  <si>
    <t>Ground Support Equipment</t>
  </si>
  <si>
    <t>Include Ground Power Unit, Servicing etc.</t>
  </si>
  <si>
    <t>LND</t>
  </si>
  <si>
    <t>Landing</t>
  </si>
  <si>
    <t>OFB</t>
  </si>
  <si>
    <t>Off-Block</t>
  </si>
  <si>
    <t>A/C is pushed back</t>
  </si>
  <si>
    <t>ONB</t>
  </si>
  <si>
    <t>On-Block</t>
  </si>
  <si>
    <t>A/C is at the gate and secured</t>
  </si>
  <si>
    <t>RDY</t>
  </si>
  <si>
    <t>Ready</t>
  </si>
  <si>
    <t>Aircraft is ready for Push-Back</t>
  </si>
  <si>
    <t>RW</t>
  </si>
  <si>
    <t>Runway</t>
  </si>
  <si>
    <t>TAM</t>
  </si>
  <si>
    <t>Total Airport Management</t>
  </si>
  <si>
    <t>TKO</t>
  </si>
  <si>
    <t>Take-Off</t>
  </si>
  <si>
    <t>TW</t>
  </si>
  <si>
    <t>Taxiway</t>
  </si>
  <si>
    <t>US Acronym?</t>
  </si>
  <si>
    <t>Related articles or links or comments</t>
  </si>
  <si>
    <t>US Acronym</t>
  </si>
  <si>
    <t xml:space="preserve">Airline company </t>
  </si>
  <si>
    <t>Flight</t>
  </si>
  <si>
    <t>Flight number (e.g. AF1196)</t>
  </si>
  <si>
    <t>acType</t>
  </si>
  <si>
    <t>Aircraft type</t>
  </si>
  <si>
    <t>acReg</t>
  </si>
  <si>
    <t>Aircraft Type (with another regulation -not to be used for the case)</t>
  </si>
  <si>
    <t>Ship</t>
  </si>
  <si>
    <t>Shipment of the plane</t>
  </si>
  <si>
    <t>mode-s</t>
  </si>
  <si>
    <t>Technical characteristic to ignore</t>
  </si>
  <si>
    <t>Status</t>
  </si>
  <si>
    <t>sto</t>
  </si>
  <si>
    <t>Scheduled time-off</t>
  </si>
  <si>
    <t>sqt</t>
  </si>
  <si>
    <t>runway</t>
  </si>
  <si>
    <t>Long "road" on which the airplane lands or takes-off</t>
  </si>
  <si>
    <t>Stand</t>
  </si>
  <si>
    <t>Dock/gate at which the plane docks to load and/or unload passengers and cargo</t>
  </si>
  <si>
    <t>Stand_last_change</t>
  </si>
  <si>
    <t>Stand_scheduled</t>
  </si>
  <si>
    <t>aldt_received</t>
  </si>
  <si>
    <t>To ignore</t>
  </si>
  <si>
    <t>Stand_prepared</t>
  </si>
  <si>
    <t>Stand _auto_start</t>
  </si>
  <si>
    <t>Stand_active</t>
  </si>
  <si>
    <t>Stand_docking</t>
  </si>
  <si>
    <t>CIBT</t>
  </si>
  <si>
    <t>Calculated In-Block Time</t>
  </si>
  <si>
    <t>aibt_received</t>
  </si>
  <si>
    <t>vdgs_in</t>
  </si>
  <si>
    <t>Chock_on</t>
  </si>
  <si>
    <t>Chocks are a large piece of concrete put behind the front wheels of the airplane to impede it from going backward when stopped at a dock/gate</t>
  </si>
  <si>
    <t>plb_on</t>
  </si>
  <si>
    <t>to ignore</t>
  </si>
  <si>
    <t>pca_on</t>
  </si>
  <si>
    <t>gpu_on</t>
  </si>
  <si>
    <t>towbar_on</t>
  </si>
  <si>
    <t>pca_off</t>
  </si>
  <si>
    <t>gpu_off</t>
  </si>
  <si>
    <t>acars_out</t>
  </si>
  <si>
    <t>vdgs_out</t>
  </si>
  <si>
    <t>Stand_free</t>
  </si>
  <si>
    <t>roll</t>
  </si>
  <si>
    <t xml:space="preserve">speed </t>
  </si>
  <si>
    <t>last_distance_to_gate</t>
  </si>
  <si>
    <t>last_in_sector</t>
  </si>
  <si>
    <t>Carrier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</si>
</sst>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0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4"/>
      <color theme="1"/>
      <name val="Trebuchet MS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b/>
      <i/>
      <sz val="11"/>
      <color theme="1"/>
      <name val="Trebuchet MS"/>
      <family val="2"/>
    </font>
    <font>
      <b/>
      <i/>
      <sz val="10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3" borderId="0" xfId="0" applyFont="1" applyFill="1"/>
    <xf numFmtId="0" fontId="5" fillId="3" borderId="0" xfId="0" applyFont="1" applyFill="1"/>
    <xf numFmtId="0" fontId="6" fillId="0" borderId="0" xfId="0" applyFont="1"/>
    <xf numFmtId="0" fontId="6" fillId="0" borderId="0" xfId="0" quotePrefix="1" applyFont="1"/>
    <xf numFmtId="0" fontId="7" fillId="0" borderId="0" xfId="0" applyFont="1"/>
    <xf numFmtId="0" fontId="7" fillId="0" borderId="0" xfId="0" applyFont="1" applyAlignment="1">
      <alignment wrapText="1"/>
    </xf>
    <xf numFmtId="0" fontId="2" fillId="0" borderId="2" xfId="0" quotePrefix="1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color theme="1"/>
        <name val="Trebuchet MS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Trebuchet MS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Trebuchet MS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Trebuchet MS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Trebuchet MS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0"/>
        <name val="Trebuchet MS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  <name val="Trebuchet MS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  <name val="Trebuchet MS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  <name val="Trebuchet MS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vertAlign val="baseline"/>
        <sz val="10"/>
        <name val="Trebuchet MS"/>
        <family val="2"/>
        <scheme val="none"/>
      </font>
      <alignment horizontal="general" vertical="top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none"/>
      </font>
      <fill>
        <patternFill patternType="solid">
          <fgColor indexed="64"/>
          <bgColor theme="3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0"/>
        <name val="Trebuchet MS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  <name val="Trebuchet MS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  <name val="Trebuchet MS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  <name val="Trebuchet MS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vertAlign val="baseline"/>
        <sz val="10"/>
        <name val="Trebuchet MS"/>
        <family val="2"/>
        <scheme val="none"/>
      </font>
      <alignment horizontal="general" vertical="top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none"/>
      </font>
      <fill>
        <patternFill patternType="solid">
          <fgColor indexed="64"/>
          <bgColor theme="3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4E0723-3028-42FA-A3E5-9F718D9B6E6E}" name="Table1" displayName="Table1" ref="B2:E244" totalsRowShown="0" headerRowDxfId="22" dataDxfId="20" headerRowBorderDxfId="21" tableBorderDxfId="19" totalsRowBorderDxfId="18">
  <autoFilter ref="B2:E244" xr:uid="{91847BA8-80EB-424A-88F2-0F738BA5BED8}"/>
  <sortState xmlns:xlrd2="http://schemas.microsoft.com/office/spreadsheetml/2017/richdata2" ref="B3:E209">
    <sortCondition ref="B2:B209"/>
  </sortState>
  <tableColumns count="4">
    <tableColumn id="1" xr3:uid="{798C6D3F-7B18-45CF-82A0-15FC16C5AD30}" name="English" dataDxfId="17"/>
    <tableColumn id="2" xr3:uid="{083C06CB-AE63-42BF-AE0F-80DC4725CD24}" name="US Acronym?" dataDxfId="16">
      <calculatedColumnFormula>IF(LOOKUP(Table1[[#This Row],[English]],Table13[Acronym])=Table1[[#This Row],[English]],"US Acronym","")</calculatedColumnFormula>
    </tableColumn>
    <tableColumn id="3" xr3:uid="{961C86F6-A6AC-44DA-8299-A201346B4DC2}" name="Meaning" dataDxfId="15"/>
    <tableColumn id="4" xr3:uid="{40B07C7B-0CE3-496C-ADF2-D06C7DA502C7}" name="Related articles or links or comments" dataDxfId="1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4DC9F8-0134-47E8-84FF-76CB3170F039}" name="Table14" displayName="Table14" ref="A1:D40" totalsRowShown="0" headerRowDxfId="13" dataDxfId="11" headerRowBorderDxfId="12" tableBorderDxfId="10" totalsRowBorderDxfId="9">
  <autoFilter ref="A1:D40" xr:uid="{A63F89A1-CE79-4343-A9DF-5D617F69F8BD}"/>
  <tableColumns count="4">
    <tableColumn id="1" xr3:uid="{C412B0BB-9558-46D4-BDF5-497169C35056}" name="English" dataDxfId="8"/>
    <tableColumn id="2" xr3:uid="{B688E97F-0409-4456-93F0-06B1A9C6216B}" name="US Acronym?" dataDxfId="7">
      <calculatedColumnFormula>IF(LOOKUP(Table14[[#This Row],[English]],Table13[Acronym])=Table14[[#This Row],[English]],"US Acronym","")</calculatedColumnFormula>
    </tableColumn>
    <tableColumn id="3" xr3:uid="{113709A7-453D-4986-A0B0-9CD024A8F5E8}" name="Meaning" dataDxfId="6"/>
    <tableColumn id="4" xr3:uid="{4E7E8D07-DD98-4FAC-92C5-AC7ED81CADE1}" name="Related articles or links or comments" dataDxfId="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9A388A-34E7-4E03-93DE-19CAB993D05D}" name="Table13" displayName="Table13" ref="B3:D24" totalsRowShown="0" headerRowDxfId="4" dataDxfId="3">
  <autoFilter ref="B3:D24" xr:uid="{F5FC9E64-92F1-41EF-95E5-9BE5141D8315}"/>
  <sortState xmlns:xlrd2="http://schemas.microsoft.com/office/spreadsheetml/2017/richdata2" ref="B4:D24">
    <sortCondition ref="B3:B24"/>
  </sortState>
  <tableColumns count="3">
    <tableColumn id="1" xr3:uid="{F8CC52DF-476A-4CFB-9497-C432AE220A0B}" name="Acronym" dataDxfId="2"/>
    <tableColumn id="2" xr3:uid="{7D9CF8C2-9362-4AA9-B991-854E07CB7745}" name="Meaning" dataDxfId="1"/>
    <tableColumn id="3" xr3:uid="{A6104240-B7FE-42DD-A43B-4A36C133B116}" name="Explanation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44"/>
  <sheetViews>
    <sheetView showGridLines="0" tabSelected="1" topLeftCell="A206" zoomScale="77" workbookViewId="0">
      <selection activeCell="B210" sqref="B210"/>
    </sheetView>
  </sheetViews>
  <sheetFormatPr defaultColWidth="8.85546875" defaultRowHeight="14.45" x14ac:dyDescent="0.25"/>
  <cols>
    <col min="1" max="1" width="2.42578125" customWidth="1"/>
    <col min="2" max="2" width="24.140625" style="1" customWidth="1"/>
    <col min="3" max="3" width="22.5703125" style="1" customWidth="1"/>
    <col min="4" max="4" width="74.85546875" style="1" customWidth="1"/>
    <col min="5" max="5" width="45.85546875" style="1" customWidth="1"/>
  </cols>
  <sheetData>
    <row r="2" spans="2:5" ht="15" x14ac:dyDescent="0.25">
      <c r="B2" s="2" t="s">
        <v>0</v>
      </c>
      <c r="C2" s="2" t="s">
        <v>430</v>
      </c>
      <c r="D2" s="2" t="s">
        <v>1</v>
      </c>
      <c r="E2" s="2" t="s">
        <v>431</v>
      </c>
    </row>
    <row r="3" spans="2:5" ht="15" x14ac:dyDescent="0.25">
      <c r="B3" s="3" t="s">
        <v>2</v>
      </c>
      <c r="C3" s="3" t="str">
        <f>IF(LOOKUP(Table1[[#This Row],[English]],Table13[Acronym])=Table1[[#This Row],[English]],"US Acronym","")</f>
        <v>US Acronym</v>
      </c>
      <c r="D3" s="3" t="s">
        <v>3</v>
      </c>
      <c r="E3" s="3" t="str">
        <f>IF(Table1[[#This Row],[US Acronym?]]="US Acronym",LOOKUP(Table1[[#This Row],[English]],Table13[Acronym],FAA_Glossary!$D$4:$D$24),"")</f>
        <v>-</v>
      </c>
    </row>
    <row r="4" spans="2:5" ht="15" x14ac:dyDescent="0.25">
      <c r="B4" s="3" t="s">
        <v>2</v>
      </c>
      <c r="C4" s="3" t="str">
        <f>IF(LOOKUP(Table1[[#This Row],[English]],Table13[Acronym])=Table1[[#This Row],[English]],"US Acronym","")</f>
        <v>US Acronym</v>
      </c>
      <c r="D4" s="3" t="str">
        <f>IF(Table1[[#This Row],[US Acronym?]]="US Acronym",LOOKUP(Table1[[#This Row],[English]],Table13[Acronym],Table13[Meaning]),"")</f>
        <v>Aircraft</v>
      </c>
      <c r="E4" s="3" t="str">
        <f>IF(Table1[[#This Row],[US Acronym?]]="US Acronym",LOOKUP(Table1[[#This Row],[English]],Table13[Acronym],FAA_Glossary!$D$4:$D$24),"")</f>
        <v>-</v>
      </c>
    </row>
    <row r="5" spans="2:5" ht="15" x14ac:dyDescent="0.25">
      <c r="B5" s="3" t="s">
        <v>352</v>
      </c>
      <c r="C5" s="3" t="str">
        <f>IF(LOOKUP(Table1[[#This Row],[English]],Table13[Acronym])=Table1[[#This Row],[English]],"US Acronym","")</f>
        <v/>
      </c>
      <c r="D5" s="3" t="s">
        <v>369</v>
      </c>
      <c r="E5" s="3" t="str">
        <f>IF(Table1[[#This Row],[US Acronym?]]="US Acronym",LOOKUP(Table1[[#This Row],[English]],Table13[Acronym],FAA_Glossary!$D$4:$D$24),"")</f>
        <v/>
      </c>
    </row>
    <row r="6" spans="2:5" ht="15" x14ac:dyDescent="0.25">
      <c r="B6" s="3" t="s">
        <v>4</v>
      </c>
      <c r="C6" s="3" t="str">
        <f>IF(LOOKUP(Table1[[#This Row],[English]],Table13[Acronym])=Table1[[#This Row],[English]],"US Acronym","")</f>
        <v/>
      </c>
      <c r="D6" s="3" t="s">
        <v>5</v>
      </c>
      <c r="E6" s="3" t="str">
        <f>IF(Table1[[#This Row],[US Acronym?]]="US Acronym",LOOKUP(Table1[[#This Row],[English]],Table13[Acronym],FAA_Glossary!$D$4:$D$24),"")</f>
        <v/>
      </c>
    </row>
    <row r="7" spans="2:5" ht="15" x14ac:dyDescent="0.25">
      <c r="B7" s="5" t="s">
        <v>6</v>
      </c>
      <c r="C7" s="3" t="str">
        <f>IF(LOOKUP(Table1[[#This Row],[English]],Table13[Acronym])=Table1[[#This Row],[English]],"US Acronym","")</f>
        <v/>
      </c>
      <c r="D7" s="5" t="s">
        <v>274</v>
      </c>
      <c r="E7" s="3" t="str">
        <f>IF(Table1[[#This Row],[US Acronym?]]="US Acronym",LOOKUP(Table1[[#This Row],[English]],Table13[Acronym],FAA_Glossary!$D$4:$D$24),"")</f>
        <v/>
      </c>
    </row>
    <row r="8" spans="2:5" ht="15" x14ac:dyDescent="0.25">
      <c r="B8" s="5" t="s">
        <v>275</v>
      </c>
      <c r="C8" s="3" t="str">
        <f>IF(LOOKUP(Table1[[#This Row],[English]],Table13[Acronym])=Table1[[#This Row],[English]],"US Acronym","")</f>
        <v/>
      </c>
      <c r="D8" s="5" t="s">
        <v>276</v>
      </c>
      <c r="E8" s="3" t="str">
        <f>IF(Table1[[#This Row],[US Acronym?]]="US Acronym",LOOKUP(Table1[[#This Row],[English]],Table13[Acronym],FAA_Glossary!$D$4:$D$24),"")</f>
        <v/>
      </c>
    </row>
    <row r="9" spans="2:5" ht="15" x14ac:dyDescent="0.25">
      <c r="B9" s="3" t="s">
        <v>7</v>
      </c>
      <c r="C9" s="3" t="str">
        <f>IF(LOOKUP(Table1[[#This Row],[English]],Table13[Acronym])=Table1[[#This Row],[English]],"US Acronym","")</f>
        <v/>
      </c>
      <c r="D9" s="3" t="s">
        <v>8</v>
      </c>
      <c r="E9" s="3" t="str">
        <f>IF(Table1[[#This Row],[US Acronym?]]="US Acronym",LOOKUP(Table1[[#This Row],[English]],Table13[Acronym],FAA_Glossary!$D$4:$D$24),"")</f>
        <v/>
      </c>
    </row>
    <row r="10" spans="2:5" ht="15" x14ac:dyDescent="0.25">
      <c r="B10" s="3" t="s">
        <v>9</v>
      </c>
      <c r="C10" s="3" t="str">
        <f>IF(LOOKUP(Table1[[#This Row],[English]],Table13[Acronym])=Table1[[#This Row],[English]],"US Acronym","")</f>
        <v/>
      </c>
      <c r="D10" s="3" t="s">
        <v>10</v>
      </c>
      <c r="E10" s="3" t="str">
        <f>IF(Table1[[#This Row],[US Acronym?]]="US Acronym",LOOKUP(Table1[[#This Row],[English]],Table13[Acronym],FAA_Glossary!$D$4:$D$24),"")</f>
        <v/>
      </c>
    </row>
    <row r="11" spans="2:5" ht="15" x14ac:dyDescent="0.25">
      <c r="B11" s="5" t="s">
        <v>278</v>
      </c>
      <c r="C11" s="3" t="str">
        <f>IF(LOOKUP(Table1[[#This Row],[English]],Table13[Acronym])=Table1[[#This Row],[English]],"US Acronym","")</f>
        <v/>
      </c>
      <c r="D11" s="5" t="s">
        <v>279</v>
      </c>
      <c r="E11" s="3" t="str">
        <f>IF(Table1[[#This Row],[US Acronym?]]="US Acronym",LOOKUP(Table1[[#This Row],[English]],Table13[Acronym],FAA_Glossary!$D$4:$D$24),"")</f>
        <v/>
      </c>
    </row>
    <row r="12" spans="2:5" ht="15" x14ac:dyDescent="0.25">
      <c r="B12" s="5" t="s">
        <v>280</v>
      </c>
      <c r="C12" s="3" t="str">
        <f>IF(LOOKUP(Table1[[#This Row],[English]],Table13[Acronym])=Table1[[#This Row],[English]],"US Acronym","")</f>
        <v/>
      </c>
      <c r="D12" s="5" t="s">
        <v>281</v>
      </c>
      <c r="E12" s="3" t="str">
        <f>IF(Table1[[#This Row],[US Acronym?]]="US Acronym",LOOKUP(Table1[[#This Row],[English]],Table13[Acronym],FAA_Glossary!$D$4:$D$24),"")</f>
        <v/>
      </c>
    </row>
    <row r="13" spans="2:5" ht="15" x14ac:dyDescent="0.25">
      <c r="B13" s="5" t="s">
        <v>282</v>
      </c>
      <c r="C13" s="3" t="str">
        <f>IF(LOOKUP(Table1[[#This Row],[English]],Table13[Acronym])=Table1[[#This Row],[English]],"US Acronym","")</f>
        <v/>
      </c>
      <c r="D13" s="5" t="s">
        <v>283</v>
      </c>
      <c r="E13" s="3" t="str">
        <f>IF(Table1[[#This Row],[US Acronym?]]="US Acronym",LOOKUP(Table1[[#This Row],[English]],Table13[Acronym],FAA_Glossary!$D$4:$D$24),"")</f>
        <v/>
      </c>
    </row>
    <row r="14" spans="2:5" ht="15" x14ac:dyDescent="0.25">
      <c r="B14" s="5" t="s">
        <v>11</v>
      </c>
      <c r="C14" s="3" t="str">
        <f>IF(LOOKUP(Table1[[#This Row],[English]],Table13[Acronym])=Table1[[#This Row],[English]],"US Acronym","")</f>
        <v/>
      </c>
      <c r="D14" s="5" t="s">
        <v>277</v>
      </c>
      <c r="E14" s="3" t="str">
        <f>IF(Table1[[#This Row],[US Acronym?]]="US Acronym",LOOKUP(Table1[[#This Row],[English]],Table13[Acronym],FAA_Glossary!$D$4:$D$24),"")</f>
        <v/>
      </c>
    </row>
    <row r="15" spans="2:5" ht="15" x14ac:dyDescent="0.25">
      <c r="B15" s="5" t="s">
        <v>284</v>
      </c>
      <c r="C15" s="3" t="str">
        <f>IF(LOOKUP(Table1[[#This Row],[English]],Table13[Acronym])=Table1[[#This Row],[English]],"US Acronym","")</f>
        <v/>
      </c>
      <c r="D15" s="5" t="s">
        <v>285</v>
      </c>
      <c r="E15" s="3" t="str">
        <f>IF(Table1[[#This Row],[US Acronym?]]="US Acronym",LOOKUP(Table1[[#This Row],[English]],Table13[Acronym],FAA_Glossary!$D$4:$D$24),"")</f>
        <v/>
      </c>
    </row>
    <row r="16" spans="2:5" ht="15" x14ac:dyDescent="0.25">
      <c r="B16" s="5" t="s">
        <v>272</v>
      </c>
      <c r="C16" s="3" t="str">
        <f>IF(LOOKUP(Table1[[#This Row],[English]],Table13[Acronym])=Table1[[#This Row],[English]],"US Acronym","")</f>
        <v/>
      </c>
      <c r="D16" s="5" t="s">
        <v>273</v>
      </c>
      <c r="E16" s="3" t="str">
        <f>IF(Table1[[#This Row],[US Acronym?]]="US Acronym",LOOKUP(Table1[[#This Row],[English]],Table13[Acronym],FAA_Glossary!$D$4:$D$24),"")</f>
        <v/>
      </c>
    </row>
    <row r="17" spans="2:5" ht="15" x14ac:dyDescent="0.25">
      <c r="B17" s="3" t="s">
        <v>339</v>
      </c>
      <c r="C17" s="3" t="str">
        <f>IF(LOOKUP(Table1[[#This Row],[English]],Table13[Acronym])=Table1[[#This Row],[English]],"US Acronym","")</f>
        <v/>
      </c>
      <c r="D17" s="3" t="s">
        <v>376</v>
      </c>
      <c r="E17" s="3" t="str">
        <f>IF(Table1[[#This Row],[US Acronym?]]="US Acronym",LOOKUP(Table1[[#This Row],[English]],Table13[Acronym],FAA_Glossary!$D$4:$D$24),"")</f>
        <v/>
      </c>
    </row>
    <row r="18" spans="2:5" ht="15" x14ac:dyDescent="0.25">
      <c r="B18" s="5" t="s">
        <v>286</v>
      </c>
      <c r="C18" s="3" t="str">
        <f>IF(LOOKUP(Table1[[#This Row],[English]],Table13[Acronym])=Table1[[#This Row],[English]],"US Acronym","")</f>
        <v/>
      </c>
      <c r="D18" s="5" t="s">
        <v>287</v>
      </c>
      <c r="E18" s="3" t="str">
        <f>IF(Table1[[#This Row],[US Acronym?]]="US Acronym",LOOKUP(Table1[[#This Row],[English]],Table13[Acronym],FAA_Glossary!$D$4:$D$24),"")</f>
        <v/>
      </c>
    </row>
    <row r="19" spans="2:5" ht="15" x14ac:dyDescent="0.25">
      <c r="B19" s="5" t="s">
        <v>288</v>
      </c>
      <c r="C19" s="3" t="str">
        <f>IF(LOOKUP(Table1[[#This Row],[English]],Table13[Acronym])=Table1[[#This Row],[English]],"US Acronym","")</f>
        <v/>
      </c>
      <c r="D19" s="5" t="s">
        <v>289</v>
      </c>
      <c r="E19" s="3" t="str">
        <f>IF(Table1[[#This Row],[US Acronym?]]="US Acronym",LOOKUP(Table1[[#This Row],[English]],Table13[Acronym],FAA_Glossary!$D$4:$D$24),"")</f>
        <v/>
      </c>
    </row>
    <row r="20" spans="2:5" ht="15" x14ac:dyDescent="0.25">
      <c r="B20" s="5" t="s">
        <v>290</v>
      </c>
      <c r="C20" s="3" t="str">
        <f>IF(LOOKUP(Table1[[#This Row],[English]],Table13[Acronym])=Table1[[#This Row],[English]],"US Acronym","")</f>
        <v/>
      </c>
      <c r="D20" s="5" t="s">
        <v>291</v>
      </c>
      <c r="E20" s="3" t="str">
        <f>IF(Table1[[#This Row],[US Acronym?]]="US Acronym",LOOKUP(Table1[[#This Row],[English]],Table13[Acronym],FAA_Glossary!$D$4:$D$24),"")</f>
        <v/>
      </c>
    </row>
    <row r="21" spans="2:5" ht="15" x14ac:dyDescent="0.25">
      <c r="B21" s="3" t="s">
        <v>12</v>
      </c>
      <c r="C21" s="3" t="str">
        <f>IF(LOOKUP(Table1[[#This Row],[English]],Table13[Acronym])=Table1[[#This Row],[English]],"US Acronym","")</f>
        <v/>
      </c>
      <c r="D21" s="5" t="s">
        <v>13</v>
      </c>
      <c r="E21" s="3" t="str">
        <f>IF(Table1[[#This Row],[US Acronym?]]="US Acronym",LOOKUP(Table1[[#This Row],[English]],Table13[Acronym],FAA_Glossary!$D$4:$D$24),"")</f>
        <v/>
      </c>
    </row>
    <row r="22" spans="2:5" ht="15" x14ac:dyDescent="0.25">
      <c r="B22" s="3" t="s">
        <v>14</v>
      </c>
      <c r="C22" s="3" t="str">
        <f>IF(LOOKUP(Table1[[#This Row],[English]],Table13[Acronym])=Table1[[#This Row],[English]],"US Acronym","")</f>
        <v/>
      </c>
      <c r="D22" s="3" t="s">
        <v>15</v>
      </c>
      <c r="E22" s="3" t="str">
        <f>IF(Table1[[#This Row],[US Acronym?]]="US Acronym",LOOKUP(Table1[[#This Row],[English]],Table13[Acronym],FAA_Glossary!$D$4:$D$24),"")</f>
        <v/>
      </c>
    </row>
    <row r="23" spans="2:5" ht="15" x14ac:dyDescent="0.25">
      <c r="B23" s="3" t="s">
        <v>342</v>
      </c>
      <c r="C23" s="3" t="str">
        <f>IF(LOOKUP(Table1[[#This Row],[English]],Table13[Acronym])=Table1[[#This Row],[English]],"US Acronym","")</f>
        <v/>
      </c>
      <c r="D23" s="3" t="s">
        <v>373</v>
      </c>
      <c r="E23" s="3" t="str">
        <f>IF(Table1[[#This Row],[US Acronym?]]="US Acronym",LOOKUP(Table1[[#This Row],[English]],Table13[Acronym],FAA_Glossary!$D$4:$D$24),"")</f>
        <v/>
      </c>
    </row>
    <row r="24" spans="2:5" ht="15" x14ac:dyDescent="0.25">
      <c r="B24" s="3" t="s">
        <v>16</v>
      </c>
      <c r="C24" s="3" t="str">
        <f>IF(LOOKUP(Table1[[#This Row],[English]],Table13[Acronym])=Table1[[#This Row],[English]],"US Acronym","")</f>
        <v/>
      </c>
      <c r="D24" s="5" t="s">
        <v>17</v>
      </c>
      <c r="E24" s="3" t="str">
        <f>IF(Table1[[#This Row],[US Acronym?]]="US Acronym",LOOKUP(Table1[[#This Row],[English]],Table13[Acronym],FAA_Glossary!$D$4:$D$24),"")</f>
        <v/>
      </c>
    </row>
    <row r="25" spans="2:5" ht="15" x14ac:dyDescent="0.25">
      <c r="B25" s="3" t="s">
        <v>18</v>
      </c>
      <c r="C25" s="3" t="str">
        <f>IF(LOOKUP(Table1[[#This Row],[English]],Table13[Acronym])=Table1[[#This Row],[English]],"US Acronym","")</f>
        <v/>
      </c>
      <c r="D25" s="3" t="s">
        <v>19</v>
      </c>
      <c r="E25" s="3" t="str">
        <f>IF(Table1[[#This Row],[US Acronym?]]="US Acronym",LOOKUP(Table1[[#This Row],[English]],Table13[Acronym],FAA_Glossary!$D$4:$D$24),"")</f>
        <v/>
      </c>
    </row>
    <row r="26" spans="2:5" ht="15" x14ac:dyDescent="0.25">
      <c r="B26" s="3" t="s">
        <v>20</v>
      </c>
      <c r="C26" s="3" t="str">
        <f>IF(LOOKUP(Table1[[#This Row],[English]],Table13[Acronym])=Table1[[#This Row],[English]],"US Acronym","")</f>
        <v/>
      </c>
      <c r="D26" s="3" t="s">
        <v>21</v>
      </c>
      <c r="E26" s="3" t="str">
        <f>IF(Table1[[#This Row],[US Acronym?]]="US Acronym",LOOKUP(Table1[[#This Row],[English]],Table13[Acronym],FAA_Glossary!$D$4:$D$24),"")</f>
        <v/>
      </c>
    </row>
    <row r="27" spans="2:5" ht="15" x14ac:dyDescent="0.25">
      <c r="B27" s="3" t="s">
        <v>22</v>
      </c>
      <c r="C27" s="3" t="str">
        <f>IF(LOOKUP(Table1[[#This Row],[English]],Table13[Acronym])=Table1[[#This Row],[English]],"US Acronym","")</f>
        <v/>
      </c>
      <c r="D27" s="3" t="s">
        <v>23</v>
      </c>
      <c r="E27" s="3" t="str">
        <f>IF(Table1[[#This Row],[US Acronym?]]="US Acronym",LOOKUP(Table1[[#This Row],[English]],Table13[Acronym],FAA_Glossary!$D$4:$D$24),"")</f>
        <v/>
      </c>
    </row>
    <row r="28" spans="2:5" ht="15" x14ac:dyDescent="0.25">
      <c r="B28" s="3" t="s">
        <v>24</v>
      </c>
      <c r="C28" s="3" t="str">
        <f>IF(LOOKUP(Table1[[#This Row],[English]],Table13[Acronym])=Table1[[#This Row],[English]],"US Acronym","")</f>
        <v/>
      </c>
      <c r="D28" s="3" t="s">
        <v>25</v>
      </c>
      <c r="E28" s="3" t="str">
        <f>IF(Table1[[#This Row],[US Acronym?]]="US Acronym",LOOKUP(Table1[[#This Row],[English]],Table13[Acronym],FAA_Glossary!$D$4:$D$24),"")</f>
        <v/>
      </c>
    </row>
    <row r="29" spans="2:5" ht="15" x14ac:dyDescent="0.25">
      <c r="B29" s="3" t="s">
        <v>26</v>
      </c>
      <c r="C29" s="3" t="str">
        <f>IF(LOOKUP(Table1[[#This Row],[English]],Table13[Acronym])=Table1[[#This Row],[English]],"US Acronym","")</f>
        <v/>
      </c>
      <c r="D29" s="3" t="s">
        <v>27</v>
      </c>
      <c r="E29" s="3" t="str">
        <f>IF(Table1[[#This Row],[US Acronym?]]="US Acronym",LOOKUP(Table1[[#This Row],[English]],Table13[Acronym],FAA_Glossary!$D$4:$D$24),"")</f>
        <v/>
      </c>
    </row>
    <row r="30" spans="2:5" ht="15" x14ac:dyDescent="0.25">
      <c r="B30" s="3" t="s">
        <v>28</v>
      </c>
      <c r="C30" s="3" t="str">
        <f>IF(LOOKUP(Table1[[#This Row],[English]],Table13[Acronym])=Table1[[#This Row],[English]],"US Acronym","")</f>
        <v/>
      </c>
      <c r="D30" s="3" t="s">
        <v>29</v>
      </c>
      <c r="E30" s="3" t="str">
        <f>IF(Table1[[#This Row],[US Acronym?]]="US Acronym",LOOKUP(Table1[[#This Row],[English]],Table13[Acronym],FAA_Glossary!$D$4:$D$24),"")</f>
        <v/>
      </c>
    </row>
    <row r="31" spans="2:5" ht="15" x14ac:dyDescent="0.25">
      <c r="B31" s="3" t="s">
        <v>298</v>
      </c>
      <c r="C31" s="3" t="str">
        <f>IF(LOOKUP(Table1[[#This Row],[English]],Table13[Acronym])=Table1[[#This Row],[English]],"US Acronym","")</f>
        <v/>
      </c>
      <c r="D31" s="3" t="s">
        <v>299</v>
      </c>
      <c r="E31" s="3" t="str">
        <f>IF(Table1[[#This Row],[US Acronym?]]="US Acronym",LOOKUP(Table1[[#This Row],[English]],Table13[Acronym],FAA_Glossary!$D$4:$D$24),"")</f>
        <v/>
      </c>
    </row>
    <row r="32" spans="2:5" ht="15" x14ac:dyDescent="0.25">
      <c r="B32" s="3" t="s">
        <v>343</v>
      </c>
      <c r="C32" s="3" t="str">
        <f>IF(LOOKUP(Table1[[#This Row],[English]],Table13[Acronym])=Table1[[#This Row],[English]],"US Acronym","")</f>
        <v/>
      </c>
      <c r="D32" s="3" t="s">
        <v>372</v>
      </c>
      <c r="E32" s="3" t="str">
        <f>IF(Table1[[#This Row],[US Acronym?]]="US Acronym",LOOKUP(Table1[[#This Row],[English]],Table13[Acronym],FAA_Glossary!$D$4:$D$24),"")</f>
        <v/>
      </c>
    </row>
    <row r="33" spans="2:5" ht="15" x14ac:dyDescent="0.25">
      <c r="B33" s="3" t="s">
        <v>30</v>
      </c>
      <c r="C33" s="3" t="str">
        <f>IF(LOOKUP(Table1[[#This Row],[English]],Table13[Acronym])=Table1[[#This Row],[English]],"US Acronym","")</f>
        <v/>
      </c>
      <c r="D33" s="3" t="s">
        <v>31</v>
      </c>
      <c r="E33" s="3" t="str">
        <f>IF(Table1[[#This Row],[US Acronym?]]="US Acronym",LOOKUP(Table1[[#This Row],[English]],Table13[Acronym],FAA_Glossary!$D$4:$D$24),"")</f>
        <v/>
      </c>
    </row>
    <row r="34" spans="2:5" ht="15" x14ac:dyDescent="0.25">
      <c r="B34" s="3" t="s">
        <v>32</v>
      </c>
      <c r="C34" s="3" t="str">
        <f>IF(LOOKUP(Table1[[#This Row],[English]],Table13[Acronym])=Table1[[#This Row],[English]],"US Acronym","")</f>
        <v/>
      </c>
      <c r="D34" s="3" t="s">
        <v>33</v>
      </c>
      <c r="E34" s="3" t="str">
        <f>IF(Table1[[#This Row],[US Acronym?]]="US Acronym",LOOKUP(Table1[[#This Row],[English]],Table13[Acronym],FAA_Glossary!$D$4:$D$24),"")</f>
        <v/>
      </c>
    </row>
    <row r="35" spans="2:5" ht="15" x14ac:dyDescent="0.25">
      <c r="B35" s="3" t="s">
        <v>34</v>
      </c>
      <c r="C35" s="3" t="str">
        <f>IF(LOOKUP(Table1[[#This Row],[English]],Table13[Acronym])=Table1[[#This Row],[English]],"US Acronym","")</f>
        <v/>
      </c>
      <c r="D35" s="3" t="s">
        <v>35</v>
      </c>
      <c r="E35" s="3" t="str">
        <f>IF(Table1[[#This Row],[US Acronym?]]="US Acronym",LOOKUP(Table1[[#This Row],[English]],Table13[Acronym],FAA_Glossary!$D$4:$D$24),"")</f>
        <v/>
      </c>
    </row>
    <row r="36" spans="2:5" ht="15" x14ac:dyDescent="0.25">
      <c r="B36" s="3" t="s">
        <v>36</v>
      </c>
      <c r="C36" s="3" t="str">
        <f>IF(LOOKUP(Table1[[#This Row],[English]],Table13[Acronym])=Table1[[#This Row],[English]],"US Acronym","")</f>
        <v/>
      </c>
      <c r="D36" s="3" t="s">
        <v>37</v>
      </c>
      <c r="E36" s="3" t="str">
        <f>IF(Table1[[#This Row],[US Acronym?]]="US Acronym",LOOKUP(Table1[[#This Row],[English]],Table13[Acronym],FAA_Glossary!$D$4:$D$24),"")</f>
        <v/>
      </c>
    </row>
    <row r="37" spans="2:5" ht="15" x14ac:dyDescent="0.25">
      <c r="B37" s="3" t="s">
        <v>38</v>
      </c>
      <c r="C37" s="3" t="str">
        <f>IF(LOOKUP(Table1[[#This Row],[English]],Table13[Acronym])=Table1[[#This Row],[English]],"US Acronym","")</f>
        <v/>
      </c>
      <c r="D37" s="3" t="s">
        <v>39</v>
      </c>
      <c r="E37" s="3" t="str">
        <f>IF(Table1[[#This Row],[US Acronym?]]="US Acronym",LOOKUP(Table1[[#This Row],[English]],Table13[Acronym],FAA_Glossary!$D$4:$D$24),"")</f>
        <v/>
      </c>
    </row>
    <row r="38" spans="2:5" ht="15" x14ac:dyDescent="0.25">
      <c r="B38" s="3" t="s">
        <v>40</v>
      </c>
      <c r="C38" s="3" t="str">
        <f>IF(LOOKUP(Table1[[#This Row],[English]],Table13[Acronym])=Table1[[#This Row],[English]],"US Acronym","")</f>
        <v/>
      </c>
      <c r="D38" s="3" t="s">
        <v>41</v>
      </c>
      <c r="E38" s="3" t="str">
        <f>IF(Table1[[#This Row],[US Acronym?]]="US Acronym",LOOKUP(Table1[[#This Row],[English]],Table13[Acronym],FAA_Glossary!$D$4:$D$24),"")</f>
        <v/>
      </c>
    </row>
    <row r="39" spans="2:5" ht="15" x14ac:dyDescent="0.25">
      <c r="B39" s="3" t="s">
        <v>42</v>
      </c>
      <c r="C39" s="3" t="str">
        <f>IF(LOOKUP(Table1[[#This Row],[English]],Table13[Acronym])=Table1[[#This Row],[English]],"US Acronym","")</f>
        <v/>
      </c>
      <c r="D39" s="3" t="s">
        <v>43</v>
      </c>
      <c r="E39" s="3" t="str">
        <f>IF(Table1[[#This Row],[US Acronym?]]="US Acronym",LOOKUP(Table1[[#This Row],[English]],Table13[Acronym],FAA_Glossary!$D$4:$D$24),"")</f>
        <v/>
      </c>
    </row>
    <row r="40" spans="2:5" ht="15" x14ac:dyDescent="0.25">
      <c r="B40" s="3" t="s">
        <v>353</v>
      </c>
      <c r="C40" s="3" t="str">
        <f>IF(LOOKUP(Table1[[#This Row],[English]],Table13[Acronym])=Table1[[#This Row],[English]],"US Acronym","")</f>
        <v/>
      </c>
      <c r="D40" s="3" t="s">
        <v>357</v>
      </c>
      <c r="E40" s="3" t="str">
        <f>IF(Table1[[#This Row],[US Acronym?]]="US Acronym",LOOKUP(Table1[[#This Row],[English]],Table13[Acronym],FAA_Glossary!$D$4:$D$24),"")</f>
        <v/>
      </c>
    </row>
    <row r="41" spans="2:5" ht="15" x14ac:dyDescent="0.25">
      <c r="B41" s="3" t="s">
        <v>353</v>
      </c>
      <c r="C41" s="3" t="str">
        <f>IF(LOOKUP(Table1[[#This Row],[English]],Table13[Acronym])=Table1[[#This Row],[English]],"US Acronym","")</f>
        <v/>
      </c>
      <c r="D41" s="3" t="s">
        <v>358</v>
      </c>
      <c r="E41" s="3" t="str">
        <f>IF(Table1[[#This Row],[US Acronym?]]="US Acronym",LOOKUP(Table1[[#This Row],[English]],Table13[Acronym],FAA_Glossary!$D$4:$D$24),"")</f>
        <v/>
      </c>
    </row>
    <row r="42" spans="2:5" ht="15" x14ac:dyDescent="0.25">
      <c r="B42" s="3" t="s">
        <v>44</v>
      </c>
      <c r="C42" s="3" t="str">
        <f>IF(LOOKUP(Table1[[#This Row],[English]],Table13[Acronym])=Table1[[#This Row],[English]],"US Acronym","")</f>
        <v/>
      </c>
      <c r="D42" s="3" t="s">
        <v>45</v>
      </c>
      <c r="E42" s="3" t="str">
        <f>IF(Table1[[#This Row],[US Acronym?]]="US Acronym",LOOKUP(Table1[[#This Row],[English]],Table13[Acronym],FAA_Glossary!$D$4:$D$24),"")</f>
        <v/>
      </c>
    </row>
    <row r="43" spans="2:5" ht="30" x14ac:dyDescent="0.25">
      <c r="B43" s="3" t="s">
        <v>46</v>
      </c>
      <c r="C43" s="3" t="str">
        <f>IF(LOOKUP(Table1[[#This Row],[English]],Table13[Acronym])=Table1[[#This Row],[English]],"US Acronym","")</f>
        <v/>
      </c>
      <c r="D43" s="3" t="s">
        <v>47</v>
      </c>
      <c r="E43" s="3" t="str">
        <f>IF(Table1[[#This Row],[US Acronym?]]="US Acronym",LOOKUP(Table1[[#This Row],[English]],Table13[Acronym],FAA_Glossary!$D$4:$D$24),"")</f>
        <v/>
      </c>
    </row>
    <row r="44" spans="2:5" ht="15" x14ac:dyDescent="0.25">
      <c r="B44" s="3" t="s">
        <v>48</v>
      </c>
      <c r="C44" s="3" t="str">
        <f>IF(LOOKUP(Table1[[#This Row],[English]],Table13[Acronym])=Table1[[#This Row],[English]],"US Acronym","")</f>
        <v/>
      </c>
      <c r="D44" s="3" t="s">
        <v>49</v>
      </c>
      <c r="E44" s="3" t="str">
        <f>IF(Table1[[#This Row],[US Acronym?]]="US Acronym",LOOKUP(Table1[[#This Row],[English]],Table13[Acronym],FAA_Glossary!$D$4:$D$24),"")</f>
        <v/>
      </c>
    </row>
    <row r="45" spans="2:5" ht="15" x14ac:dyDescent="0.25">
      <c r="B45" s="3" t="s">
        <v>50</v>
      </c>
      <c r="C45" s="3" t="str">
        <f>IF(LOOKUP(Table1[[#This Row],[English]],Table13[Acronym])=Table1[[#This Row],[English]],"US Acronym","")</f>
        <v/>
      </c>
      <c r="D45" s="3" t="s">
        <v>51</v>
      </c>
      <c r="E45" s="3" t="str">
        <f>IF(Table1[[#This Row],[US Acronym?]]="US Acronym",LOOKUP(Table1[[#This Row],[English]],Table13[Acronym],FAA_Glossary!$D$4:$D$24),"")</f>
        <v/>
      </c>
    </row>
    <row r="46" spans="2:5" ht="15" x14ac:dyDescent="0.25">
      <c r="B46" s="5" t="s">
        <v>292</v>
      </c>
      <c r="C46" s="3" t="str">
        <f>IF(LOOKUP(Table1[[#This Row],[English]],Table13[Acronym])=Table1[[#This Row],[English]],"US Acronym","")</f>
        <v/>
      </c>
      <c r="D46" s="5" t="s">
        <v>293</v>
      </c>
      <c r="E46" s="3" t="str">
        <f>IF(Table1[[#This Row],[US Acronym?]]="US Acronym",LOOKUP(Table1[[#This Row],[English]],Table13[Acronym],FAA_Glossary!$D$4:$D$24),"")</f>
        <v/>
      </c>
    </row>
    <row r="47" spans="2:5" ht="15" x14ac:dyDescent="0.25">
      <c r="B47" s="3" t="s">
        <v>52</v>
      </c>
      <c r="C47" s="3" t="str">
        <f>IF(LOOKUP(Table1[[#This Row],[English]],Table13[Acronym])=Table1[[#This Row],[English]],"US Acronym","")</f>
        <v/>
      </c>
      <c r="D47" s="3" t="s">
        <v>53</v>
      </c>
      <c r="E47" s="3" t="str">
        <f>IF(Table1[[#This Row],[US Acronym?]]="US Acronym",LOOKUP(Table1[[#This Row],[English]],Table13[Acronym],FAA_Glossary!$D$4:$D$24),"")</f>
        <v/>
      </c>
    </row>
    <row r="48" spans="2:5" ht="15" x14ac:dyDescent="0.25">
      <c r="B48" s="5" t="s">
        <v>294</v>
      </c>
      <c r="C48" s="3" t="str">
        <f>IF(LOOKUP(Table1[[#This Row],[English]],Table13[Acronym])=Table1[[#This Row],[English]],"US Acronym","")</f>
        <v/>
      </c>
      <c r="D48" s="5" t="s">
        <v>295</v>
      </c>
      <c r="E48" s="3" t="str">
        <f>IF(Table1[[#This Row],[US Acronym?]]="US Acronym",LOOKUP(Table1[[#This Row],[English]],Table13[Acronym],FAA_Glossary!$D$4:$D$24),"")</f>
        <v/>
      </c>
    </row>
    <row r="49" spans="2:5" ht="15" x14ac:dyDescent="0.25">
      <c r="B49" s="5" t="s">
        <v>296</v>
      </c>
      <c r="C49" s="3" t="str">
        <f>IF(LOOKUP(Table1[[#This Row],[English]],Table13[Acronym])=Table1[[#This Row],[English]],"US Acronym","")</f>
        <v/>
      </c>
      <c r="D49" s="5" t="s">
        <v>297</v>
      </c>
      <c r="E49" s="3" t="str">
        <f>IF(Table1[[#This Row],[US Acronym?]]="US Acronym",LOOKUP(Table1[[#This Row],[English]],Table13[Acronym],FAA_Glossary!$D$4:$D$24),"")</f>
        <v/>
      </c>
    </row>
    <row r="50" spans="2:5" ht="15" x14ac:dyDescent="0.25">
      <c r="B50" s="4" t="s">
        <v>54</v>
      </c>
      <c r="C50" s="3" t="str">
        <f>IF(LOOKUP(Table1[[#This Row],[English]],Table13[Acronym])=Table1[[#This Row],[English]],"US Acronym","")</f>
        <v/>
      </c>
      <c r="D50" s="4" t="s">
        <v>55</v>
      </c>
      <c r="E50" s="3" t="str">
        <f>IF(Table1[[#This Row],[US Acronym?]]="US Acronym",LOOKUP(Table1[[#This Row],[English]],Table13[Acronym],FAA_Glossary!$D$4:$D$24),"")</f>
        <v/>
      </c>
    </row>
    <row r="51" spans="2:5" ht="15" x14ac:dyDescent="0.25">
      <c r="B51" s="3" t="s">
        <v>56</v>
      </c>
      <c r="C51" s="3" t="str">
        <f>IF(LOOKUP(Table1[[#This Row],[English]],Table13[Acronym])=Table1[[#This Row],[English]],"US Acronym","")</f>
        <v/>
      </c>
      <c r="D51" s="3" t="s">
        <v>57</v>
      </c>
      <c r="E51" s="3" t="str">
        <f>IF(Table1[[#This Row],[US Acronym?]]="US Acronym",LOOKUP(Table1[[#This Row],[English]],Table13[Acronym],FAA_Glossary!$D$4:$D$24),"")</f>
        <v/>
      </c>
    </row>
    <row r="52" spans="2:5" ht="15" x14ac:dyDescent="0.25">
      <c r="B52" s="3" t="s">
        <v>58</v>
      </c>
      <c r="C52" s="3" t="str">
        <f>IF(LOOKUP(Table1[[#This Row],[English]],Table13[Acronym])=Table1[[#This Row],[English]],"US Acronym","")</f>
        <v/>
      </c>
      <c r="D52" s="3" t="s">
        <v>59</v>
      </c>
      <c r="E52" s="3" t="str">
        <f>IF(Table1[[#This Row],[US Acronym?]]="US Acronym",LOOKUP(Table1[[#This Row],[English]],Table13[Acronym],FAA_Glossary!$D$4:$D$24),"")</f>
        <v/>
      </c>
    </row>
    <row r="53" spans="2:5" ht="15" x14ac:dyDescent="0.25">
      <c r="B53" s="3" t="s">
        <v>60</v>
      </c>
      <c r="C53" s="3" t="str">
        <f>IF(LOOKUP(Table1[[#This Row],[English]],Table13[Acronym])=Table1[[#This Row],[English]],"US Acronym","")</f>
        <v/>
      </c>
      <c r="D53" s="3" t="s">
        <v>61</v>
      </c>
      <c r="E53" s="3" t="str">
        <f>IF(Table1[[#This Row],[US Acronym?]]="US Acronym",LOOKUP(Table1[[#This Row],[English]],Table13[Acronym],FAA_Glossary!$D$4:$D$24),"")</f>
        <v/>
      </c>
    </row>
    <row r="54" spans="2:5" ht="15" x14ac:dyDescent="0.25">
      <c r="B54" s="3" t="s">
        <v>62</v>
      </c>
      <c r="C54" s="3" t="str">
        <f>IF(LOOKUP(Table1[[#This Row],[English]],Table13[Acronym])=Table1[[#This Row],[English]],"US Acronym","")</f>
        <v/>
      </c>
      <c r="D54" s="3" t="s">
        <v>63</v>
      </c>
      <c r="E54" s="3" t="str">
        <f>IF(Table1[[#This Row],[US Acronym?]]="US Acronym",LOOKUP(Table1[[#This Row],[English]],Table13[Acronym],FAA_Glossary!$D$4:$D$24),"")</f>
        <v/>
      </c>
    </row>
    <row r="55" spans="2:5" ht="15" x14ac:dyDescent="0.25">
      <c r="B55" s="3" t="s">
        <v>346</v>
      </c>
      <c r="C55" s="3" t="str">
        <f>IF(LOOKUP(Table1[[#This Row],[English]],Table13[Acronym])=Table1[[#This Row],[English]],"US Acronym","")</f>
        <v/>
      </c>
      <c r="D55" s="3" t="s">
        <v>365</v>
      </c>
      <c r="E55" s="3" t="str">
        <f>IF(Table1[[#This Row],[US Acronym?]]="US Acronym",LOOKUP(Table1[[#This Row],[English]],Table13[Acronym],FAA_Glossary!$D$4:$D$24),"")</f>
        <v/>
      </c>
    </row>
    <row r="56" spans="2:5" ht="15" x14ac:dyDescent="0.25">
      <c r="B56" s="3" t="s">
        <v>347</v>
      </c>
      <c r="C56" s="3" t="str">
        <f>IF(LOOKUP(Table1[[#This Row],[English]],Table13[Acronym])=Table1[[#This Row],[English]],"US Acronym","")</f>
        <v/>
      </c>
      <c r="D56" s="3" t="s">
        <v>364</v>
      </c>
      <c r="E56" s="3" t="str">
        <f>IF(Table1[[#This Row],[US Acronym?]]="US Acronym",LOOKUP(Table1[[#This Row],[English]],Table13[Acronym],FAA_Glossary!$D$4:$D$24),"")</f>
        <v/>
      </c>
    </row>
    <row r="57" spans="2:5" ht="15" x14ac:dyDescent="0.25">
      <c r="B57" s="3" t="s">
        <v>345</v>
      </c>
      <c r="C57" s="3" t="str">
        <f>IF(LOOKUP(Table1[[#This Row],[English]],Table13[Acronym])=Table1[[#This Row],[English]],"US Acronym","")</f>
        <v/>
      </c>
      <c r="D57" s="3" t="s">
        <v>356</v>
      </c>
      <c r="E57" s="3" t="str">
        <f>IF(Table1[[#This Row],[US Acronym?]]="US Acronym",LOOKUP(Table1[[#This Row],[English]],Table13[Acronym],FAA_Glossary!$D$4:$D$24),"")</f>
        <v/>
      </c>
    </row>
    <row r="58" spans="2:5" ht="60" x14ac:dyDescent="0.25">
      <c r="B58" s="3" t="s">
        <v>64</v>
      </c>
      <c r="C58" s="3" t="str">
        <f>IF(LOOKUP(Table1[[#This Row],[English]],Table13[Acronym])=Table1[[#This Row],[English]],"US Acronym","")</f>
        <v>US Acronym</v>
      </c>
      <c r="D58" s="3" t="s">
        <v>65</v>
      </c>
      <c r="E58" s="3" t="str">
        <f>IF(Table1[[#This Row],[US Acronym?]]="US Acronym",LOOKUP(Table1[[#This Row],[English]],Table13[Acronym],FAA_Glossary!$D$4:$D$24),"")</f>
        <v>-</v>
      </c>
    </row>
    <row r="59" spans="2:5" ht="15" x14ac:dyDescent="0.25">
      <c r="B59" s="3" t="s">
        <v>64</v>
      </c>
      <c r="C59" s="3" t="str">
        <f>IF(LOOKUP(Table1[[#This Row],[English]],Table13[Acronym])=Table1[[#This Row],[English]],"US Acronym","")</f>
        <v>US Acronym</v>
      </c>
      <c r="D59" s="3" t="str">
        <f>IF(Table1[[#This Row],[US Acronym?]]="US Acronym",LOOKUP(Table1[[#This Row],[English]],Table13[Acronym],Table13[Meaning]),"")</f>
        <v>Air Traffic Control</v>
      </c>
      <c r="E59" s="3" t="str">
        <f>IF(Table1[[#This Row],[US Acronym?]]="US Acronym",LOOKUP(Table1[[#This Row],[English]],Table13[Acronym],FAA_Glossary!$D$4:$D$24),"")</f>
        <v>-</v>
      </c>
    </row>
    <row r="60" spans="2:5" ht="15" x14ac:dyDescent="0.25">
      <c r="B60" s="3" t="s">
        <v>66</v>
      </c>
      <c r="C60" s="3" t="str">
        <f>IF(LOOKUP(Table1[[#This Row],[English]],Table13[Acronym])=Table1[[#This Row],[English]],"US Acronym","")</f>
        <v/>
      </c>
      <c r="D60" s="3" t="s">
        <v>67</v>
      </c>
      <c r="E60" s="3" t="str">
        <f>IF(Table1[[#This Row],[US Acronym?]]="US Acronym",LOOKUP(Table1[[#This Row],[English]],Table13[Acronym],FAA_Glossary!$D$4:$D$24),"")</f>
        <v/>
      </c>
    </row>
    <row r="61" spans="2:5" ht="15" x14ac:dyDescent="0.25">
      <c r="B61" s="3" t="s">
        <v>68</v>
      </c>
      <c r="C61" s="3" t="str">
        <f>IF(LOOKUP(Table1[[#This Row],[English]],Table13[Acronym])=Table1[[#This Row],[English]],"US Acronym","")</f>
        <v/>
      </c>
      <c r="D61" s="3" t="s">
        <v>69</v>
      </c>
      <c r="E61" s="3" t="str">
        <f>IF(Table1[[#This Row],[US Acronym?]]="US Acronym",LOOKUP(Table1[[#This Row],[English]],Table13[Acronym],FAA_Glossary!$D$4:$D$24),"")</f>
        <v/>
      </c>
    </row>
    <row r="62" spans="2:5" ht="15" x14ac:dyDescent="0.25">
      <c r="B62" s="3" t="s">
        <v>70</v>
      </c>
      <c r="C62" s="3" t="str">
        <f>IF(LOOKUP(Table1[[#This Row],[English]],Table13[Acronym])=Table1[[#This Row],[English]],"US Acronym","")</f>
        <v/>
      </c>
      <c r="D62" s="3" t="s">
        <v>71</v>
      </c>
      <c r="E62" s="3" t="str">
        <f>IF(Table1[[#This Row],[US Acronym?]]="US Acronym",LOOKUP(Table1[[#This Row],[English]],Table13[Acronym],FAA_Glossary!$D$4:$D$24),"")</f>
        <v/>
      </c>
    </row>
    <row r="63" spans="2:5" ht="15" x14ac:dyDescent="0.25">
      <c r="B63" s="5" t="s">
        <v>300</v>
      </c>
      <c r="C63" s="3" t="str">
        <f>IF(LOOKUP(Table1[[#This Row],[English]],Table13[Acronym])=Table1[[#This Row],[English]],"US Acronym","")</f>
        <v/>
      </c>
      <c r="D63" s="5" t="s">
        <v>301</v>
      </c>
      <c r="E63" s="3" t="str">
        <f>IF(Table1[[#This Row],[US Acronym?]]="US Acronym",LOOKUP(Table1[[#This Row],[English]],Table13[Acronym],FAA_Glossary!$D$4:$D$24),"")</f>
        <v/>
      </c>
    </row>
    <row r="64" spans="2:5" ht="15" x14ac:dyDescent="0.25">
      <c r="B64" s="3" t="s">
        <v>72</v>
      </c>
      <c r="C64" s="3" t="str">
        <f>IF(LOOKUP(Table1[[#This Row],[English]],Table13[Acronym])=Table1[[#This Row],[English]],"US Acronym","")</f>
        <v>US Acronym</v>
      </c>
      <c r="D64" s="3" t="s">
        <v>73</v>
      </c>
      <c r="E64" s="3" t="str">
        <f>IF(Table1[[#This Row],[US Acronym?]]="US Acronym",LOOKUP(Table1[[#This Row],[English]],Table13[Acronym],FAA_Glossary!$D$4:$D$24),"")</f>
        <v>-</v>
      </c>
    </row>
    <row r="65" spans="2:5" ht="15" x14ac:dyDescent="0.25">
      <c r="B65" s="3" t="s">
        <v>72</v>
      </c>
      <c r="C65" s="3" t="str">
        <f>IF(LOOKUP(Table1[[#This Row],[English]],Table13[Acronym])=Table1[[#This Row],[English]],"US Acronym","")</f>
        <v>US Acronym</v>
      </c>
      <c r="D65" s="3" t="str">
        <f>IF(Table1[[#This Row],[US Acronym?]]="US Acronym",LOOKUP(Table1[[#This Row],[English]],Table13[Acronym],Table13[Meaning]),"")</f>
        <v>Air Traffic Management</v>
      </c>
      <c r="E65" s="3" t="str">
        <f>IF(Table1[[#This Row],[US Acronym?]]="US Acronym",LOOKUP(Table1[[#This Row],[English]],Table13[Acronym],FAA_Glossary!$D$4:$D$24),"")</f>
        <v>-</v>
      </c>
    </row>
    <row r="66" spans="2:5" ht="15" x14ac:dyDescent="0.25">
      <c r="B66" s="3" t="s">
        <v>74</v>
      </c>
      <c r="C66" s="3" t="str">
        <f>IF(LOOKUP(Table1[[#This Row],[English]],Table13[Acronym])=Table1[[#This Row],[English]],"US Acronym","")</f>
        <v/>
      </c>
      <c r="D66" s="3" t="s">
        <v>75</v>
      </c>
      <c r="E66" s="3" t="str">
        <f>IF(Table1[[#This Row],[US Acronym?]]="US Acronym",LOOKUP(Table1[[#This Row],[English]],Table13[Acronym],FAA_Glossary!$D$4:$D$24),"")</f>
        <v/>
      </c>
    </row>
    <row r="67" spans="2:5" ht="15" x14ac:dyDescent="0.25">
      <c r="B67" s="3" t="s">
        <v>76</v>
      </c>
      <c r="C67" s="3" t="str">
        <f>IF(LOOKUP(Table1[[#This Row],[English]],Table13[Acronym])=Table1[[#This Row],[English]],"US Acronym","")</f>
        <v/>
      </c>
      <c r="D67" s="3" t="s">
        <v>77</v>
      </c>
      <c r="E67" s="3" t="str">
        <f>IF(Table1[[#This Row],[US Acronym?]]="US Acronym",LOOKUP(Table1[[#This Row],[English]],Table13[Acronym],FAA_Glossary!$D$4:$D$24),"")</f>
        <v/>
      </c>
    </row>
    <row r="68" spans="2:5" ht="15" x14ac:dyDescent="0.25">
      <c r="B68" s="3" t="s">
        <v>78</v>
      </c>
      <c r="C68" s="3" t="str">
        <f>IF(LOOKUP(Table1[[#This Row],[English]],Table13[Acronym])=Table1[[#This Row],[English]],"US Acronym","")</f>
        <v/>
      </c>
      <c r="D68" s="3" t="s">
        <v>79</v>
      </c>
      <c r="E68" s="3" t="str">
        <f>IF(Table1[[#This Row],[US Acronym?]]="US Acronym",LOOKUP(Table1[[#This Row],[English]],Table13[Acronym],FAA_Glossary!$D$4:$D$24),"")</f>
        <v/>
      </c>
    </row>
    <row r="69" spans="2:5" ht="15" x14ac:dyDescent="0.25">
      <c r="B69" s="3" t="s">
        <v>80</v>
      </c>
      <c r="C69" s="3" t="str">
        <f>IF(LOOKUP(Table1[[#This Row],[English]],Table13[Acronym])=Table1[[#This Row],[English]],"US Acronym","")</f>
        <v/>
      </c>
      <c r="D69" s="3" t="s">
        <v>81</v>
      </c>
      <c r="E69" s="3" t="str">
        <f>IF(Table1[[#This Row],[US Acronym?]]="US Acronym",LOOKUP(Table1[[#This Row],[English]],Table13[Acronym],FAA_Glossary!$D$4:$D$24),"")</f>
        <v/>
      </c>
    </row>
    <row r="70" spans="2:5" ht="15" x14ac:dyDescent="0.25">
      <c r="B70" s="3" t="s">
        <v>82</v>
      </c>
      <c r="C70" s="3" t="str">
        <f>IF(LOOKUP(Table1[[#This Row],[English]],Table13[Acronym])=Table1[[#This Row],[English]],"US Acronym","")</f>
        <v/>
      </c>
      <c r="D70" s="3" t="s">
        <v>83</v>
      </c>
      <c r="E70" s="3" t="str">
        <f>IF(Table1[[#This Row],[US Acronym?]]="US Acronym",LOOKUP(Table1[[#This Row],[English]],Table13[Acronym],FAA_Glossary!$D$4:$D$24),"")</f>
        <v/>
      </c>
    </row>
    <row r="71" spans="2:5" ht="15" x14ac:dyDescent="0.25">
      <c r="B71" s="3" t="s">
        <v>84</v>
      </c>
      <c r="C71" s="3" t="str">
        <f>IF(LOOKUP(Table1[[#This Row],[English]],Table13[Acronym])=Table1[[#This Row],[English]],"US Acronym","")</f>
        <v/>
      </c>
      <c r="D71" s="3" t="s">
        <v>85</v>
      </c>
      <c r="E71" s="3" t="str">
        <f>IF(Table1[[#This Row],[US Acronym?]]="US Acronym",LOOKUP(Table1[[#This Row],[English]],Table13[Acronym],FAA_Glossary!$D$4:$D$24),"")</f>
        <v/>
      </c>
    </row>
    <row r="72" spans="2:5" ht="15" x14ac:dyDescent="0.25">
      <c r="B72" s="3" t="s">
        <v>86</v>
      </c>
      <c r="C72" s="3" t="str">
        <f>IF(LOOKUP(Table1[[#This Row],[English]],Table13[Acronym])=Table1[[#This Row],[English]],"US Acronym","")</f>
        <v/>
      </c>
      <c r="D72" s="3" t="s">
        <v>87</v>
      </c>
      <c r="E72" s="3" t="str">
        <f>IF(Table1[[#This Row],[US Acronym?]]="US Acronym",LOOKUP(Table1[[#This Row],[English]],Table13[Acronym],FAA_Glossary!$D$4:$D$24),"")</f>
        <v/>
      </c>
    </row>
    <row r="73" spans="2:5" ht="15" x14ac:dyDescent="0.25">
      <c r="B73" s="3" t="s">
        <v>397</v>
      </c>
      <c r="C73" s="3" t="str">
        <f>IF(LOOKUP(Table1[[#This Row],[English]],Table13[Acronym])=Table1[[#This Row],[English]],"US Acronym","")</f>
        <v>US Acronym</v>
      </c>
      <c r="D73" s="3" t="str">
        <f>IF(Table1[[#This Row],[US Acronym?]]="US Acronym",LOOKUP(Table1[[#This Row],[English]],Table13[Acronym],Table13[Meaning]),"")</f>
        <v>Boarding</v>
      </c>
      <c r="E73" s="3" t="str">
        <f>IF(Table1[[#This Row],[US Acronym?]]="US Acronym",LOOKUP(Table1[[#This Row],[English]],Table13[Acronym],FAA_Glossary!$D$4:$D$24),"")</f>
        <v>Passenger &amp; Crew Boarding, Doors opened.</v>
      </c>
    </row>
    <row r="74" spans="2:5" ht="15" x14ac:dyDescent="0.25">
      <c r="B74" s="3" t="s">
        <v>88</v>
      </c>
      <c r="C74" s="3" t="str">
        <f>IF(LOOKUP(Table1[[#This Row],[English]],Table13[Acronym])=Table1[[#This Row],[English]],"US Acronym","")</f>
        <v/>
      </c>
      <c r="D74" s="3" t="s">
        <v>89</v>
      </c>
      <c r="E74" s="3" t="str">
        <f>IF(Table1[[#This Row],[US Acronym?]]="US Acronym",LOOKUP(Table1[[#This Row],[English]],Table13[Acronym],FAA_Glossary!$D$4:$D$24),"")</f>
        <v/>
      </c>
    </row>
    <row r="75" spans="2:5" ht="15" x14ac:dyDescent="0.25">
      <c r="B75" s="3" t="s">
        <v>90</v>
      </c>
      <c r="C75" s="3" t="str">
        <f>IF(LOOKUP(Table1[[#This Row],[English]],Table13[Acronym])=Table1[[#This Row],[English]],"US Acronym","")</f>
        <v/>
      </c>
      <c r="D75" s="3" t="s">
        <v>91</v>
      </c>
      <c r="E75" s="3" t="str">
        <f>IF(Table1[[#This Row],[US Acronym?]]="US Acronym",LOOKUP(Table1[[#This Row],[English]],Table13[Acronym],FAA_Glossary!$D$4:$D$24),"")</f>
        <v/>
      </c>
    </row>
    <row r="76" spans="2:5" ht="15" x14ac:dyDescent="0.25">
      <c r="B76" s="3" t="s">
        <v>92</v>
      </c>
      <c r="C76" s="3" t="str">
        <f>IF(LOOKUP(Table1[[#This Row],[English]],Table13[Acronym])=Table1[[#This Row],[English]],"US Acronym","")</f>
        <v/>
      </c>
      <c r="D76" s="3" t="s">
        <v>93</v>
      </c>
      <c r="E76" s="3" t="str">
        <f>IF(Table1[[#This Row],[US Acronym?]]="US Acronym",LOOKUP(Table1[[#This Row],[English]],Table13[Acronym],FAA_Glossary!$D$4:$D$24),"")</f>
        <v/>
      </c>
    </row>
    <row r="77" spans="2:5" ht="15" x14ac:dyDescent="0.25">
      <c r="B77" s="3" t="s">
        <v>94</v>
      </c>
      <c r="C77" s="3" t="str">
        <f>IF(LOOKUP(Table1[[#This Row],[English]],Table13[Acronym])=Table1[[#This Row],[English]],"US Acronym","")</f>
        <v/>
      </c>
      <c r="D77" s="3" t="s">
        <v>95</v>
      </c>
      <c r="E77" s="3" t="str">
        <f>IF(Table1[[#This Row],[US Acronym?]]="US Acronym",LOOKUP(Table1[[#This Row],[English]],Table13[Acronym],FAA_Glossary!$D$4:$D$24),"")</f>
        <v/>
      </c>
    </row>
    <row r="78" spans="2:5" ht="15" x14ac:dyDescent="0.25">
      <c r="B78" s="5" t="s">
        <v>302</v>
      </c>
      <c r="C78" s="3" t="str">
        <f>IF(LOOKUP(Table1[[#This Row],[English]],Table13[Acronym])=Table1[[#This Row],[English]],"US Acronym","")</f>
        <v/>
      </c>
      <c r="D78" s="5" t="s">
        <v>303</v>
      </c>
      <c r="E78" s="3" t="str">
        <f>IF(Table1[[#This Row],[US Acronym?]]="US Acronym",LOOKUP(Table1[[#This Row],[English]],Table13[Acronym],FAA_Glossary!$D$4:$D$24),"")</f>
        <v/>
      </c>
    </row>
    <row r="79" spans="2:5" ht="15" x14ac:dyDescent="0.25">
      <c r="B79" s="3" t="s">
        <v>96</v>
      </c>
      <c r="C79" s="3" t="str">
        <f>IF(LOOKUP(Table1[[#This Row],[English]],Table13[Acronym])=Table1[[#This Row],[English]],"US Acronym","")</f>
        <v/>
      </c>
      <c r="D79" s="3" t="s">
        <v>97</v>
      </c>
      <c r="E79" s="3" t="str">
        <f>IF(Table1[[#This Row],[US Acronym?]]="US Acronym",LOOKUP(Table1[[#This Row],[English]],Table13[Acronym],FAA_Glossary!$D$4:$D$24),"")</f>
        <v/>
      </c>
    </row>
    <row r="80" spans="2:5" ht="15" x14ac:dyDescent="0.25">
      <c r="B80" s="3" t="s">
        <v>400</v>
      </c>
      <c r="C80" s="3" t="str">
        <f>IF(LOOKUP(Table1[[#This Row],[English]],Table13[Acronym])=Table1[[#This Row],[English]],"US Acronym","")</f>
        <v>US Acronym</v>
      </c>
      <c r="D80" s="3" t="str">
        <f>IF(Table1[[#This Row],[US Acronym?]]="US Acronym",LOOKUP(Table1[[#This Row],[English]],Table13[Acronym],Table13[Meaning]),"")</f>
        <v>Closed</v>
      </c>
      <c r="E80" s="3" t="str">
        <f>IF(Table1[[#This Row],[US Acronym?]]="US Acronym",LOOKUP(Table1[[#This Row],[English]],Table13[Acronym],FAA_Glossary!$D$4:$D$24),"")</f>
        <v>Doors are closed</v>
      </c>
    </row>
    <row r="81" spans="2:5" ht="15" x14ac:dyDescent="0.25">
      <c r="B81" s="3" t="s">
        <v>98</v>
      </c>
      <c r="C81" s="3" t="str">
        <f>IF(LOOKUP(Table1[[#This Row],[English]],Table13[Acronym])=Table1[[#This Row],[English]],"US Acronym","")</f>
        <v/>
      </c>
      <c r="D81" s="3" t="s">
        <v>99</v>
      </c>
      <c r="E81" s="3" t="str">
        <f>IF(Table1[[#This Row],[US Acronym?]]="US Acronym",LOOKUP(Table1[[#This Row],[English]],Table13[Acronym],FAA_Glossary!$D$4:$D$24),"")</f>
        <v/>
      </c>
    </row>
    <row r="82" spans="2:5" ht="15" x14ac:dyDescent="0.25">
      <c r="B82" s="3" t="s">
        <v>100</v>
      </c>
      <c r="C82" s="3" t="str">
        <f>IF(LOOKUP(Table1[[#This Row],[English]],Table13[Acronym])=Table1[[#This Row],[English]],"US Acronym","")</f>
        <v/>
      </c>
      <c r="D82" s="3" t="s">
        <v>101</v>
      </c>
      <c r="E82" s="3" t="str">
        <f>IF(Table1[[#This Row],[US Acronym?]]="US Acronym",LOOKUP(Table1[[#This Row],[English]],Table13[Acronym],FAA_Glossary!$D$4:$D$24),"")</f>
        <v/>
      </c>
    </row>
    <row r="83" spans="2:5" ht="15" x14ac:dyDescent="0.25">
      <c r="B83" s="3" t="s">
        <v>102</v>
      </c>
      <c r="C83" s="3" t="str">
        <f>IF(LOOKUP(Table1[[#This Row],[English]],Table13[Acronym])=Table1[[#This Row],[English]],"US Acronym","")</f>
        <v/>
      </c>
      <c r="D83" s="3" t="s">
        <v>103</v>
      </c>
      <c r="E83" s="3" t="str">
        <f>IF(Table1[[#This Row],[US Acronym?]]="US Acronym",LOOKUP(Table1[[#This Row],[English]],Table13[Acronym],FAA_Glossary!$D$4:$D$24),"")</f>
        <v/>
      </c>
    </row>
    <row r="84" spans="2:5" ht="15" x14ac:dyDescent="0.25">
      <c r="B84" s="3" t="s">
        <v>104</v>
      </c>
      <c r="C84" s="3" t="str">
        <f>IF(LOOKUP(Table1[[#This Row],[English]],Table13[Acronym])=Table1[[#This Row],[English]],"US Acronym","")</f>
        <v/>
      </c>
      <c r="D84" s="3" t="s">
        <v>105</v>
      </c>
      <c r="E84" s="3" t="str">
        <f>IF(Table1[[#This Row],[US Acronym?]]="US Acronym",LOOKUP(Table1[[#This Row],[English]],Table13[Acronym],FAA_Glossary!$D$4:$D$24),"")</f>
        <v/>
      </c>
    </row>
    <row r="85" spans="2:5" ht="15" x14ac:dyDescent="0.25">
      <c r="B85" s="3" t="s">
        <v>106</v>
      </c>
      <c r="C85" s="3" t="str">
        <f>IF(LOOKUP(Table1[[#This Row],[English]],Table13[Acronym])=Table1[[#This Row],[English]],"US Acronym","")</f>
        <v/>
      </c>
      <c r="D85" s="3" t="s">
        <v>107</v>
      </c>
      <c r="E85" s="3" t="str">
        <f>IF(Table1[[#This Row],[US Acronym?]]="US Acronym",LOOKUP(Table1[[#This Row],[English]],Table13[Acronym],FAA_Glossary!$D$4:$D$24),"")</f>
        <v/>
      </c>
    </row>
    <row r="86" spans="2:5" ht="15" x14ac:dyDescent="0.25">
      <c r="B86" s="3" t="s">
        <v>108</v>
      </c>
      <c r="C86" s="3" t="str">
        <f>IF(LOOKUP(Table1[[#This Row],[English]],Table13[Acronym])=Table1[[#This Row],[English]],"US Acronym","")</f>
        <v/>
      </c>
      <c r="D86" s="3" t="s">
        <v>109</v>
      </c>
      <c r="E86" s="3" t="str">
        <f>IF(Table1[[#This Row],[US Acronym?]]="US Acronym",LOOKUP(Table1[[#This Row],[English]],Table13[Acronym],FAA_Glossary!$D$4:$D$24),"")</f>
        <v/>
      </c>
    </row>
    <row r="87" spans="2:5" ht="15" x14ac:dyDescent="0.25">
      <c r="B87" s="3" t="s">
        <v>110</v>
      </c>
      <c r="C87" s="3" t="str">
        <f>IF(LOOKUP(Table1[[#This Row],[English]],Table13[Acronym])=Table1[[#This Row],[English]],"US Acronym","")</f>
        <v/>
      </c>
      <c r="D87" s="3" t="s">
        <v>111</v>
      </c>
      <c r="E87" s="3" t="str">
        <f>IF(Table1[[#This Row],[US Acronym?]]="US Acronym",LOOKUP(Table1[[#This Row],[English]],Table13[Acronym],FAA_Glossary!$D$4:$D$24),"")</f>
        <v/>
      </c>
    </row>
    <row r="88" spans="2:5" ht="15" x14ac:dyDescent="0.25">
      <c r="B88" s="3" t="s">
        <v>112</v>
      </c>
      <c r="C88" s="3" t="str">
        <f>IF(LOOKUP(Table1[[#This Row],[English]],Table13[Acronym])=Table1[[#This Row],[English]],"US Acronym","")</f>
        <v/>
      </c>
      <c r="D88" s="3" t="s">
        <v>113</v>
      </c>
      <c r="E88" s="3" t="str">
        <f>IF(Table1[[#This Row],[US Acronym?]]="US Acronym",LOOKUP(Table1[[#This Row],[English]],Table13[Acronym],FAA_Glossary!$D$4:$D$24),"")</f>
        <v/>
      </c>
    </row>
    <row r="89" spans="2:5" ht="15" x14ac:dyDescent="0.25">
      <c r="B89" s="3" t="s">
        <v>114</v>
      </c>
      <c r="C89" s="3" t="str">
        <f>IF(LOOKUP(Table1[[#This Row],[English]],Table13[Acronym])=Table1[[#This Row],[English]],"US Acronym","")</f>
        <v/>
      </c>
      <c r="D89" s="3" t="s">
        <v>115</v>
      </c>
      <c r="E89" s="3" t="str">
        <f>IF(Table1[[#This Row],[US Acronym?]]="US Acronym",LOOKUP(Table1[[#This Row],[English]],Table13[Acronym],FAA_Glossary!$D$4:$D$24),"")</f>
        <v/>
      </c>
    </row>
    <row r="90" spans="2:5" ht="15" x14ac:dyDescent="0.25">
      <c r="B90" s="3" t="s">
        <v>116</v>
      </c>
      <c r="C90" s="3" t="str">
        <f>IF(LOOKUP(Table1[[#This Row],[English]],Table13[Acronym])=Table1[[#This Row],[English]],"US Acronym","")</f>
        <v/>
      </c>
      <c r="D90" s="3" t="s">
        <v>117</v>
      </c>
      <c r="E90" s="3" t="str">
        <f>IF(Table1[[#This Row],[US Acronym?]]="US Acronym",LOOKUP(Table1[[#This Row],[English]],Table13[Acronym],FAA_Glossary!$D$4:$D$24),"")</f>
        <v/>
      </c>
    </row>
    <row r="91" spans="2:5" ht="15" x14ac:dyDescent="0.25">
      <c r="B91" s="3" t="s">
        <v>118</v>
      </c>
      <c r="C91" s="3" t="str">
        <f>IF(LOOKUP(Table1[[#This Row],[English]],Table13[Acronym])=Table1[[#This Row],[English]],"US Acronym","")</f>
        <v/>
      </c>
      <c r="D91" s="3" t="s">
        <v>119</v>
      </c>
      <c r="E91" s="3" t="str">
        <f>IF(Table1[[#This Row],[US Acronym?]]="US Acronym",LOOKUP(Table1[[#This Row],[English]],Table13[Acronym],FAA_Glossary!$D$4:$D$24),"")</f>
        <v/>
      </c>
    </row>
    <row r="92" spans="2:5" ht="15" x14ac:dyDescent="0.25">
      <c r="B92" s="3" t="s">
        <v>118</v>
      </c>
      <c r="C92" s="3" t="str">
        <f>IF(LOOKUP(Table1[[#This Row],[English]],Table13[Acronym])=Table1[[#This Row],[English]],"US Acronym","")</f>
        <v/>
      </c>
      <c r="D92" s="3" t="s">
        <v>370</v>
      </c>
      <c r="E92" s="3" t="str">
        <f>IF(Table1[[#This Row],[US Acronym?]]="US Acronym",LOOKUP(Table1[[#This Row],[English]],Table13[Acronym],FAA_Glossary!$D$4:$D$24),"")</f>
        <v/>
      </c>
    </row>
    <row r="93" spans="2:5" ht="15" x14ac:dyDescent="0.25">
      <c r="B93" s="3" t="s">
        <v>403</v>
      </c>
      <c r="C93" s="3" t="str">
        <f>IF(LOOKUP(Table1[[#This Row],[English]],Table13[Acronym])=Table1[[#This Row],[English]],"US Acronym","")</f>
        <v>US Acronym</v>
      </c>
      <c r="D93" s="3" t="str">
        <f>IF(Table1[[#This Row],[US Acronym?]]="US Acronym",LOOKUP(Table1[[#This Row],[English]],Table13[Acronym],Table13[Meaning]),"")</f>
        <v>Delay</v>
      </c>
      <c r="E93" s="3" t="str">
        <f>IF(Table1[[#This Row],[US Acronym?]]="US Acronym",LOOKUP(Table1[[#This Row],[English]],Table13[Acronym],FAA_Glossary!$D$4:$D$24),"")</f>
        <v>-</v>
      </c>
    </row>
    <row r="94" spans="2:5" ht="15" x14ac:dyDescent="0.25">
      <c r="B94" s="5" t="s">
        <v>304</v>
      </c>
      <c r="C94" s="3" t="str">
        <f>IF(LOOKUP(Table1[[#This Row],[English]],Table13[Acronym])=Table1[[#This Row],[English]],"US Acronym","")</f>
        <v/>
      </c>
      <c r="D94" s="5" t="s">
        <v>305</v>
      </c>
      <c r="E94" s="3" t="str">
        <f>IF(Table1[[#This Row],[US Acronym?]]="US Acronym",LOOKUP(Table1[[#This Row],[English]],Table13[Acronym],FAA_Glossary!$D$4:$D$24),"")</f>
        <v/>
      </c>
    </row>
    <row r="95" spans="2:5" ht="15" x14ac:dyDescent="0.25">
      <c r="B95" s="3" t="s">
        <v>120</v>
      </c>
      <c r="C95" s="3" t="str">
        <f>IF(LOOKUP(Table1[[#This Row],[English]],Table13[Acronym])=Table1[[#This Row],[English]],"US Acronym","")</f>
        <v/>
      </c>
      <c r="D95" s="3" t="s">
        <v>121</v>
      </c>
      <c r="E95" s="3" t="str">
        <f>IF(Table1[[#This Row],[US Acronym?]]="US Acronym",LOOKUP(Table1[[#This Row],[English]],Table13[Acronym],FAA_Glossary!$D$4:$D$24),"")</f>
        <v/>
      </c>
    </row>
    <row r="96" spans="2:5" ht="15" x14ac:dyDescent="0.25">
      <c r="B96" s="5" t="s">
        <v>308</v>
      </c>
      <c r="C96" s="3" t="str">
        <f>IF(LOOKUP(Table1[[#This Row],[English]],Table13[Acronym])=Table1[[#This Row],[English]],"US Acronym","")</f>
        <v/>
      </c>
      <c r="D96" s="5" t="s">
        <v>309</v>
      </c>
      <c r="E96" s="3" t="str">
        <f>IF(Table1[[#This Row],[US Acronym?]]="US Acronym",LOOKUP(Table1[[#This Row],[English]],Table13[Acronym],FAA_Glossary!$D$4:$D$24),"")</f>
        <v/>
      </c>
    </row>
    <row r="97" spans="2:5" ht="15" x14ac:dyDescent="0.25">
      <c r="B97" s="5" t="s">
        <v>122</v>
      </c>
      <c r="C97" s="3" t="str">
        <f>IF(LOOKUP(Table1[[#This Row],[English]],Table13[Acronym])=Table1[[#This Row],[English]],"US Acronym","")</f>
        <v/>
      </c>
      <c r="D97" s="5" t="s">
        <v>310</v>
      </c>
      <c r="E97" s="3" t="str">
        <f>IF(Table1[[#This Row],[US Acronym?]]="US Acronym",LOOKUP(Table1[[#This Row],[English]],Table13[Acronym],FAA_Glossary!$D$4:$D$24),"")</f>
        <v/>
      </c>
    </row>
    <row r="98" spans="2:5" ht="15" x14ac:dyDescent="0.25">
      <c r="B98" s="3" t="s">
        <v>123</v>
      </c>
      <c r="C98" s="3" t="str">
        <f>IF(LOOKUP(Table1[[#This Row],[English]],Table13[Acronym])=Table1[[#This Row],[English]],"US Acronym","")</f>
        <v/>
      </c>
      <c r="D98" s="3" t="s">
        <v>124</v>
      </c>
      <c r="E98" s="3" t="str">
        <f>IF(Table1[[#This Row],[US Acronym?]]="US Acronym",LOOKUP(Table1[[#This Row],[English]],Table13[Acronym],FAA_Glossary!$D$4:$D$24),"")</f>
        <v/>
      </c>
    </row>
    <row r="99" spans="2:5" ht="15" x14ac:dyDescent="0.25">
      <c r="B99" s="5" t="s">
        <v>306</v>
      </c>
      <c r="C99" s="3" t="str">
        <f>IF(LOOKUP(Table1[[#This Row],[English]],Table13[Acronym])=Table1[[#This Row],[English]],"US Acronym","")</f>
        <v/>
      </c>
      <c r="D99" s="5" t="s">
        <v>307</v>
      </c>
      <c r="E99" s="3" t="str">
        <f>IF(Table1[[#This Row],[US Acronym?]]="US Acronym",LOOKUP(Table1[[#This Row],[English]],Table13[Acronym],FAA_Glossary!$D$4:$D$24),"")</f>
        <v/>
      </c>
    </row>
    <row r="100" spans="2:5" ht="15" x14ac:dyDescent="0.25">
      <c r="B100" s="5" t="s">
        <v>311</v>
      </c>
      <c r="C100" s="3" t="str">
        <f>IF(LOOKUP(Table1[[#This Row],[English]],Table13[Acronym])=Table1[[#This Row],[English]],"US Acronym","")</f>
        <v/>
      </c>
      <c r="D100" s="5" t="s">
        <v>312</v>
      </c>
      <c r="E100" s="3" t="str">
        <f>IF(Table1[[#This Row],[US Acronym?]]="US Acronym",LOOKUP(Table1[[#This Row],[English]],Table13[Acronym],FAA_Glossary!$D$4:$D$24),"")</f>
        <v/>
      </c>
    </row>
    <row r="101" spans="2:5" ht="15" x14ac:dyDescent="0.25">
      <c r="B101" s="5" t="s">
        <v>313</v>
      </c>
      <c r="C101" s="3" t="str">
        <f>IF(LOOKUP(Table1[[#This Row],[English]],Table13[Acronym])=Table1[[#This Row],[English]],"US Acronym","")</f>
        <v/>
      </c>
      <c r="D101" s="5" t="s">
        <v>314</v>
      </c>
      <c r="E101" s="3" t="str">
        <f>IF(Table1[[#This Row],[US Acronym?]]="US Acronym",LOOKUP(Table1[[#This Row],[English]],Table13[Acronym],FAA_Glossary!$D$4:$D$24),"")</f>
        <v/>
      </c>
    </row>
    <row r="102" spans="2:5" ht="15" x14ac:dyDescent="0.25">
      <c r="B102" s="5" t="s">
        <v>125</v>
      </c>
      <c r="C102" s="3" t="str">
        <f>IF(LOOKUP(Table1[[#This Row],[English]],Table13[Acronym])=Table1[[#This Row],[English]],"US Acronym","")</f>
        <v/>
      </c>
      <c r="D102" s="5" t="s">
        <v>315</v>
      </c>
      <c r="E102" s="3" t="str">
        <f>IF(Table1[[#This Row],[US Acronym?]]="US Acronym",LOOKUP(Table1[[#This Row],[English]],Table13[Acronym],FAA_Glossary!$D$4:$D$24),"")</f>
        <v/>
      </c>
    </row>
    <row r="103" spans="2:5" ht="15" x14ac:dyDescent="0.25">
      <c r="B103" s="4" t="s">
        <v>126</v>
      </c>
      <c r="C103" s="3" t="str">
        <f>IF(LOOKUP(Table1[[#This Row],[English]],Table13[Acronym])=Table1[[#This Row],[English]],"US Acronym","")</f>
        <v/>
      </c>
      <c r="D103" s="4" t="s">
        <v>127</v>
      </c>
      <c r="E103" s="3" t="str">
        <f>IF(Table1[[#This Row],[US Acronym?]]="US Acronym",LOOKUP(Table1[[#This Row],[English]],Table13[Acronym],FAA_Glossary!$D$4:$D$24),"")</f>
        <v/>
      </c>
    </row>
    <row r="104" spans="2:5" ht="15" x14ac:dyDescent="0.25">
      <c r="B104" s="4" t="s">
        <v>128</v>
      </c>
      <c r="C104" s="3" t="str">
        <f>IF(LOOKUP(Table1[[#This Row],[English]],Table13[Acronym])=Table1[[#This Row],[English]],"US Acronym","")</f>
        <v/>
      </c>
      <c r="D104" s="4" t="s">
        <v>129</v>
      </c>
      <c r="E104" s="3" t="str">
        <f>IF(Table1[[#This Row],[US Acronym?]]="US Acronym",LOOKUP(Table1[[#This Row],[English]],Table13[Acronym],FAA_Glossary!$D$4:$D$24),"")</f>
        <v/>
      </c>
    </row>
    <row r="105" spans="2:5" ht="15" x14ac:dyDescent="0.25">
      <c r="B105" s="4" t="s">
        <v>130</v>
      </c>
      <c r="C105" s="3" t="str">
        <f>IF(LOOKUP(Table1[[#This Row],[English]],Table13[Acronym])=Table1[[#This Row],[English]],"US Acronym","")</f>
        <v/>
      </c>
      <c r="D105" s="4" t="s">
        <v>131</v>
      </c>
      <c r="E105" s="3" t="str">
        <f>IF(Table1[[#This Row],[US Acronym?]]="US Acronym",LOOKUP(Table1[[#This Row],[English]],Table13[Acronym],FAA_Glossary!$D$4:$D$24),"")</f>
        <v/>
      </c>
    </row>
    <row r="106" spans="2:5" ht="15" x14ac:dyDescent="0.25">
      <c r="B106" s="4" t="s">
        <v>132</v>
      </c>
      <c r="C106" s="3" t="str">
        <f>IF(LOOKUP(Table1[[#This Row],[English]],Table13[Acronym])=Table1[[#This Row],[English]],"US Acronym","")</f>
        <v/>
      </c>
      <c r="D106" s="4" t="s">
        <v>133</v>
      </c>
      <c r="E106" s="3" t="str">
        <f>IF(Table1[[#This Row],[US Acronym?]]="US Acronym",LOOKUP(Table1[[#This Row],[English]],Table13[Acronym],FAA_Glossary!$D$4:$D$24),"")</f>
        <v/>
      </c>
    </row>
    <row r="107" spans="2:5" ht="45" x14ac:dyDescent="0.25">
      <c r="B107" s="14" t="s">
        <v>405</v>
      </c>
      <c r="C107" s="3" t="str">
        <f>IF(LOOKUP(Table1[[#This Row],[English]],Table13[Acronym])=Table1[[#This Row],[English]],"US Acronym","")</f>
        <v>US Acronym</v>
      </c>
      <c r="D107" s="4" t="str">
        <f>IF(Table1[[#This Row],[US Acronym?]]="US Acronym",LOOKUP(Table1[[#This Row],[English]],Table13[Acronym],Table13[Meaning]),"")</f>
        <v>Embark</v>
      </c>
      <c r="E107" s="3" t="str">
        <f>IF(Table1[[#This Row],[US Acronym?]]="US Acronym",LOOKUP(Table1[[#This Row],[English]],Table13[Acronym],FAA_Glossary!$D$4:$D$24),"")</f>
        <v>Passenger arrive at the gate. Not sure about this. Otherwise I don't see the difference between BRD and EMB, ask Tom?</v>
      </c>
    </row>
    <row r="108" spans="2:5" ht="15" x14ac:dyDescent="0.25">
      <c r="B108" s="4" t="s">
        <v>134</v>
      </c>
      <c r="C108" s="3" t="str">
        <f>IF(LOOKUP(Table1[[#This Row],[English]],Table13[Acronym])=Table1[[#This Row],[English]],"US Acronym","")</f>
        <v/>
      </c>
      <c r="D108" s="4" t="s">
        <v>135</v>
      </c>
      <c r="E108" s="3" t="str">
        <f>IF(Table1[[#This Row],[US Acronym?]]="US Acronym",LOOKUP(Table1[[#This Row],[English]],Table13[Acronym],FAA_Glossary!$D$4:$D$24),"")</f>
        <v/>
      </c>
    </row>
    <row r="109" spans="2:5" ht="15" x14ac:dyDescent="0.25">
      <c r="B109" s="4" t="s">
        <v>136</v>
      </c>
      <c r="C109" s="3" t="str">
        <f>IF(LOOKUP(Table1[[#This Row],[English]],Table13[Acronym])=Table1[[#This Row],[English]],"US Acronym","")</f>
        <v/>
      </c>
      <c r="D109" s="4" t="s">
        <v>137</v>
      </c>
      <c r="E109" s="3" t="str">
        <f>IF(Table1[[#This Row],[US Acronym?]]="US Acronym",LOOKUP(Table1[[#This Row],[English]],Table13[Acronym],FAA_Glossary!$D$4:$D$24),"")</f>
        <v/>
      </c>
    </row>
    <row r="110" spans="2:5" ht="15" x14ac:dyDescent="0.25">
      <c r="B110" s="4" t="s">
        <v>138</v>
      </c>
      <c r="C110" s="3" t="str">
        <f>IF(LOOKUP(Table1[[#This Row],[English]],Table13[Acronym])=Table1[[#This Row],[English]],"US Acronym","")</f>
        <v/>
      </c>
      <c r="D110" s="4" t="s">
        <v>354</v>
      </c>
      <c r="E110" s="3" t="str">
        <f>IF(Table1[[#This Row],[US Acronym?]]="US Acronym",LOOKUP(Table1[[#This Row],[English]],Table13[Acronym],FAA_Glossary!$D$4:$D$24),"")</f>
        <v/>
      </c>
    </row>
    <row r="111" spans="2:5" ht="15" x14ac:dyDescent="0.25">
      <c r="B111" s="4" t="s">
        <v>139</v>
      </c>
      <c r="C111" s="3" t="str">
        <f>IF(LOOKUP(Table1[[#This Row],[English]],Table13[Acronym])=Table1[[#This Row],[English]],"US Acronym","")</f>
        <v/>
      </c>
      <c r="D111" s="4" t="s">
        <v>355</v>
      </c>
      <c r="E111" s="3" t="str">
        <f>IF(Table1[[#This Row],[US Acronym?]]="US Acronym",LOOKUP(Table1[[#This Row],[English]],Table13[Acronym],FAA_Glossary!$D$4:$D$24),"")</f>
        <v/>
      </c>
    </row>
    <row r="112" spans="2:5" ht="15" x14ac:dyDescent="0.25">
      <c r="B112" s="4" t="s">
        <v>140</v>
      </c>
      <c r="C112" s="3" t="str">
        <f>IF(LOOKUP(Table1[[#This Row],[English]],Table13[Acronym])=Table1[[#This Row],[English]],"US Acronym","")</f>
        <v/>
      </c>
      <c r="D112" s="4" t="s">
        <v>141</v>
      </c>
      <c r="E112" s="3" t="str">
        <f>IF(Table1[[#This Row],[US Acronym?]]="US Acronym",LOOKUP(Table1[[#This Row],[English]],Table13[Acronym],FAA_Glossary!$D$4:$D$24),"")</f>
        <v/>
      </c>
    </row>
    <row r="113" spans="2:5" ht="15" x14ac:dyDescent="0.25">
      <c r="B113" s="4" t="s">
        <v>142</v>
      </c>
      <c r="C113" s="3" t="str">
        <f>IF(LOOKUP(Table1[[#This Row],[English]],Table13[Acronym])=Table1[[#This Row],[English]],"US Acronym","")</f>
        <v/>
      </c>
      <c r="D113" s="4" t="s">
        <v>143</v>
      </c>
      <c r="E113" s="3" t="str">
        <f>IF(Table1[[#This Row],[US Acronym?]]="US Acronym",LOOKUP(Table1[[#This Row],[English]],Table13[Acronym],FAA_Glossary!$D$4:$D$24),"")</f>
        <v/>
      </c>
    </row>
    <row r="114" spans="2:5" ht="15" x14ac:dyDescent="0.25">
      <c r="B114" s="4" t="s">
        <v>144</v>
      </c>
      <c r="C114" s="3" t="str">
        <f>IF(LOOKUP(Table1[[#This Row],[English]],Table13[Acronym])=Table1[[#This Row],[English]],"US Acronym","")</f>
        <v/>
      </c>
      <c r="D114" s="4" t="s">
        <v>145</v>
      </c>
      <c r="E114" s="3" t="str">
        <f>IF(Table1[[#This Row],[US Acronym?]]="US Acronym",LOOKUP(Table1[[#This Row],[English]],Table13[Acronym],FAA_Glossary!$D$4:$D$24),"")</f>
        <v/>
      </c>
    </row>
    <row r="115" spans="2:5" ht="15" x14ac:dyDescent="0.25">
      <c r="B115" s="4" t="s">
        <v>146</v>
      </c>
      <c r="C115" s="3" t="str">
        <f>IF(LOOKUP(Table1[[#This Row],[English]],Table13[Acronym])=Table1[[#This Row],[English]],"US Acronym","")</f>
        <v/>
      </c>
      <c r="D115" s="4" t="s">
        <v>147</v>
      </c>
      <c r="E115" s="3" t="str">
        <f>IF(Table1[[#This Row],[US Acronym?]]="US Acronym",LOOKUP(Table1[[#This Row],[English]],Table13[Acronym],FAA_Glossary!$D$4:$D$24),"")</f>
        <v/>
      </c>
    </row>
    <row r="116" spans="2:5" ht="15" x14ac:dyDescent="0.25">
      <c r="B116" s="4" t="s">
        <v>148</v>
      </c>
      <c r="C116" s="3" t="str">
        <f>IF(LOOKUP(Table1[[#This Row],[English]],Table13[Acronym])=Table1[[#This Row],[English]],"US Acronym","")</f>
        <v/>
      </c>
      <c r="D116" s="4" t="s">
        <v>149</v>
      </c>
      <c r="E116" s="3" t="str">
        <f>IF(Table1[[#This Row],[US Acronym?]]="US Acronym",LOOKUP(Table1[[#This Row],[English]],Table13[Acronym],FAA_Glossary!$D$4:$D$24),"")</f>
        <v/>
      </c>
    </row>
    <row r="117" spans="2:5" ht="15" x14ac:dyDescent="0.25">
      <c r="B117" s="4" t="s">
        <v>150</v>
      </c>
      <c r="C117" s="3" t="str">
        <f>IF(LOOKUP(Table1[[#This Row],[English]],Table13[Acronym])=Table1[[#This Row],[English]],"US Acronym","")</f>
        <v/>
      </c>
      <c r="D117" s="4" t="s">
        <v>151</v>
      </c>
      <c r="E117" s="3" t="str">
        <f>IF(Table1[[#This Row],[US Acronym?]]="US Acronym",LOOKUP(Table1[[#This Row],[English]],Table13[Acronym],FAA_Glossary!$D$4:$D$24),"")</f>
        <v/>
      </c>
    </row>
    <row r="118" spans="2:5" ht="15" x14ac:dyDescent="0.25">
      <c r="B118" s="4" t="s">
        <v>152</v>
      </c>
      <c r="C118" s="3" t="str">
        <f>IF(LOOKUP(Table1[[#This Row],[English]],Table13[Acronym])=Table1[[#This Row],[English]],"US Acronym","")</f>
        <v/>
      </c>
      <c r="D118" s="4" t="s">
        <v>153</v>
      </c>
      <c r="E118" s="3" t="str">
        <f>IF(Table1[[#This Row],[US Acronym?]]="US Acronym",LOOKUP(Table1[[#This Row],[English]],Table13[Acronym],FAA_Glossary!$D$4:$D$24),"")</f>
        <v/>
      </c>
    </row>
    <row r="119" spans="2:5" ht="15" x14ac:dyDescent="0.25">
      <c r="B119" s="6" t="s">
        <v>316</v>
      </c>
      <c r="C119" s="3" t="str">
        <f>IF(LOOKUP(Table1[[#This Row],[English]],Table13[Acronym])=Table1[[#This Row],[English]],"US Acronym","")</f>
        <v/>
      </c>
      <c r="D119" s="6" t="s">
        <v>317</v>
      </c>
      <c r="E119" s="3" t="str">
        <f>IF(Table1[[#This Row],[US Acronym?]]="US Acronym",LOOKUP(Table1[[#This Row],[English]],Table13[Acronym],FAA_Glossary!$D$4:$D$24),"")</f>
        <v/>
      </c>
    </row>
    <row r="120" spans="2:5" ht="15" x14ac:dyDescent="0.25">
      <c r="B120" s="4" t="s">
        <v>154</v>
      </c>
      <c r="C120" s="3" t="str">
        <f>IF(LOOKUP(Table1[[#This Row],[English]],Table13[Acronym])=Table1[[#This Row],[English]],"US Acronym","")</f>
        <v/>
      </c>
      <c r="D120" s="4" t="s">
        <v>155</v>
      </c>
      <c r="E120" s="3" t="str">
        <f>IF(Table1[[#This Row],[US Acronym?]]="US Acronym",LOOKUP(Table1[[#This Row],[English]],Table13[Acronym],FAA_Glossary!$D$4:$D$24),"")</f>
        <v/>
      </c>
    </row>
    <row r="121" spans="2:5" ht="15" x14ac:dyDescent="0.25">
      <c r="B121" s="6" t="s">
        <v>318</v>
      </c>
      <c r="C121" s="3" t="str">
        <f>IF(LOOKUP(Table1[[#This Row],[English]],Table13[Acronym])=Table1[[#This Row],[English]],"US Acronym","")</f>
        <v/>
      </c>
      <c r="D121" s="6" t="s">
        <v>319</v>
      </c>
      <c r="E121" s="3" t="str">
        <f>IF(Table1[[#This Row],[US Acronym?]]="US Acronym",LOOKUP(Table1[[#This Row],[English]],Table13[Acronym],FAA_Glossary!$D$4:$D$24),"")</f>
        <v/>
      </c>
    </row>
    <row r="122" spans="2:5" ht="15" x14ac:dyDescent="0.25">
      <c r="B122" s="6" t="s">
        <v>320</v>
      </c>
      <c r="C122" s="3" t="str">
        <f>IF(LOOKUP(Table1[[#This Row],[English]],Table13[Acronym])=Table1[[#This Row],[English]],"US Acronym","")</f>
        <v/>
      </c>
      <c r="D122" s="6" t="s">
        <v>321</v>
      </c>
      <c r="E122" s="3" t="str">
        <f>IF(Table1[[#This Row],[US Acronym?]]="US Acronym",LOOKUP(Table1[[#This Row],[English]],Table13[Acronym],FAA_Glossary!$D$4:$D$24),"")</f>
        <v/>
      </c>
    </row>
    <row r="123" spans="2:5" ht="15" x14ac:dyDescent="0.25">
      <c r="B123" s="5" t="s">
        <v>322</v>
      </c>
      <c r="C123" s="3" t="str">
        <f>IF(LOOKUP(Table1[[#This Row],[English]],Table13[Acronym])=Table1[[#This Row],[English]],"US Acronym","")</f>
        <v/>
      </c>
      <c r="D123" s="5" t="s">
        <v>323</v>
      </c>
      <c r="E123" s="3" t="str">
        <f>IF(Table1[[#This Row],[US Acronym?]]="US Acronym",LOOKUP(Table1[[#This Row],[English]],Table13[Acronym],FAA_Glossary!$D$4:$D$24),"")</f>
        <v/>
      </c>
    </row>
    <row r="124" spans="2:5" ht="15" x14ac:dyDescent="0.25">
      <c r="B124" s="3" t="s">
        <v>156</v>
      </c>
      <c r="C124" s="3" t="str">
        <f>IF(LOOKUP(Table1[[#This Row],[English]],Table13[Acronym])=Table1[[#This Row],[English]],"US Acronym","")</f>
        <v/>
      </c>
      <c r="D124" s="3" t="s">
        <v>157</v>
      </c>
      <c r="E124" s="3" t="str">
        <f>IF(Table1[[#This Row],[US Acronym?]]="US Acronym",LOOKUP(Table1[[#This Row],[English]],Table13[Acronym],FAA_Glossary!$D$4:$D$24),"")</f>
        <v/>
      </c>
    </row>
    <row r="125" spans="2:5" ht="15" x14ac:dyDescent="0.25">
      <c r="B125" s="3" t="s">
        <v>158</v>
      </c>
      <c r="C125" s="3" t="str">
        <f>IF(LOOKUP(Table1[[#This Row],[English]],Table13[Acronym])=Table1[[#This Row],[English]],"US Acronym","")</f>
        <v/>
      </c>
      <c r="D125" s="3" t="s">
        <v>159</v>
      </c>
      <c r="E125" s="3" t="str">
        <f>IF(Table1[[#This Row],[US Acronym?]]="US Acronym",LOOKUP(Table1[[#This Row],[English]],Table13[Acronym],FAA_Glossary!$D$4:$D$24),"")</f>
        <v/>
      </c>
    </row>
    <row r="126" spans="2:5" ht="15" x14ac:dyDescent="0.25">
      <c r="B126" s="3" t="s">
        <v>160</v>
      </c>
      <c r="C126" s="3" t="str">
        <f>IF(LOOKUP(Table1[[#This Row],[English]],Table13[Acronym])=Table1[[#This Row],[English]],"US Acronym","")</f>
        <v/>
      </c>
      <c r="D126" s="3" t="s">
        <v>161</v>
      </c>
      <c r="E126" s="3" t="str">
        <f>IF(Table1[[#This Row],[US Acronym?]]="US Acronym",LOOKUP(Table1[[#This Row],[English]],Table13[Acronym],FAA_Glossary!$D$4:$D$24),"")</f>
        <v/>
      </c>
    </row>
    <row r="127" spans="2:5" ht="15" x14ac:dyDescent="0.25">
      <c r="B127" s="3" t="s">
        <v>162</v>
      </c>
      <c r="C127" s="3" t="str">
        <f>IF(LOOKUP(Table1[[#This Row],[English]],Table13[Acronym])=Table1[[#This Row],[English]],"US Acronym","")</f>
        <v/>
      </c>
      <c r="D127" s="3" t="s">
        <v>163</v>
      </c>
      <c r="E127" s="3" t="str">
        <f>IF(Table1[[#This Row],[US Acronym?]]="US Acronym",LOOKUP(Table1[[#This Row],[English]],Table13[Acronym],FAA_Glossary!$D$4:$D$24),"")</f>
        <v/>
      </c>
    </row>
    <row r="128" spans="2:5" ht="15" x14ac:dyDescent="0.25">
      <c r="B128" s="3" t="s">
        <v>164</v>
      </c>
      <c r="C128" s="3" t="str">
        <f>IF(LOOKUP(Table1[[#This Row],[English]],Table13[Acronym])=Table1[[#This Row],[English]],"US Acronym","")</f>
        <v/>
      </c>
      <c r="D128" s="3" t="s">
        <v>165</v>
      </c>
      <c r="E128" s="3" t="str">
        <f>IF(Table1[[#This Row],[US Acronym?]]="US Acronym",LOOKUP(Table1[[#This Row],[English]],Table13[Acronym],FAA_Glossary!$D$4:$D$24),"")</f>
        <v/>
      </c>
    </row>
    <row r="129" spans="2:5" ht="15" x14ac:dyDescent="0.25">
      <c r="B129" s="3" t="s">
        <v>166</v>
      </c>
      <c r="C129" s="3" t="str">
        <f>IF(LOOKUP(Table1[[#This Row],[English]],Table13[Acronym])=Table1[[#This Row],[English]],"US Acronym","")</f>
        <v/>
      </c>
      <c r="D129" s="3" t="s">
        <v>167</v>
      </c>
      <c r="E129" s="3" t="str">
        <f>IF(Table1[[#This Row],[US Acronym?]]="US Acronym",LOOKUP(Table1[[#This Row],[English]],Table13[Acronym],FAA_Glossary!$D$4:$D$24),"")</f>
        <v/>
      </c>
    </row>
    <row r="130" spans="2:5" ht="30" x14ac:dyDescent="0.25">
      <c r="B130" s="3" t="s">
        <v>168</v>
      </c>
      <c r="C130" s="3" t="str">
        <f>IF(LOOKUP(Table1[[#This Row],[English]],Table13[Acronym])=Table1[[#This Row],[English]],"US Acronym","")</f>
        <v/>
      </c>
      <c r="D130" s="3" t="s">
        <v>169</v>
      </c>
      <c r="E130" s="3" t="str">
        <f>IF(Table1[[#This Row],[US Acronym?]]="US Acronym",LOOKUP(Table1[[#This Row],[English]],Table13[Acronym],FAA_Glossary!$D$4:$D$24),"")</f>
        <v/>
      </c>
    </row>
    <row r="131" spans="2:5" ht="15" x14ac:dyDescent="0.25">
      <c r="B131" s="3" t="s">
        <v>408</v>
      </c>
      <c r="C131" s="3" t="str">
        <f>IF(LOOKUP(Table1[[#This Row],[English]],Table13[Acronym])=Table1[[#This Row],[English]],"US Acronym","")</f>
        <v>US Acronym</v>
      </c>
      <c r="D131" s="3" t="str">
        <f>IF(Table1[[#This Row],[US Acronym?]]="US Acronym",LOOKUP(Table1[[#This Row],[English]],Table13[Acronym],Table13[Meaning]),"")</f>
        <v>Ground Support Equipment</v>
      </c>
      <c r="E131" s="3" t="str">
        <f>IF(Table1[[#This Row],[US Acronym?]]="US Acronym",LOOKUP(Table1[[#This Row],[English]],Table13[Acronym],FAA_Glossary!$D$4:$D$24),"")</f>
        <v>Include Ground Power Unit, Servicing etc.</v>
      </c>
    </row>
    <row r="132" spans="2:5" ht="30" x14ac:dyDescent="0.25">
      <c r="B132" s="3" t="s">
        <v>170</v>
      </c>
      <c r="C132" s="3" t="str">
        <f>IF(LOOKUP(Table1[[#This Row],[English]],Table13[Acronym])=Table1[[#This Row],[English]],"US Acronym","")</f>
        <v/>
      </c>
      <c r="D132" s="5" t="s">
        <v>171</v>
      </c>
      <c r="E132" s="3" t="str">
        <f>IF(Table1[[#This Row],[US Acronym?]]="US Acronym",LOOKUP(Table1[[#This Row],[English]],Table13[Acronym],FAA_Glossary!$D$4:$D$24),"")</f>
        <v/>
      </c>
    </row>
    <row r="133" spans="2:5" ht="15" x14ac:dyDescent="0.25">
      <c r="B133" s="3" t="s">
        <v>172</v>
      </c>
      <c r="C133" s="3" t="str">
        <f>IF(LOOKUP(Table1[[#This Row],[English]],Table13[Acronym])=Table1[[#This Row],[English]],"US Acronym","")</f>
        <v/>
      </c>
      <c r="D133" s="3" t="s">
        <v>173</v>
      </c>
      <c r="E133" s="3" t="str">
        <f>IF(Table1[[#This Row],[US Acronym?]]="US Acronym",LOOKUP(Table1[[#This Row],[English]],Table13[Acronym],FAA_Glossary!$D$4:$D$24),"")</f>
        <v/>
      </c>
    </row>
    <row r="134" spans="2:5" ht="15" x14ac:dyDescent="0.25">
      <c r="B134" s="3" t="s">
        <v>174</v>
      </c>
      <c r="C134" s="3" t="str">
        <f>IF(LOOKUP(Table1[[#This Row],[English]],Table13[Acronym])=Table1[[#This Row],[English]],"US Acronym","")</f>
        <v/>
      </c>
      <c r="D134" s="3" t="s">
        <v>175</v>
      </c>
      <c r="E134" s="3" t="str">
        <f>IF(Table1[[#This Row],[US Acronym?]]="US Acronym",LOOKUP(Table1[[#This Row],[English]],Table13[Acronym],FAA_Glossary!$D$4:$D$24),"")</f>
        <v/>
      </c>
    </row>
    <row r="135" spans="2:5" ht="15" x14ac:dyDescent="0.25">
      <c r="B135" s="3" t="s">
        <v>176</v>
      </c>
      <c r="C135" s="3" t="str">
        <f>IF(LOOKUP(Table1[[#This Row],[English]],Table13[Acronym])=Table1[[#This Row],[English]],"US Acronym","")</f>
        <v/>
      </c>
      <c r="D135" s="3" t="s">
        <v>177</v>
      </c>
      <c r="E135" s="3" t="str">
        <f>IF(Table1[[#This Row],[US Acronym?]]="US Acronym",LOOKUP(Table1[[#This Row],[English]],Table13[Acronym],FAA_Glossary!$D$4:$D$24),"")</f>
        <v/>
      </c>
    </row>
    <row r="136" spans="2:5" ht="30" x14ac:dyDescent="0.25">
      <c r="B136" s="3" t="s">
        <v>178</v>
      </c>
      <c r="C136" s="3" t="str">
        <f>IF(LOOKUP(Table1[[#This Row],[English]],Table13[Acronym])=Table1[[#This Row],[English]],"US Acronym","")</f>
        <v/>
      </c>
      <c r="D136" s="3" t="s">
        <v>179</v>
      </c>
      <c r="E136" s="3" t="s">
        <v>180</v>
      </c>
    </row>
    <row r="137" spans="2:5" ht="15" x14ac:dyDescent="0.25">
      <c r="B137" s="3" t="s">
        <v>181</v>
      </c>
      <c r="C137" s="3" t="str">
        <f>IF(LOOKUP(Table1[[#This Row],[English]],Table13[Acronym])=Table1[[#This Row],[English]],"US Acronym","")</f>
        <v/>
      </c>
      <c r="D137" s="3" t="s">
        <v>182</v>
      </c>
      <c r="E137" s="3" t="str">
        <f>IF(Table1[[#This Row],[US Acronym?]]="US Acronym",LOOKUP(Table1[[#This Row],[English]],Table13[Acronym],FAA_Glossary!$D$4:$D$24),"")</f>
        <v/>
      </c>
    </row>
    <row r="138" spans="2:5" ht="15" x14ac:dyDescent="0.25">
      <c r="B138" s="3" t="s">
        <v>183</v>
      </c>
      <c r="C138" s="3" t="str">
        <f>IF(LOOKUP(Table1[[#This Row],[English]],Table13[Acronym])=Table1[[#This Row],[English]],"US Acronym","")</f>
        <v/>
      </c>
      <c r="D138" s="3" t="s">
        <v>184</v>
      </c>
      <c r="E138" s="3" t="str">
        <f>IF(Table1[[#This Row],[US Acronym?]]="US Acronym",LOOKUP(Table1[[#This Row],[English]],Table13[Acronym],FAA_Glossary!$D$4:$D$24),"")</f>
        <v/>
      </c>
    </row>
    <row r="139" spans="2:5" ht="15" x14ac:dyDescent="0.25">
      <c r="B139" s="3" t="s">
        <v>185</v>
      </c>
      <c r="C139" s="3" t="str">
        <f>IF(LOOKUP(Table1[[#This Row],[English]],Table13[Acronym])=Table1[[#This Row],[English]],"US Acronym","")</f>
        <v/>
      </c>
      <c r="D139" s="3" t="s">
        <v>186</v>
      </c>
      <c r="E139" s="3" t="str">
        <f>IF(Table1[[#This Row],[US Acronym?]]="US Acronym",LOOKUP(Table1[[#This Row],[English]],Table13[Acronym],FAA_Glossary!$D$4:$D$24),"")</f>
        <v/>
      </c>
    </row>
    <row r="140" spans="2:5" ht="15" x14ac:dyDescent="0.25">
      <c r="B140" s="3" t="s">
        <v>187</v>
      </c>
      <c r="C140" s="3" t="str">
        <f>IF(LOOKUP(Table1[[#This Row],[English]],Table13[Acronym])=Table1[[#This Row],[English]],"US Acronym","")</f>
        <v/>
      </c>
      <c r="D140" s="3" t="s">
        <v>188</v>
      </c>
      <c r="E140" s="3" t="str">
        <f>IF(Table1[[#This Row],[US Acronym?]]="US Acronym",LOOKUP(Table1[[#This Row],[English]],Table13[Acronym],FAA_Glossary!$D$4:$D$24),"")</f>
        <v/>
      </c>
    </row>
    <row r="141" spans="2:5" ht="15" x14ac:dyDescent="0.25">
      <c r="B141" s="3" t="s">
        <v>189</v>
      </c>
      <c r="C141" s="3" t="str">
        <f>IF(LOOKUP(Table1[[#This Row],[English]],Table13[Acronym])=Table1[[#This Row],[English]],"US Acronym","")</f>
        <v/>
      </c>
      <c r="D141" s="3" t="s">
        <v>190</v>
      </c>
      <c r="E141" s="3" t="str">
        <f>IF(Table1[[#This Row],[US Acronym?]]="US Acronym",LOOKUP(Table1[[#This Row],[English]],Table13[Acronym],FAA_Glossary!$D$4:$D$24),"")</f>
        <v/>
      </c>
    </row>
    <row r="142" spans="2:5" ht="15" x14ac:dyDescent="0.25">
      <c r="B142" s="3" t="s">
        <v>191</v>
      </c>
      <c r="C142" s="3" t="str">
        <f>IF(LOOKUP(Table1[[#This Row],[English]],Table13[Acronym])=Table1[[#This Row],[English]],"US Acronym","")</f>
        <v/>
      </c>
      <c r="D142" s="3" t="s">
        <v>192</v>
      </c>
      <c r="E142" s="3" t="str">
        <f>IF(Table1[[#This Row],[US Acronym?]]="US Acronym",LOOKUP(Table1[[#This Row],[English]],Table13[Acronym],FAA_Glossary!$D$4:$D$24),"")</f>
        <v/>
      </c>
    </row>
    <row r="143" spans="2:5" ht="15" x14ac:dyDescent="0.25">
      <c r="B143" s="3" t="s">
        <v>193</v>
      </c>
      <c r="C143" s="3" t="str">
        <f>IF(LOOKUP(Table1[[#This Row],[English]],Table13[Acronym])=Table1[[#This Row],[English]],"US Acronym","")</f>
        <v/>
      </c>
      <c r="D143" s="3" t="s">
        <v>194</v>
      </c>
      <c r="E143" s="3" t="str">
        <f>IF(Table1[[#This Row],[US Acronym?]]="US Acronym",LOOKUP(Table1[[#This Row],[English]],Table13[Acronym],FAA_Glossary!$D$4:$D$24),"")</f>
        <v/>
      </c>
    </row>
    <row r="144" spans="2:5" ht="15" x14ac:dyDescent="0.25">
      <c r="B144" s="3" t="s">
        <v>195</v>
      </c>
      <c r="C144" s="3" t="str">
        <f>IF(LOOKUP(Table1[[#This Row],[English]],Table13[Acronym])=Table1[[#This Row],[English]],"US Acronym","")</f>
        <v/>
      </c>
      <c r="D144" s="3" t="s">
        <v>196</v>
      </c>
      <c r="E144" s="3" t="str">
        <f>IF(Table1[[#This Row],[US Acronym?]]="US Acronym",LOOKUP(Table1[[#This Row],[English]],Table13[Acronym],FAA_Glossary!$D$4:$D$24),"")</f>
        <v/>
      </c>
    </row>
    <row r="145" spans="2:5" ht="15" x14ac:dyDescent="0.25">
      <c r="B145" s="3" t="s">
        <v>197</v>
      </c>
      <c r="C145" s="3" t="str">
        <f>IF(LOOKUP(Table1[[#This Row],[English]],Table13[Acronym])=Table1[[#This Row],[English]],"US Acronym","")</f>
        <v/>
      </c>
      <c r="D145" s="3" t="s">
        <v>198</v>
      </c>
      <c r="E145" s="3" t="str">
        <f>IF(Table1[[#This Row],[US Acronym?]]="US Acronym",LOOKUP(Table1[[#This Row],[English]],Table13[Acronym],FAA_Glossary!$D$4:$D$24),"")</f>
        <v/>
      </c>
    </row>
    <row r="146" spans="2:5" ht="15" x14ac:dyDescent="0.25">
      <c r="B146" s="3" t="s">
        <v>199</v>
      </c>
      <c r="C146" s="3" t="str">
        <f>IF(LOOKUP(Table1[[#This Row],[English]],Table13[Acronym])=Table1[[#This Row],[English]],"US Acronym","")</f>
        <v/>
      </c>
      <c r="D146" s="3" t="s">
        <v>200</v>
      </c>
      <c r="E146" s="3" t="str">
        <f>IF(Table1[[#This Row],[US Acronym?]]="US Acronym",LOOKUP(Table1[[#This Row],[English]],Table13[Acronym],FAA_Glossary!$D$4:$D$24),"")</f>
        <v/>
      </c>
    </row>
    <row r="147" spans="2:5" ht="15" x14ac:dyDescent="0.25">
      <c r="B147" s="3" t="s">
        <v>201</v>
      </c>
      <c r="C147" s="3" t="str">
        <f>IF(LOOKUP(Table1[[#This Row],[English]],Table13[Acronym])=Table1[[#This Row],[English]],"US Acronym","")</f>
        <v/>
      </c>
      <c r="D147" s="3" t="s">
        <v>202</v>
      </c>
      <c r="E147" s="3" t="str">
        <f>IF(Table1[[#This Row],[US Acronym?]]="US Acronym",LOOKUP(Table1[[#This Row],[English]],Table13[Acronym],FAA_Glossary!$D$4:$D$24),"")</f>
        <v/>
      </c>
    </row>
    <row r="148" spans="2:5" ht="15" x14ac:dyDescent="0.25">
      <c r="B148" s="3" t="s">
        <v>203</v>
      </c>
      <c r="C148" s="3" t="str">
        <f>IF(LOOKUP(Table1[[#This Row],[English]],Table13[Acronym])=Table1[[#This Row],[English]],"US Acronym","")</f>
        <v/>
      </c>
      <c r="D148" s="3" t="s">
        <v>204</v>
      </c>
      <c r="E148" s="3" t="str">
        <f>IF(Table1[[#This Row],[US Acronym?]]="US Acronym",LOOKUP(Table1[[#This Row],[English]],Table13[Acronym],FAA_Glossary!$D$4:$D$24),"")</f>
        <v/>
      </c>
    </row>
    <row r="149" spans="2:5" ht="15" x14ac:dyDescent="0.25">
      <c r="B149" s="3" t="s">
        <v>205</v>
      </c>
      <c r="C149" s="3" t="str">
        <f>IF(LOOKUP(Table1[[#This Row],[English]],Table13[Acronym])=Table1[[#This Row],[English]],"US Acronym","")</f>
        <v/>
      </c>
      <c r="D149" s="3" t="s">
        <v>206</v>
      </c>
      <c r="E149" s="3" t="str">
        <f>IF(Table1[[#This Row],[US Acronym?]]="US Acronym",LOOKUP(Table1[[#This Row],[English]],Table13[Acronym],FAA_Glossary!$D$4:$D$24),"")</f>
        <v/>
      </c>
    </row>
    <row r="150" spans="2:5" ht="15" x14ac:dyDescent="0.25">
      <c r="B150" s="3" t="s">
        <v>411</v>
      </c>
      <c r="C150" s="3" t="str">
        <f>IF(LOOKUP(Table1[[#This Row],[English]],Table13[Acronym])=Table1[[#This Row],[English]],"US Acronym","")</f>
        <v>US Acronym</v>
      </c>
      <c r="D150" s="3" t="str">
        <f>IF(Table1[[#This Row],[US Acronym?]]="US Acronym",LOOKUP(Table1[[#This Row],[English]],Table13[Acronym],Table13[Meaning]),"")</f>
        <v>Landing</v>
      </c>
      <c r="E150" s="3" t="str">
        <f>IF(Table1[[#This Row],[US Acronym?]]="US Acronym",LOOKUP(Table1[[#This Row],[English]],Table13[Acronym],FAA_Glossary!$D$4:$D$24),"")</f>
        <v>-</v>
      </c>
    </row>
    <row r="151" spans="2:5" ht="15" x14ac:dyDescent="0.25">
      <c r="B151" s="3" t="s">
        <v>207</v>
      </c>
      <c r="C151" s="3" t="str">
        <f>IF(LOOKUP(Table1[[#This Row],[English]],Table13[Acronym])=Table1[[#This Row],[English]],"US Acronym","")</f>
        <v/>
      </c>
      <c r="D151" s="3" t="s">
        <v>208</v>
      </c>
      <c r="E151" s="3" t="str">
        <f>IF(Table1[[#This Row],[US Acronym?]]="US Acronym",LOOKUP(Table1[[#This Row],[English]],Table13[Acronym],FAA_Glossary!$D$4:$D$24),"")</f>
        <v/>
      </c>
    </row>
    <row r="152" spans="2:5" ht="15" x14ac:dyDescent="0.25">
      <c r="B152" s="3" t="s">
        <v>209</v>
      </c>
      <c r="C152" s="3" t="str">
        <f>IF(LOOKUP(Table1[[#This Row],[English]],Table13[Acronym])=Table1[[#This Row],[English]],"US Acronym","")</f>
        <v/>
      </c>
      <c r="D152" s="3" t="s">
        <v>210</v>
      </c>
      <c r="E152" s="3" t="str">
        <f>IF(Table1[[#This Row],[US Acronym?]]="US Acronym",LOOKUP(Table1[[#This Row],[English]],Table13[Acronym],FAA_Glossary!$D$4:$D$24),"")</f>
        <v/>
      </c>
    </row>
    <row r="153" spans="2:5" ht="15" x14ac:dyDescent="0.25">
      <c r="B153" s="3" t="s">
        <v>349</v>
      </c>
      <c r="C153" s="3" t="str">
        <f>IF(LOOKUP(Table1[[#This Row],[English]],Table13[Acronym])=Table1[[#This Row],[English]],"US Acronym","")</f>
        <v/>
      </c>
      <c r="D153" s="3" t="s">
        <v>362</v>
      </c>
      <c r="E153" s="3" t="str">
        <f>IF(Table1[[#This Row],[US Acronym?]]="US Acronym",LOOKUP(Table1[[#This Row],[English]],Table13[Acronym],FAA_Glossary!$D$4:$D$24),"")</f>
        <v/>
      </c>
    </row>
    <row r="154" spans="2:5" ht="15" x14ac:dyDescent="0.25">
      <c r="B154" s="3" t="s">
        <v>211</v>
      </c>
      <c r="C154" s="3" t="str">
        <f>IF(LOOKUP(Table1[[#This Row],[English]],Table13[Acronym])=Table1[[#This Row],[English]],"US Acronym","")</f>
        <v/>
      </c>
      <c r="D154" s="3" t="s">
        <v>212</v>
      </c>
      <c r="E154" s="3" t="str">
        <f>IF(Table1[[#This Row],[US Acronym?]]="US Acronym",LOOKUP(Table1[[#This Row],[English]],Table13[Acronym],FAA_Glossary!$D$4:$D$24),"")</f>
        <v/>
      </c>
    </row>
    <row r="155" spans="2:5" ht="15" x14ac:dyDescent="0.25">
      <c r="B155" s="3" t="s">
        <v>213</v>
      </c>
      <c r="C155" s="3" t="str">
        <f>IF(LOOKUP(Table1[[#This Row],[English]],Table13[Acronym])=Table1[[#This Row],[English]],"US Acronym","")</f>
        <v/>
      </c>
      <c r="D155" s="3" t="s">
        <v>214</v>
      </c>
      <c r="E155" s="3" t="str">
        <f>IF(Table1[[#This Row],[US Acronym?]]="US Acronym",LOOKUP(Table1[[#This Row],[English]],Table13[Acronym],FAA_Glossary!$D$4:$D$24),"")</f>
        <v/>
      </c>
    </row>
    <row r="156" spans="2:5" ht="15" x14ac:dyDescent="0.25">
      <c r="B156" s="5" t="s">
        <v>324</v>
      </c>
      <c r="C156" s="3" t="str">
        <f>IF(LOOKUP(Table1[[#This Row],[English]],Table13[Acronym])=Table1[[#This Row],[English]],"US Acronym","")</f>
        <v/>
      </c>
      <c r="D156" s="5" t="s">
        <v>325</v>
      </c>
      <c r="E156" s="3" t="str">
        <f>IF(Table1[[#This Row],[US Acronym?]]="US Acronym",LOOKUP(Table1[[#This Row],[English]],Table13[Acronym],FAA_Glossary!$D$4:$D$24),"")</f>
        <v/>
      </c>
    </row>
    <row r="157" spans="2:5" ht="15" x14ac:dyDescent="0.25">
      <c r="B157" s="3" t="s">
        <v>215</v>
      </c>
      <c r="C157" s="3" t="str">
        <f>IF(LOOKUP(Table1[[#This Row],[English]],Table13[Acronym])=Table1[[#This Row],[English]],"US Acronym","")</f>
        <v/>
      </c>
      <c r="D157" s="3" t="s">
        <v>216</v>
      </c>
      <c r="E157" s="3" t="str">
        <f>IF(Table1[[#This Row],[US Acronym?]]="US Acronym",LOOKUP(Table1[[#This Row],[English]],Table13[Acronym],FAA_Glossary!$D$4:$D$24),"")</f>
        <v/>
      </c>
    </row>
    <row r="158" spans="2:5" ht="15" x14ac:dyDescent="0.25">
      <c r="B158" s="3" t="s">
        <v>217</v>
      </c>
      <c r="C158" s="3" t="str">
        <f>IF(LOOKUP(Table1[[#This Row],[English]],Table13[Acronym])=Table1[[#This Row],[English]],"US Acronym","")</f>
        <v/>
      </c>
      <c r="D158" s="3" t="s">
        <v>218</v>
      </c>
      <c r="E158" s="3" t="str">
        <f>IF(Table1[[#This Row],[US Acronym?]]="US Acronym",LOOKUP(Table1[[#This Row],[English]],Table13[Acronym],FAA_Glossary!$D$4:$D$24),"")</f>
        <v/>
      </c>
    </row>
    <row r="159" spans="2:5" ht="15" x14ac:dyDescent="0.25">
      <c r="B159" s="3" t="s">
        <v>219</v>
      </c>
      <c r="C159" s="3" t="str">
        <f>IF(LOOKUP(Table1[[#This Row],[English]],Table13[Acronym])=Table1[[#This Row],[English]],"US Acronym","")</f>
        <v/>
      </c>
      <c r="D159" s="3" t="s">
        <v>220</v>
      </c>
      <c r="E159" s="3" t="str">
        <f>IF(Table1[[#This Row],[US Acronym?]]="US Acronym",LOOKUP(Table1[[#This Row],[English]],Table13[Acronym],FAA_Glossary!$D$4:$D$24),"")</f>
        <v/>
      </c>
    </row>
    <row r="160" spans="2:5" ht="15" x14ac:dyDescent="0.25">
      <c r="B160" s="3" t="s">
        <v>221</v>
      </c>
      <c r="C160" s="3" t="str">
        <f>IF(LOOKUP(Table1[[#This Row],[English]],Table13[Acronym])=Table1[[#This Row],[English]],"US Acronym","")</f>
        <v/>
      </c>
      <c r="D160" s="3" t="s">
        <v>222</v>
      </c>
      <c r="E160" s="3" t="str">
        <f>IF(Table1[[#This Row],[US Acronym?]]="US Acronym",LOOKUP(Table1[[#This Row],[English]],Table13[Acronym],FAA_Glossary!$D$4:$D$24),"")</f>
        <v/>
      </c>
    </row>
    <row r="161" spans="2:5" ht="15" x14ac:dyDescent="0.25">
      <c r="B161" s="3" t="s">
        <v>223</v>
      </c>
      <c r="C161" s="3" t="str">
        <f>IF(LOOKUP(Table1[[#This Row],[English]],Table13[Acronym])=Table1[[#This Row],[English]],"US Acronym","")</f>
        <v/>
      </c>
      <c r="D161" s="3" t="s">
        <v>224</v>
      </c>
      <c r="E161" s="3" t="str">
        <f>IF(Table1[[#This Row],[US Acronym?]]="US Acronym",LOOKUP(Table1[[#This Row],[English]],Table13[Acronym],FAA_Glossary!$D$4:$D$24),"")</f>
        <v/>
      </c>
    </row>
    <row r="162" spans="2:5" ht="15" x14ac:dyDescent="0.25">
      <c r="B162" s="3" t="s">
        <v>225</v>
      </c>
      <c r="C162" s="3" t="str">
        <f>IF(LOOKUP(Table1[[#This Row],[English]],Table13[Acronym])=Table1[[#This Row],[English]],"US Acronym","")</f>
        <v/>
      </c>
      <c r="D162" s="3" t="s">
        <v>226</v>
      </c>
      <c r="E162" s="3" t="str">
        <f>IF(Table1[[#This Row],[US Acronym?]]="US Acronym",LOOKUP(Table1[[#This Row],[English]],Table13[Acronym],FAA_Glossary!$D$4:$D$24),"")</f>
        <v/>
      </c>
    </row>
    <row r="163" spans="2:5" ht="15" x14ac:dyDescent="0.25">
      <c r="B163" s="3" t="s">
        <v>227</v>
      </c>
      <c r="C163" s="3" t="str">
        <f>IF(LOOKUP(Table1[[#This Row],[English]],Table13[Acronym])=Table1[[#This Row],[English]],"US Acronym","")</f>
        <v/>
      </c>
      <c r="D163" s="3" t="s">
        <v>228</v>
      </c>
      <c r="E163" s="3" t="str">
        <f>IF(Table1[[#This Row],[US Acronym?]]="US Acronym",LOOKUP(Table1[[#This Row],[English]],Table13[Acronym],FAA_Glossary!$D$4:$D$24),"")</f>
        <v/>
      </c>
    </row>
    <row r="164" spans="2:5" ht="15" x14ac:dyDescent="0.25">
      <c r="B164" s="3" t="s">
        <v>229</v>
      </c>
      <c r="C164" s="3" t="str">
        <f>IF(LOOKUP(Table1[[#This Row],[English]],Table13[Acronym])=Table1[[#This Row],[English]],"US Acronym","")</f>
        <v/>
      </c>
      <c r="D164" s="3" t="s">
        <v>230</v>
      </c>
      <c r="E164" s="3" t="str">
        <f>IF(Table1[[#This Row],[US Acronym?]]="US Acronym",LOOKUP(Table1[[#This Row],[English]],Table13[Acronym],FAA_Glossary!$D$4:$D$24),"")</f>
        <v/>
      </c>
    </row>
    <row r="165" spans="2:5" ht="15" x14ac:dyDescent="0.25">
      <c r="B165" s="3" t="s">
        <v>413</v>
      </c>
      <c r="C165" s="3" t="str">
        <f>IF(LOOKUP(Table1[[#This Row],[English]],Table13[Acronym])=Table1[[#This Row],[English]],"US Acronym","")</f>
        <v>US Acronym</v>
      </c>
      <c r="D165" s="3" t="str">
        <f>IF(Table1[[#This Row],[US Acronym?]]="US Acronym",LOOKUP(Table1[[#This Row],[English]],Table13[Acronym],Table13[Meaning]),"")</f>
        <v>Off-Block</v>
      </c>
      <c r="E165" s="3" t="str">
        <f>IF(Table1[[#This Row],[US Acronym?]]="US Acronym",LOOKUP(Table1[[#This Row],[English]],Table13[Acronym],FAA_Glossary!$D$4:$D$24),"")</f>
        <v>A/C is pushed back</v>
      </c>
    </row>
    <row r="166" spans="2:5" ht="15" x14ac:dyDescent="0.25">
      <c r="B166" s="13" t="s">
        <v>416</v>
      </c>
      <c r="C166" s="3" t="str">
        <f>IF(LOOKUP(Table1[[#This Row],[English]],Table13[Acronym])=Table1[[#This Row],[English]],"US Acronym","")</f>
        <v>US Acronym</v>
      </c>
      <c r="D166" s="3" t="str">
        <f>IF(Table1[[#This Row],[US Acronym?]]="US Acronym",LOOKUP(Table1[[#This Row],[English]],Table13[Acronym],Table13[Meaning]),"")</f>
        <v>On-Block</v>
      </c>
      <c r="E166" s="3" t="str">
        <f>IF(Table1[[#This Row],[US Acronym?]]="US Acronym",LOOKUP(Table1[[#This Row],[English]],Table13[Acronym],FAA_Glossary!$D$4:$D$24),"")</f>
        <v>A/C is at the gate and secured</v>
      </c>
    </row>
    <row r="167" spans="2:5" ht="15" x14ac:dyDescent="0.25">
      <c r="B167" s="3" t="s">
        <v>231</v>
      </c>
      <c r="C167" s="3" t="str">
        <f>IF(LOOKUP(Table1[[#This Row],[English]],Table13[Acronym])=Table1[[#This Row],[English]],"US Acronym","")</f>
        <v/>
      </c>
      <c r="D167" s="3" t="s">
        <v>232</v>
      </c>
      <c r="E167" s="3" t="str">
        <f>IF(Table1[[#This Row],[US Acronym?]]="US Acronym",LOOKUP(Table1[[#This Row],[English]],Table13[Acronym],FAA_Glossary!$D$4:$D$24),"")</f>
        <v/>
      </c>
    </row>
    <row r="168" spans="2:5" ht="15" x14ac:dyDescent="0.25">
      <c r="B168" s="4" t="s">
        <v>233</v>
      </c>
      <c r="C168" s="3" t="str">
        <f>IF(LOOKUP(Table1[[#This Row],[English]],Table13[Acronym])=Table1[[#This Row],[English]],"US Acronym","")</f>
        <v/>
      </c>
      <c r="D168" s="4" t="s">
        <v>234</v>
      </c>
      <c r="E168" s="3" t="str">
        <f>IF(Table1[[#This Row],[US Acronym?]]="US Acronym",LOOKUP(Table1[[#This Row],[English]],Table13[Acronym],FAA_Glossary!$D$4:$D$24),"")</f>
        <v/>
      </c>
    </row>
    <row r="169" spans="2:5" ht="15" x14ac:dyDescent="0.25">
      <c r="B169" s="4" t="s">
        <v>235</v>
      </c>
      <c r="C169" s="3" t="str">
        <f>IF(LOOKUP(Table1[[#This Row],[English]],Table13[Acronym])=Table1[[#This Row],[English]],"US Acronym","")</f>
        <v/>
      </c>
      <c r="D169" s="4" t="s">
        <v>236</v>
      </c>
      <c r="E169" s="3" t="str">
        <f>IF(Table1[[#This Row],[US Acronym?]]="US Acronym",LOOKUP(Table1[[#This Row],[English]],Table13[Acronym],FAA_Glossary!$D$4:$D$24),"")</f>
        <v/>
      </c>
    </row>
    <row r="170" spans="2:5" ht="15" x14ac:dyDescent="0.25">
      <c r="B170" s="4" t="s">
        <v>237</v>
      </c>
      <c r="C170" s="3" t="str">
        <f>IF(LOOKUP(Table1[[#This Row],[English]],Table13[Acronym])=Table1[[#This Row],[English]],"US Acronym","")</f>
        <v/>
      </c>
      <c r="D170" s="4" t="s">
        <v>238</v>
      </c>
      <c r="E170" s="3" t="str">
        <f>IF(Table1[[#This Row],[US Acronym?]]="US Acronym",LOOKUP(Table1[[#This Row],[English]],Table13[Acronym],FAA_Glossary!$D$4:$D$24),"")</f>
        <v/>
      </c>
    </row>
    <row r="171" spans="2:5" ht="15" x14ac:dyDescent="0.25">
      <c r="B171" s="4" t="s">
        <v>239</v>
      </c>
      <c r="C171" s="3" t="str">
        <f>IF(LOOKUP(Table1[[#This Row],[English]],Table13[Acronym])=Table1[[#This Row],[English]],"US Acronym","")</f>
        <v/>
      </c>
      <c r="D171" s="4" t="s">
        <v>240</v>
      </c>
      <c r="E171" s="3" t="str">
        <f>IF(Table1[[#This Row],[US Acronym?]]="US Acronym",LOOKUP(Table1[[#This Row],[English]],Table13[Acronym],FAA_Glossary!$D$4:$D$24),"")</f>
        <v/>
      </c>
    </row>
    <row r="172" spans="2:5" ht="15" x14ac:dyDescent="0.25">
      <c r="B172" s="4" t="s">
        <v>241</v>
      </c>
      <c r="C172" s="3" t="str">
        <f>IF(LOOKUP(Table1[[#This Row],[English]],Table13[Acronym])=Table1[[#This Row],[English]],"US Acronym","")</f>
        <v/>
      </c>
      <c r="D172" s="4" t="s">
        <v>242</v>
      </c>
      <c r="E172" s="3" t="str">
        <f>IF(Table1[[#This Row],[US Acronym?]]="US Acronym",LOOKUP(Table1[[#This Row],[English]],Table13[Acronym],FAA_Glossary!$D$4:$D$24),"")</f>
        <v/>
      </c>
    </row>
    <row r="173" spans="2:5" ht="15" x14ac:dyDescent="0.25">
      <c r="B173" s="4" t="s">
        <v>243</v>
      </c>
      <c r="C173" s="3" t="str">
        <f>IF(LOOKUP(Table1[[#This Row],[English]],Table13[Acronym])=Table1[[#This Row],[English]],"US Acronym","")</f>
        <v/>
      </c>
      <c r="D173" s="4" t="s">
        <v>244</v>
      </c>
      <c r="E173" s="3" t="str">
        <f>IF(Table1[[#This Row],[US Acronym?]]="US Acronym",LOOKUP(Table1[[#This Row],[English]],Table13[Acronym],FAA_Glossary!$D$4:$D$24),"")</f>
        <v/>
      </c>
    </row>
    <row r="174" spans="2:5" ht="15" x14ac:dyDescent="0.25">
      <c r="B174" s="4" t="s">
        <v>245</v>
      </c>
      <c r="C174" s="3" t="str">
        <f>IF(LOOKUP(Table1[[#This Row],[English]],Table13[Acronym])=Table1[[#This Row],[English]],"US Acronym","")</f>
        <v/>
      </c>
      <c r="D174" s="4" t="s">
        <v>246</v>
      </c>
      <c r="E174" s="3" t="str">
        <f>IF(Table1[[#This Row],[US Acronym?]]="US Acronym",LOOKUP(Table1[[#This Row],[English]],Table13[Acronym],FAA_Glossary!$D$4:$D$24),"")</f>
        <v/>
      </c>
    </row>
    <row r="175" spans="2:5" ht="15" x14ac:dyDescent="0.25">
      <c r="B175" s="4" t="s">
        <v>247</v>
      </c>
      <c r="C175" s="3" t="str">
        <f>IF(LOOKUP(Table1[[#This Row],[English]],Table13[Acronym])=Table1[[#This Row],[English]],"US Acronym","")</f>
        <v/>
      </c>
      <c r="D175" s="4" t="s">
        <v>248</v>
      </c>
      <c r="E175" s="3" t="str">
        <f>IF(Table1[[#This Row],[US Acronym?]]="US Acronym",LOOKUP(Table1[[#This Row],[English]],Table13[Acronym],FAA_Glossary!$D$4:$D$24),"")</f>
        <v/>
      </c>
    </row>
    <row r="176" spans="2:5" ht="15" x14ac:dyDescent="0.25">
      <c r="B176" s="4" t="s">
        <v>340</v>
      </c>
      <c r="C176" s="3" t="str">
        <f>IF(LOOKUP(Table1[[#This Row],[English]],Table13[Acronym])=Table1[[#This Row],[English]],"US Acronym","")</f>
        <v/>
      </c>
      <c r="D176" s="4" t="s">
        <v>375</v>
      </c>
      <c r="E176" s="3" t="str">
        <f>IF(Table1[[#This Row],[US Acronym?]]="US Acronym",LOOKUP(Table1[[#This Row],[English]],Table13[Acronym],FAA_Glossary!$D$4:$D$24),"")</f>
        <v/>
      </c>
    </row>
    <row r="177" spans="2:5" ht="15" x14ac:dyDescent="0.25">
      <c r="B177" s="4" t="s">
        <v>419</v>
      </c>
      <c r="C177" s="3" t="str">
        <f>IF(LOOKUP(Table1[[#This Row],[English]],Table13[Acronym])=Table1[[#This Row],[English]],"US Acronym","")</f>
        <v>US Acronym</v>
      </c>
      <c r="D177" s="4" t="str">
        <f>IF(Table1[[#This Row],[US Acronym?]]="US Acronym",LOOKUP(Table1[[#This Row],[English]],Table13[Acronym],Table13[Meaning]),"")</f>
        <v>Ready</v>
      </c>
      <c r="E177" s="3" t="str">
        <f>IF(Table1[[#This Row],[US Acronym?]]="US Acronym",LOOKUP(Table1[[#This Row],[English]],Table13[Acronym],FAA_Glossary!$D$4:$D$24),"")</f>
        <v>Aircraft is ready for Push-Back</v>
      </c>
    </row>
    <row r="178" spans="2:5" ht="15" x14ac:dyDescent="0.25">
      <c r="B178" s="4" t="s">
        <v>344</v>
      </c>
      <c r="C178" s="3" t="str">
        <f>IF(LOOKUP(Table1[[#This Row],[English]],Table13[Acronym])=Table1[[#This Row],[English]],"US Acronym","")</f>
        <v/>
      </c>
      <c r="D178" s="4" t="s">
        <v>371</v>
      </c>
      <c r="E178" s="3" t="str">
        <f>IF(Table1[[#This Row],[US Acronym?]]="US Acronym",LOOKUP(Table1[[#This Row],[English]],Table13[Acronym],FAA_Glossary!$D$4:$D$24),"")</f>
        <v/>
      </c>
    </row>
    <row r="179" spans="2:5" ht="15" x14ac:dyDescent="0.25">
      <c r="B179" s="4" t="s">
        <v>249</v>
      </c>
      <c r="C179" s="3" t="str">
        <f>IF(LOOKUP(Table1[[#This Row],[English]],Table13[Acronym])=Table1[[#This Row],[English]],"US Acronym","")</f>
        <v/>
      </c>
      <c r="D179" s="4" t="s">
        <v>250</v>
      </c>
      <c r="E179" s="3" t="str">
        <f>IF(Table1[[#This Row],[US Acronym?]]="US Acronym",LOOKUP(Table1[[#This Row],[English]],Table13[Acronym],FAA_Glossary!$D$4:$D$24),"")</f>
        <v/>
      </c>
    </row>
    <row r="180" spans="2:5" ht="15" x14ac:dyDescent="0.25">
      <c r="B180" s="4" t="s">
        <v>251</v>
      </c>
      <c r="C180" s="3" t="str">
        <f>IF(LOOKUP(Table1[[#This Row],[English]],Table13[Acronym])=Table1[[#This Row],[English]],"US Acronym","")</f>
        <v/>
      </c>
      <c r="D180" s="4" t="s">
        <v>252</v>
      </c>
      <c r="E180" s="3" t="str">
        <f>IF(Table1[[#This Row],[US Acronym?]]="US Acronym",LOOKUP(Table1[[#This Row],[English]],Table13[Acronym],FAA_Glossary!$D$4:$D$24),"")</f>
        <v/>
      </c>
    </row>
    <row r="181" spans="2:5" ht="15" x14ac:dyDescent="0.25">
      <c r="B181" s="4" t="s">
        <v>253</v>
      </c>
      <c r="C181" s="3" t="str">
        <f>IF(LOOKUP(Table1[[#This Row],[English]],Table13[Acronym])=Table1[[#This Row],[English]],"US Acronym","")</f>
        <v/>
      </c>
      <c r="D181" s="4" t="s">
        <v>254</v>
      </c>
      <c r="E181" s="3" t="str">
        <f>IF(Table1[[#This Row],[US Acronym?]]="US Acronym",LOOKUP(Table1[[#This Row],[English]],Table13[Acronym],FAA_Glossary!$D$4:$D$24),"")</f>
        <v/>
      </c>
    </row>
    <row r="182" spans="2:5" ht="15" x14ac:dyDescent="0.25">
      <c r="B182" s="4" t="s">
        <v>422</v>
      </c>
      <c r="C182" s="3" t="str">
        <f>IF(LOOKUP(Table1[[#This Row],[English]],Table13[Acronym])=Table1[[#This Row],[English]],"US Acronym","")</f>
        <v>US Acronym</v>
      </c>
      <c r="D182" s="4" t="str">
        <f>IF(Table1[[#This Row],[US Acronym?]]="US Acronym",LOOKUP(Table1[[#This Row],[English]],Table13[Acronym],Table13[Meaning]),"")</f>
        <v>Runway</v>
      </c>
      <c r="E182" s="3" t="str">
        <f>IF(Table1[[#This Row],[US Acronym?]]="US Acronym",LOOKUP(Table1[[#This Row],[English]],Table13[Acronym],FAA_Glossary!$D$4:$D$24),"")</f>
        <v>-</v>
      </c>
    </row>
    <row r="183" spans="2:5" ht="15" x14ac:dyDescent="0.25">
      <c r="B183" s="4" t="s">
        <v>255</v>
      </c>
      <c r="C183" s="3" t="str">
        <f>IF(LOOKUP(Table1[[#This Row],[English]],Table13[Acronym])=Table1[[#This Row],[English]],"US Acronym","")</f>
        <v/>
      </c>
      <c r="D183" s="4" t="s">
        <v>256</v>
      </c>
      <c r="E183" s="3" t="str">
        <f>IF(Table1[[#This Row],[US Acronym?]]="US Acronym",LOOKUP(Table1[[#This Row],[English]],Table13[Acronym],FAA_Glossary!$D$4:$D$24),"")</f>
        <v/>
      </c>
    </row>
    <row r="184" spans="2:5" ht="15" x14ac:dyDescent="0.25">
      <c r="B184" s="4" t="s">
        <v>257</v>
      </c>
      <c r="C184" s="3" t="str">
        <f>IF(LOOKUP(Table1[[#This Row],[English]],Table13[Acronym])=Table1[[#This Row],[English]],"US Acronym","")</f>
        <v/>
      </c>
      <c r="D184" s="4" t="s">
        <v>258</v>
      </c>
      <c r="E184" s="3" t="str">
        <f>IF(Table1[[#This Row],[US Acronym?]]="US Acronym",LOOKUP(Table1[[#This Row],[English]],Table13[Acronym],FAA_Glossary!$D$4:$D$24),"")</f>
        <v/>
      </c>
    </row>
    <row r="185" spans="2:5" ht="15" x14ac:dyDescent="0.25">
      <c r="B185" s="4" t="s">
        <v>259</v>
      </c>
      <c r="C185" s="3" t="str">
        <f>IF(LOOKUP(Table1[[#This Row],[English]],Table13[Acronym])=Table1[[#This Row],[English]],"US Acronym","")</f>
        <v/>
      </c>
      <c r="D185" s="4" t="s">
        <v>260</v>
      </c>
      <c r="E185" s="3" t="str">
        <f>IF(Table1[[#This Row],[US Acronym?]]="US Acronym",LOOKUP(Table1[[#This Row],[English]],Table13[Acronym],FAA_Glossary!$D$4:$D$24),"")</f>
        <v/>
      </c>
    </row>
    <row r="186" spans="2:5" ht="15" x14ac:dyDescent="0.25">
      <c r="B186" s="4" t="s">
        <v>261</v>
      </c>
      <c r="C186" s="3" t="str">
        <f>IF(LOOKUP(Table1[[#This Row],[English]],Table13[Acronym])=Table1[[#This Row],[English]],"US Acronym","")</f>
        <v/>
      </c>
      <c r="D186" s="4" t="s">
        <v>262</v>
      </c>
      <c r="E186" s="3" t="str">
        <f>IF(Table1[[#This Row],[US Acronym?]]="US Acronym",LOOKUP(Table1[[#This Row],[English]],Table13[Acronym],FAA_Glossary!$D$4:$D$24),"")</f>
        <v/>
      </c>
    </row>
    <row r="187" spans="2:5" ht="15" x14ac:dyDescent="0.25">
      <c r="B187" s="4" t="s">
        <v>341</v>
      </c>
      <c r="C187" s="3" t="str">
        <f>IF(LOOKUP(Table1[[#This Row],[English]],Table13[Acronym])=Table1[[#This Row],[English]],"US Acronym","")</f>
        <v/>
      </c>
      <c r="D187" s="4" t="s">
        <v>374</v>
      </c>
      <c r="E187" s="3" t="str">
        <f>IF(Table1[[#This Row],[US Acronym?]]="US Acronym",LOOKUP(Table1[[#This Row],[English]],Table13[Acronym],FAA_Glossary!$D$4:$D$24),"")</f>
        <v/>
      </c>
    </row>
    <row r="188" spans="2:5" ht="15" x14ac:dyDescent="0.25">
      <c r="B188" s="4" t="s">
        <v>367</v>
      </c>
      <c r="C188" s="3" t="str">
        <f>IF(LOOKUP(Table1[[#This Row],[English]],Table13[Acronym])=Table1[[#This Row],[English]],"US Acronym","")</f>
        <v/>
      </c>
      <c r="D188" s="4" t="s">
        <v>368</v>
      </c>
      <c r="E188" s="3" t="str">
        <f>IF(Table1[[#This Row],[US Acronym?]]="US Acronym",LOOKUP(Table1[[#This Row],[English]],Table13[Acronym],FAA_Glossary!$D$4:$D$24),"")</f>
        <v/>
      </c>
    </row>
    <row r="189" spans="2:5" ht="15" x14ac:dyDescent="0.25">
      <c r="B189" s="4" t="s">
        <v>338</v>
      </c>
      <c r="C189" s="3" t="str">
        <f>IF(LOOKUP(Table1[[#This Row],[English]],Table13[Acronym])=Table1[[#This Row],[English]],"US Acronym","")</f>
        <v/>
      </c>
      <c r="D189" s="4" t="s">
        <v>377</v>
      </c>
      <c r="E189" s="3" t="str">
        <f>IF(Table1[[#This Row],[US Acronym?]]="US Acronym",LOOKUP(Table1[[#This Row],[English]],Table13[Acronym],FAA_Glossary!$D$4:$D$24),"")</f>
        <v/>
      </c>
    </row>
    <row r="190" spans="2:5" ht="15" x14ac:dyDescent="0.25">
      <c r="B190" s="6" t="s">
        <v>326</v>
      </c>
      <c r="C190" s="3" t="str">
        <f>IF(LOOKUP(Table1[[#This Row],[English]],Table13[Acronym])=Table1[[#This Row],[English]],"US Acronym","")</f>
        <v/>
      </c>
      <c r="D190" s="6" t="s">
        <v>327</v>
      </c>
      <c r="E190" s="3" t="str">
        <f>IF(Table1[[#This Row],[US Acronym?]]="US Acronym",LOOKUP(Table1[[#This Row],[English]],Table13[Acronym],FAA_Glossary!$D$4:$D$24),"")</f>
        <v/>
      </c>
    </row>
    <row r="191" spans="2:5" ht="15" x14ac:dyDescent="0.25">
      <c r="B191" s="4" t="s">
        <v>378</v>
      </c>
      <c r="C191" s="3" t="str">
        <f>IF(LOOKUP(Table1[[#This Row],[English]],Table13[Acronym])=Table1[[#This Row],[English]],"US Acronym","")</f>
        <v/>
      </c>
      <c r="D191" s="4" t="s">
        <v>379</v>
      </c>
      <c r="E191" s="3" t="str">
        <f>IF(Table1[[#This Row],[US Acronym?]]="US Acronym",LOOKUP(Table1[[#This Row],[English]],Table13[Acronym],FAA_Glossary!$D$4:$D$24),"")</f>
        <v/>
      </c>
    </row>
    <row r="192" spans="2:5" ht="15" x14ac:dyDescent="0.25">
      <c r="B192" s="4" t="s">
        <v>263</v>
      </c>
      <c r="C192" s="3" t="str">
        <f>IF(LOOKUP(Table1[[#This Row],[English]],Table13[Acronym])=Table1[[#This Row],[English]],"US Acronym","")</f>
        <v/>
      </c>
      <c r="D192" s="4" t="s">
        <v>264</v>
      </c>
      <c r="E192" s="3" t="str">
        <f>IF(Table1[[#This Row],[US Acronym?]]="US Acronym",LOOKUP(Table1[[#This Row],[English]],Table13[Acronym],FAA_Glossary!$D$4:$D$24),"")</f>
        <v/>
      </c>
    </row>
    <row r="193" spans="2:5" ht="15" x14ac:dyDescent="0.25">
      <c r="B193" s="4" t="s">
        <v>424</v>
      </c>
      <c r="C193" s="3" t="str">
        <f>IF(LOOKUP(Table1[[#This Row],[English]],Table13[Acronym])=Table1[[#This Row],[English]],"US Acronym","")</f>
        <v>US Acronym</v>
      </c>
      <c r="D193" s="4" t="str">
        <f>IF(Table1[[#This Row],[US Acronym?]]="US Acronym",LOOKUP(Table1[[#This Row],[English]],Table13[Acronym],Table13[Meaning]),"")</f>
        <v>Total Airport Management</v>
      </c>
      <c r="E193" s="3" t="str">
        <f>IF(Table1[[#This Row],[US Acronym?]]="US Acronym",LOOKUP(Table1[[#This Row],[English]],Table13[Acronym],FAA_Glossary!$D$4:$D$24),"")</f>
        <v>-</v>
      </c>
    </row>
    <row r="194" spans="2:5" ht="15" x14ac:dyDescent="0.25">
      <c r="B194" s="3" t="s">
        <v>265</v>
      </c>
      <c r="C194" s="3" t="str">
        <f>IF(LOOKUP(Table1[[#This Row],[English]],Table13[Acronym])=Table1[[#This Row],[English]],"US Acronym","")</f>
        <v/>
      </c>
      <c r="D194" s="5" t="s">
        <v>266</v>
      </c>
      <c r="E194" s="3" t="str">
        <f>IF(Table1[[#This Row],[US Acronym?]]="US Acronym",LOOKUP(Table1[[#This Row],[English]],Table13[Acronym],FAA_Glossary!$D$4:$D$24),"")</f>
        <v/>
      </c>
    </row>
    <row r="195" spans="2:5" ht="15" x14ac:dyDescent="0.25">
      <c r="B195" s="3" t="s">
        <v>348</v>
      </c>
      <c r="C195" s="3" t="str">
        <f>IF(LOOKUP(Table1[[#This Row],[English]],Table13[Acronym])=Table1[[#This Row],[English]],"US Acronym","")</f>
        <v/>
      </c>
      <c r="D195" s="3" t="s">
        <v>363</v>
      </c>
      <c r="E195" s="3" t="str">
        <f>IF(Table1[[#This Row],[US Acronym?]]="US Acronym",LOOKUP(Table1[[#This Row],[English]],Table13[Acronym],FAA_Glossary!$D$4:$D$24),"")</f>
        <v/>
      </c>
    </row>
    <row r="196" spans="2:5" ht="15" x14ac:dyDescent="0.25">
      <c r="B196" s="5" t="s">
        <v>328</v>
      </c>
      <c r="C196" s="3" t="str">
        <f>IF(LOOKUP(Table1[[#This Row],[English]],Table13[Acronym])=Table1[[#This Row],[English]],"US Acronym","")</f>
        <v/>
      </c>
      <c r="D196" s="5" t="s">
        <v>329</v>
      </c>
      <c r="E196" s="3" t="str">
        <f>IF(Table1[[#This Row],[US Acronym?]]="US Acronym",LOOKUP(Table1[[#This Row],[English]],Table13[Acronym],FAA_Glossary!$D$4:$D$24),"")</f>
        <v/>
      </c>
    </row>
    <row r="197" spans="2:5" ht="15" x14ac:dyDescent="0.25">
      <c r="B197" s="3" t="s">
        <v>351</v>
      </c>
      <c r="C197" s="3" t="str">
        <f>IF(LOOKUP(Table1[[#This Row],[English]],Table13[Acronym])=Table1[[#This Row],[English]],"US Acronym","")</f>
        <v/>
      </c>
      <c r="D197" s="3" t="s">
        <v>360</v>
      </c>
      <c r="E197" s="3" t="str">
        <f>IF(Table1[[#This Row],[US Acronym?]]="US Acronym",LOOKUP(Table1[[#This Row],[English]],Table13[Acronym],FAA_Glossary!$D$4:$D$24),"")</f>
        <v/>
      </c>
    </row>
    <row r="198" spans="2:5" ht="15" x14ac:dyDescent="0.25">
      <c r="B198" s="3" t="s">
        <v>426</v>
      </c>
      <c r="C198" s="3" t="str">
        <f>IF(LOOKUP(Table1[[#This Row],[English]],Table13[Acronym])=Table1[[#This Row],[English]],"US Acronym","")</f>
        <v>US Acronym</v>
      </c>
      <c r="D198" s="3" t="str">
        <f>IF(Table1[[#This Row],[US Acronym?]]="US Acronym",LOOKUP(Table1[[#This Row],[English]],Table13[Acronym],Table13[Meaning]),"")</f>
        <v>Take-Off</v>
      </c>
      <c r="E198" s="3" t="str">
        <f>IF(Table1[[#This Row],[US Acronym?]]="US Acronym",LOOKUP(Table1[[#This Row],[English]],Table13[Acronym],FAA_Glossary!$D$4:$D$24),"")</f>
        <v>-</v>
      </c>
    </row>
    <row r="199" spans="2:5" ht="15" x14ac:dyDescent="0.25">
      <c r="B199" s="5" t="s">
        <v>330</v>
      </c>
      <c r="C199" s="3" t="str">
        <f>IF(LOOKUP(Table1[[#This Row],[English]],Table13[Acronym])=Table1[[#This Row],[English]],"US Acronym","")</f>
        <v/>
      </c>
      <c r="D199" s="5" t="s">
        <v>331</v>
      </c>
      <c r="E199" s="3" t="str">
        <f>IF(Table1[[#This Row],[US Acronym?]]="US Acronym",LOOKUP(Table1[[#This Row],[English]],Table13[Acronym],FAA_Glossary!$D$4:$D$24),"")</f>
        <v/>
      </c>
    </row>
    <row r="200" spans="2:5" ht="15" x14ac:dyDescent="0.25">
      <c r="B200" s="3" t="s">
        <v>330</v>
      </c>
      <c r="C200" s="3" t="str">
        <f>IF(LOOKUP(Table1[[#This Row],[English]],Table13[Acronym])=Table1[[#This Row],[English]],"US Acronym","")</f>
        <v/>
      </c>
      <c r="D200" s="3" t="s">
        <v>359</v>
      </c>
      <c r="E200" s="3" t="str">
        <f>IF(Table1[[#This Row],[US Acronym?]]="US Acronym",LOOKUP(Table1[[#This Row],[English]],Table13[Acronym],FAA_Glossary!$D$4:$D$24),"")</f>
        <v/>
      </c>
    </row>
    <row r="201" spans="2:5" ht="15" x14ac:dyDescent="0.25">
      <c r="B201" s="3" t="s">
        <v>267</v>
      </c>
      <c r="C201" s="3" t="str">
        <f>IF(LOOKUP(Table1[[#This Row],[English]],Table13[Acronym])=Table1[[#This Row],[English]],"US Acronym","")</f>
        <v/>
      </c>
      <c r="D201" s="3" t="s">
        <v>268</v>
      </c>
      <c r="E201" s="3" t="str">
        <f>IF(Table1[[#This Row],[US Acronym?]]="US Acronym",LOOKUP(Table1[[#This Row],[English]],Table13[Acronym],FAA_Glossary!$D$4:$D$24),"")</f>
        <v/>
      </c>
    </row>
    <row r="202" spans="2:5" ht="15" x14ac:dyDescent="0.25">
      <c r="B202" s="3" t="s">
        <v>269</v>
      </c>
      <c r="C202" s="3" t="str">
        <f>IF(LOOKUP(Table1[[#This Row],[English]],Table13[Acronym])=Table1[[#This Row],[English]],"US Acronym","")</f>
        <v/>
      </c>
      <c r="D202" s="3" t="s">
        <v>270</v>
      </c>
      <c r="E202" s="3" t="str">
        <f>IF(Table1[[#This Row],[US Acronym?]]="US Acronym",LOOKUP(Table1[[#This Row],[English]],Table13[Acronym],FAA_Glossary!$D$4:$D$24),"")</f>
        <v/>
      </c>
    </row>
    <row r="203" spans="2:5" ht="15" x14ac:dyDescent="0.25">
      <c r="B203" s="3" t="s">
        <v>350</v>
      </c>
      <c r="C203" s="3" t="str">
        <f>IF(LOOKUP(Table1[[#This Row],[English]],Table13[Acronym])=Table1[[#This Row],[English]],"US Acronym","")</f>
        <v/>
      </c>
      <c r="D203" s="3" t="s">
        <v>361</v>
      </c>
      <c r="E203" s="3" t="str">
        <f>IF(Table1[[#This Row],[US Acronym?]]="US Acronym",LOOKUP(Table1[[#This Row],[English]],Table13[Acronym],FAA_Glossary!$D$4:$D$24),"")</f>
        <v/>
      </c>
    </row>
    <row r="204" spans="2:5" ht="15" x14ac:dyDescent="0.25">
      <c r="B204" s="3" t="s">
        <v>271</v>
      </c>
      <c r="C204" s="3" t="str">
        <f>IF(LOOKUP(Table1[[#This Row],[English]],Table13[Acronym])=Table1[[#This Row],[English]],"US Acronym","")</f>
        <v/>
      </c>
      <c r="D204" s="3" t="s">
        <v>366</v>
      </c>
      <c r="E204" s="3" t="str">
        <f>IF(Table1[[#This Row],[US Acronym?]]="US Acronym",LOOKUP(Table1[[#This Row],[English]],Table13[Acronym],FAA_Glossary!$D$4:$D$24),"")</f>
        <v/>
      </c>
    </row>
    <row r="205" spans="2:5" ht="15" x14ac:dyDescent="0.25">
      <c r="B205" s="5" t="s">
        <v>332</v>
      </c>
      <c r="C205" s="3" t="str">
        <f>IF(LOOKUP(Table1[[#This Row],[English]],Table13[Acronym])=Table1[[#This Row],[English]],"US Acronym","")</f>
        <v/>
      </c>
      <c r="D205" s="5" t="s">
        <v>333</v>
      </c>
      <c r="E205" s="3" t="str">
        <f>IF(Table1[[#This Row],[US Acronym?]]="US Acronym",LOOKUP(Table1[[#This Row],[English]],Table13[Acronym],FAA_Glossary!$D$4:$D$24),"")</f>
        <v/>
      </c>
    </row>
    <row r="206" spans="2:5" ht="15" x14ac:dyDescent="0.25">
      <c r="B206" s="3" t="s">
        <v>428</v>
      </c>
      <c r="C206" s="3" t="str">
        <f>IF(LOOKUP(Table1[[#This Row],[English]],Table13[Acronym])=Table1[[#This Row],[English]],"US Acronym","")</f>
        <v>US Acronym</v>
      </c>
      <c r="D206" s="3" t="str">
        <f>IF(Table1[[#This Row],[US Acronym?]]="US Acronym",LOOKUP(Table1[[#This Row],[English]],Table13[Acronym],Table13[Meaning]),"")</f>
        <v>Taxiway</v>
      </c>
      <c r="E206" s="3" t="str">
        <f>IF(Table1[[#This Row],[US Acronym?]]="US Acronym",LOOKUP(Table1[[#This Row],[English]],Table13[Acronym],FAA_Glossary!$D$4:$D$24),"")</f>
        <v>-</v>
      </c>
    </row>
    <row r="207" spans="2:5" ht="15" x14ac:dyDescent="0.25">
      <c r="B207" s="5" t="s">
        <v>334</v>
      </c>
      <c r="C207" s="3" t="str">
        <f>IF(LOOKUP(Table1[[#This Row],[English]],Table13[Acronym])=Table1[[#This Row],[English]],"US Acronym","")</f>
        <v/>
      </c>
      <c r="D207" s="5" t="s">
        <v>335</v>
      </c>
      <c r="E207" s="3" t="str">
        <f>IF(Table1[[#This Row],[US Acronym?]]="US Acronym",LOOKUP(Table1[[#This Row],[English]],Table13[Acronym],FAA_Glossary!$D$4:$D$24),"")</f>
        <v/>
      </c>
    </row>
    <row r="208" spans="2:5" ht="15" x14ac:dyDescent="0.25">
      <c r="B208" s="5" t="s">
        <v>336</v>
      </c>
      <c r="C208" s="3" t="str">
        <f>IF(LOOKUP(Table1[[#This Row],[English]],Table13[Acronym])=Table1[[#This Row],[English]],"US Acronym","")</f>
        <v/>
      </c>
      <c r="D208" s="5" t="s">
        <v>380</v>
      </c>
      <c r="E208" s="3" t="str">
        <f>IF(Table1[[#This Row],[US Acronym?]]="US Acronym",LOOKUP(Table1[[#This Row],[English]],Table13[Acronym],FAA_Glossary!$D$4:$D$24),"")</f>
        <v/>
      </c>
    </row>
    <row r="209" spans="2:5" ht="15" x14ac:dyDescent="0.25">
      <c r="B209" s="6" t="s">
        <v>337</v>
      </c>
      <c r="C209" s="3" t="str">
        <f>IF(LOOKUP(Table1[[#This Row],[English]],Table13[Acronym])=Table1[[#This Row],[English]],"US Acronym","")</f>
        <v/>
      </c>
      <c r="D209" s="5" t="s">
        <v>381</v>
      </c>
      <c r="E209" s="3" t="str">
        <f>IF(Table1[[#This Row],[US Acronym?]]="US Acronym",LOOKUP(Table1[[#This Row],[English]],Table13[Acronym],FAA_Glossary!$D$4:$D$24),"")</f>
        <v/>
      </c>
    </row>
    <row r="210" spans="2:5" ht="15" x14ac:dyDescent="0.25">
      <c r="B210" s="4" t="s">
        <v>480</v>
      </c>
      <c r="C210" s="4" t="s">
        <v>432</v>
      </c>
      <c r="D210" s="4" t="s">
        <v>433</v>
      </c>
      <c r="E210" s="4"/>
    </row>
    <row r="211" spans="2:5" ht="15" x14ac:dyDescent="0.25">
      <c r="B211" s="4" t="s">
        <v>434</v>
      </c>
      <c r="C211" s="4"/>
      <c r="D211" s="4" t="s">
        <v>435</v>
      </c>
      <c r="E211" s="4"/>
    </row>
    <row r="212" spans="2:5" ht="15" x14ac:dyDescent="0.25">
      <c r="B212" s="4" t="s">
        <v>436</v>
      </c>
      <c r="C212" s="4" t="str">
        <f>IF(LOOKUP(Table1[[#This Row],[English]],Table13[Acronym])=Table1[[#This Row],[English]],"US Acronym","")</f>
        <v/>
      </c>
      <c r="D212" s="4" t="s">
        <v>437</v>
      </c>
      <c r="E212" s="4"/>
    </row>
    <row r="213" spans="2:5" ht="15" x14ac:dyDescent="0.25">
      <c r="B213" s="4" t="s">
        <v>438</v>
      </c>
      <c r="C213" s="4" t="s">
        <v>432</v>
      </c>
      <c r="D213" s="4" t="s">
        <v>439</v>
      </c>
      <c r="E213" s="4"/>
    </row>
    <row r="214" spans="2:5" ht="15" x14ac:dyDescent="0.25">
      <c r="B214" s="4" t="s">
        <v>440</v>
      </c>
      <c r="C214" s="4" t="s">
        <v>432</v>
      </c>
      <c r="D214" s="4" t="s">
        <v>441</v>
      </c>
      <c r="E214" s="4"/>
    </row>
    <row r="215" spans="2:5" ht="15" x14ac:dyDescent="0.25">
      <c r="B215" s="4" t="s">
        <v>442</v>
      </c>
      <c r="C215" s="4" t="str">
        <f>IF(LOOKUP(Table1[[#This Row],[English]],Table13[Acronym])=Table1[[#This Row],[English]],"US Acronym","")</f>
        <v/>
      </c>
      <c r="D215" s="4" t="s">
        <v>443</v>
      </c>
      <c r="E215" s="4"/>
    </row>
    <row r="216" spans="2:5" ht="15" x14ac:dyDescent="0.25">
      <c r="B216" s="4" t="s">
        <v>444</v>
      </c>
      <c r="C216" s="4" t="str">
        <f>IF(LOOKUP(Table1[[#This Row],[English]],Table13[Acronym])=Table1[[#This Row],[English]],"US Acronym","")</f>
        <v/>
      </c>
      <c r="D216" s="4" t="s">
        <v>443</v>
      </c>
      <c r="E216" s="4"/>
    </row>
    <row r="217" spans="2:5" ht="15" x14ac:dyDescent="0.25">
      <c r="B217" s="4" t="s">
        <v>445</v>
      </c>
      <c r="C217" s="4" t="str">
        <f>IF(LOOKUP(Table1[[#This Row],[English]],Table13[Acronym])=Table1[[#This Row],[English]],"US Acronym","")</f>
        <v/>
      </c>
      <c r="D217" s="4" t="s">
        <v>446</v>
      </c>
      <c r="E217" s="4"/>
    </row>
    <row r="218" spans="2:5" ht="15" x14ac:dyDescent="0.25">
      <c r="B218" s="4" t="s">
        <v>447</v>
      </c>
      <c r="C218" s="4" t="str">
        <f>IF(LOOKUP(Table1[[#This Row],[English]],Table13[Acronym])=Table1[[#This Row],[English]],"US Acronym","")</f>
        <v/>
      </c>
      <c r="D218" s="4" t="s">
        <v>443</v>
      </c>
      <c r="E218" s="4"/>
    </row>
    <row r="219" spans="2:5" ht="15" x14ac:dyDescent="0.25">
      <c r="B219" s="4" t="s">
        <v>448</v>
      </c>
      <c r="C219" s="4" t="str">
        <f>IF(LOOKUP(Table1[[#This Row],[English]],Table13[Acronym])=Table1[[#This Row],[English]],"US Acronym","")</f>
        <v/>
      </c>
      <c r="D219" s="4" t="s">
        <v>449</v>
      </c>
      <c r="E219" s="4"/>
    </row>
    <row r="220" spans="2:5" ht="15" x14ac:dyDescent="0.25">
      <c r="B220" s="4" t="s">
        <v>450</v>
      </c>
      <c r="C220" s="4" t="str">
        <f>IF(LOOKUP(Table1[[#This Row],[English]],Table13[Acronym])=Table1[[#This Row],[English]],"US Acronym","")</f>
        <v/>
      </c>
      <c r="D220" s="4" t="s">
        <v>451</v>
      </c>
      <c r="E220" s="4"/>
    </row>
    <row r="221" spans="2:5" ht="15" x14ac:dyDescent="0.25">
      <c r="B221" s="4" t="s">
        <v>452</v>
      </c>
      <c r="C221" s="4" t="str">
        <f>IF(LOOKUP(Table1[[#This Row],[English]],Table13[Acronym])=Table1[[#This Row],[English]],"US Acronym","")</f>
        <v/>
      </c>
      <c r="D221" s="4" t="s">
        <v>443</v>
      </c>
      <c r="E221" s="4"/>
    </row>
    <row r="222" spans="2:5" ht="15" x14ac:dyDescent="0.25">
      <c r="B222" s="4" t="s">
        <v>453</v>
      </c>
      <c r="C222" s="4" t="str">
        <f>IF(LOOKUP(Table1[[#This Row],[English]],Table13[Acronym])=Table1[[#This Row],[English]],"US Acronym","")</f>
        <v/>
      </c>
      <c r="D222" s="4" t="s">
        <v>443</v>
      </c>
      <c r="E222" s="4"/>
    </row>
    <row r="223" spans="2:5" ht="15" x14ac:dyDescent="0.25">
      <c r="B223" s="4" t="s">
        <v>454</v>
      </c>
      <c r="C223" s="4" t="str">
        <f>IF(LOOKUP(Table1[[#This Row],[English]],Table13[Acronym])=Table1[[#This Row],[English]],"US Acronym","")</f>
        <v/>
      </c>
      <c r="D223" s="4" t="s">
        <v>455</v>
      </c>
      <c r="E223" s="4"/>
    </row>
    <row r="224" spans="2:5" ht="15" x14ac:dyDescent="0.25">
      <c r="B224" s="4" t="s">
        <v>456</v>
      </c>
      <c r="C224" s="4" t="str">
        <f>IF(LOOKUP(Table1[[#This Row],[English]],Table13[Acronym])=Table1[[#This Row],[English]],"US Acronym","")</f>
        <v/>
      </c>
      <c r="D224" s="4" t="s">
        <v>455</v>
      </c>
      <c r="E224" s="4"/>
    </row>
    <row r="225" spans="2:5" ht="15" x14ac:dyDescent="0.25">
      <c r="B225" s="4" t="s">
        <v>457</v>
      </c>
      <c r="C225" s="4" t="str">
        <f>IF(LOOKUP(Table1[[#This Row],[English]],Table13[Acronym])=Table1[[#This Row],[English]],"US Acronym","")</f>
        <v/>
      </c>
      <c r="D225" s="4" t="s">
        <v>455</v>
      </c>
      <c r="E225" s="4"/>
    </row>
    <row r="226" spans="2:5" ht="15" x14ac:dyDescent="0.25">
      <c r="B226" s="4" t="s">
        <v>458</v>
      </c>
      <c r="C226" s="4" t="str">
        <f>IF(LOOKUP(Table1[[#This Row],[English]],Table13[Acronym])=Table1[[#This Row],[English]],"US Acronym","")</f>
        <v/>
      </c>
      <c r="D226" s="4" t="s">
        <v>455</v>
      </c>
      <c r="E226" s="4"/>
    </row>
    <row r="227" spans="2:5" ht="15" x14ac:dyDescent="0.25">
      <c r="B227" s="4" t="s">
        <v>459</v>
      </c>
      <c r="C227" s="4" t="str">
        <f>IF(LOOKUP(Table1[[#This Row],[English]],Table13[Acronym])=Table1[[#This Row],[English]],"US Acronym","")</f>
        <v/>
      </c>
      <c r="D227" s="4" t="s">
        <v>455</v>
      </c>
      <c r="E227" s="4"/>
    </row>
    <row r="228" spans="2:5" ht="15" x14ac:dyDescent="0.25">
      <c r="B228" s="4" t="s">
        <v>460</v>
      </c>
      <c r="C228" s="4" t="str">
        <f>IF(LOOKUP(Table1[[#This Row],[English]],Table13[Acronym])=Table1[[#This Row],[English]],"US Acronym","")</f>
        <v/>
      </c>
      <c r="D228" s="4" t="s">
        <v>461</v>
      </c>
      <c r="E228" s="4"/>
    </row>
    <row r="229" spans="2:5" ht="15" x14ac:dyDescent="0.25">
      <c r="B229" s="4" t="s">
        <v>462</v>
      </c>
      <c r="C229" s="4" t="str">
        <f>IF(LOOKUP(Table1[[#This Row],[English]],Table13[Acronym])=Table1[[#This Row],[English]],"US Acronym","")</f>
        <v/>
      </c>
      <c r="D229" s="4" t="s">
        <v>455</v>
      </c>
      <c r="E229" s="4"/>
    </row>
    <row r="230" spans="2:5" ht="15" x14ac:dyDescent="0.25">
      <c r="B230" s="4" t="s">
        <v>463</v>
      </c>
      <c r="C230" s="4" t="str">
        <f>IF(LOOKUP(Table1[[#This Row],[English]],Table13[Acronym])=Table1[[#This Row],[English]],"US Acronym","")</f>
        <v/>
      </c>
      <c r="D230" s="4" t="s">
        <v>455</v>
      </c>
      <c r="E230" s="4"/>
    </row>
    <row r="231" spans="2:5" ht="30" x14ac:dyDescent="0.25">
      <c r="B231" s="4" t="s">
        <v>464</v>
      </c>
      <c r="C231" s="4" t="str">
        <f>IF(LOOKUP(Table1[[#This Row],[English]],Table13[Acronym])=Table1[[#This Row],[English]],"US Acronym","")</f>
        <v/>
      </c>
      <c r="D231" s="4" t="s">
        <v>465</v>
      </c>
      <c r="E231" s="4"/>
    </row>
    <row r="232" spans="2:5" ht="15" x14ac:dyDescent="0.25">
      <c r="B232" s="4" t="s">
        <v>466</v>
      </c>
      <c r="C232" s="4" t="str">
        <f>IF(LOOKUP(Table1[[#This Row],[English]],Table13[Acronym])=Table1[[#This Row],[English]],"US Acronym","")</f>
        <v/>
      </c>
      <c r="D232" s="4" t="s">
        <v>467</v>
      </c>
      <c r="E232" s="4"/>
    </row>
    <row r="233" spans="2:5" ht="15" x14ac:dyDescent="0.25">
      <c r="B233" s="4" t="s">
        <v>468</v>
      </c>
      <c r="C233" s="4" t="str">
        <f>IF(LOOKUP(Table1[[#This Row],[English]],Table13[Acronym])=Table1[[#This Row],[English]],"US Acronym","")</f>
        <v/>
      </c>
      <c r="D233" s="4" t="s">
        <v>455</v>
      </c>
      <c r="E233" s="4"/>
    </row>
    <row r="234" spans="2:5" ht="15" x14ac:dyDescent="0.25">
      <c r="B234" s="4" t="s">
        <v>469</v>
      </c>
      <c r="C234" s="4" t="str">
        <f>IF(LOOKUP(Table1[[#This Row],[English]],Table13[Acronym])=Table1[[#This Row],[English]],"US Acronym","")</f>
        <v/>
      </c>
      <c r="D234" s="4" t="s">
        <v>455</v>
      </c>
      <c r="E234" s="4"/>
    </row>
    <row r="235" spans="2:5" ht="15" x14ac:dyDescent="0.25">
      <c r="B235" s="4" t="s">
        <v>470</v>
      </c>
      <c r="C235" s="4" t="str">
        <f>IF(LOOKUP(Table1[[#This Row],[English]],Table13[Acronym])=Table1[[#This Row],[English]],"US Acronym","")</f>
        <v/>
      </c>
      <c r="D235" s="4" t="s">
        <v>455</v>
      </c>
      <c r="E235" s="4"/>
    </row>
    <row r="236" spans="2:5" ht="15" x14ac:dyDescent="0.25">
      <c r="B236" s="4" t="s">
        <v>471</v>
      </c>
      <c r="C236" s="4" t="str">
        <f>IF(LOOKUP(Table1[[#This Row],[English]],Table13[Acronym])=Table1[[#This Row],[English]],"US Acronym","")</f>
        <v/>
      </c>
      <c r="D236" s="4" t="s">
        <v>455</v>
      </c>
      <c r="E236" s="4"/>
    </row>
    <row r="237" spans="2:5" ht="15" x14ac:dyDescent="0.25">
      <c r="B237" s="4" t="s">
        <v>472</v>
      </c>
      <c r="C237" s="4" t="str">
        <f>IF(LOOKUP(Table1[[#This Row],[English]],Table13[Acronym])=Table1[[#This Row],[English]],"US Acronym","")</f>
        <v/>
      </c>
      <c r="D237" s="4" t="s">
        <v>455</v>
      </c>
      <c r="E237" s="4"/>
    </row>
    <row r="238" spans="2:5" ht="15" x14ac:dyDescent="0.25">
      <c r="B238" s="4" t="s">
        <v>473</v>
      </c>
      <c r="C238" s="4" t="str">
        <f>IF(LOOKUP(Table1[[#This Row],[English]],Table13[Acronym])=Table1[[#This Row],[English]],"US Acronym","")</f>
        <v/>
      </c>
      <c r="D238" s="4" t="s">
        <v>455</v>
      </c>
      <c r="E238" s="4"/>
    </row>
    <row r="239" spans="2:5" ht="15" x14ac:dyDescent="0.25">
      <c r="B239" s="4" t="s">
        <v>474</v>
      </c>
      <c r="C239" s="4" t="str">
        <f>IF(LOOKUP(Table1[[#This Row],[English]],Table13[Acronym])=Table1[[#This Row],[English]],"US Acronym","")</f>
        <v/>
      </c>
      <c r="D239" s="4" t="s">
        <v>455</v>
      </c>
      <c r="E239" s="4"/>
    </row>
    <row r="240" spans="2:5" ht="15" x14ac:dyDescent="0.25">
      <c r="B240" s="4" t="s">
        <v>475</v>
      </c>
      <c r="C240" s="4" t="str">
        <f>IF(LOOKUP(Table1[[#This Row],[English]],Table13[Acronym])=Table1[[#This Row],[English]],"US Acronym","")</f>
        <v/>
      </c>
      <c r="D240" s="4" t="s">
        <v>455</v>
      </c>
      <c r="E240" s="4"/>
    </row>
    <row r="241" spans="2:5" ht="15" x14ac:dyDescent="0.25">
      <c r="B241" s="4" t="s">
        <v>476</v>
      </c>
      <c r="C241" s="4" t="str">
        <f>IF(LOOKUP(Table1[[#This Row],[English]],Table13[Acronym])=Table1[[#This Row],[English]],"US Acronym","")</f>
        <v/>
      </c>
      <c r="D241" s="4" t="s">
        <v>455</v>
      </c>
      <c r="E241" s="4"/>
    </row>
    <row r="242" spans="2:5" ht="15" x14ac:dyDescent="0.25">
      <c r="B242" s="4" t="s">
        <v>477</v>
      </c>
      <c r="C242" s="4" t="str">
        <f>IF(LOOKUP(Table1[[#This Row],[English]],Table13[Acronym])=Table1[[#This Row],[English]],"US Acronym","")</f>
        <v/>
      </c>
      <c r="D242" s="4" t="s">
        <v>467</v>
      </c>
      <c r="E242" s="4"/>
    </row>
    <row r="243" spans="2:5" ht="15" x14ac:dyDescent="0.25">
      <c r="B243" s="4" t="s">
        <v>478</v>
      </c>
      <c r="C243" s="4" t="str">
        <f>IF(LOOKUP(Table1[[#This Row],[English]],Table13[Acronym])=Table1[[#This Row],[English]],"US Acronym","")</f>
        <v/>
      </c>
      <c r="D243" s="4" t="s">
        <v>467</v>
      </c>
      <c r="E243" s="4"/>
    </row>
    <row r="244" spans="2:5" ht="15" x14ac:dyDescent="0.25">
      <c r="B244" s="4" t="s">
        <v>479</v>
      </c>
      <c r="C244" s="4" t="str">
        <f>IF(LOOKUP(Table1[[#This Row],[English]],Table13[Acronym])=Table1[[#This Row],[English]],"US Acronym","")</f>
        <v/>
      </c>
      <c r="D244" s="4" t="s">
        <v>467</v>
      </c>
      <c r="E244" s="4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E2166-3E46-4925-98D2-FDAB3C7A0D5E}">
  <dimension ref="A1:D40"/>
  <sheetViews>
    <sheetView topLeftCell="A2" zoomScale="91" workbookViewId="0">
      <selection activeCell="A2" sqref="A2"/>
    </sheetView>
  </sheetViews>
  <sheetFormatPr defaultColWidth="28.28515625" defaultRowHeight="14.45" x14ac:dyDescent="0.25"/>
  <cols>
    <col min="3" max="3" width="49.5703125" customWidth="1"/>
  </cols>
  <sheetData>
    <row r="1" spans="1:4" ht="30" x14ac:dyDescent="0.25">
      <c r="A1" s="2" t="s">
        <v>0</v>
      </c>
      <c r="B1" s="2" t="s">
        <v>430</v>
      </c>
      <c r="C1" s="2" t="s">
        <v>1</v>
      </c>
      <c r="D1" s="2" t="s">
        <v>431</v>
      </c>
    </row>
    <row r="2" spans="1:4" ht="15" x14ac:dyDescent="0.25">
      <c r="A2" s="4" t="s">
        <v>480</v>
      </c>
      <c r="B2" s="4" t="s">
        <v>432</v>
      </c>
      <c r="C2" s="4" t="s">
        <v>433</v>
      </c>
      <c r="D2" s="4"/>
    </row>
    <row r="3" spans="1:4" ht="15" x14ac:dyDescent="0.25">
      <c r="A3" s="4" t="s">
        <v>434</v>
      </c>
      <c r="B3" s="4"/>
      <c r="C3" s="4" t="s">
        <v>435</v>
      </c>
      <c r="D3" s="4"/>
    </row>
    <row r="4" spans="1:4" ht="15" x14ac:dyDescent="0.25">
      <c r="A4" s="4" t="s">
        <v>436</v>
      </c>
      <c r="B4" s="4" t="str">
        <f>IF(LOOKUP(Table14[[#This Row],[English]],Table13[Acronym])=Table14[[#This Row],[English]],"US Acronym","")</f>
        <v/>
      </c>
      <c r="C4" s="4" t="s">
        <v>437</v>
      </c>
      <c r="D4" s="4"/>
    </row>
    <row r="5" spans="1:4" ht="30" x14ac:dyDescent="0.25">
      <c r="A5" s="4" t="s">
        <v>438</v>
      </c>
      <c r="B5" s="4" t="s">
        <v>432</v>
      </c>
      <c r="C5" s="4" t="s">
        <v>439</v>
      </c>
      <c r="D5" s="4"/>
    </row>
    <row r="6" spans="1:4" ht="15" x14ac:dyDescent="0.25">
      <c r="A6" s="4" t="s">
        <v>440</v>
      </c>
      <c r="B6" s="4" t="s">
        <v>432</v>
      </c>
      <c r="C6" s="4" t="s">
        <v>441</v>
      </c>
      <c r="D6" s="4"/>
    </row>
    <row r="7" spans="1:4" ht="15" x14ac:dyDescent="0.25">
      <c r="A7" s="4" t="s">
        <v>442</v>
      </c>
      <c r="B7" s="4" t="str">
        <f>IF(LOOKUP(Table14[[#This Row],[English]],Table13[Acronym])=Table14[[#This Row],[English]],"US Acronym","")</f>
        <v/>
      </c>
      <c r="C7" s="4" t="s">
        <v>443</v>
      </c>
      <c r="D7" s="4"/>
    </row>
    <row r="8" spans="1:4" ht="15" x14ac:dyDescent="0.25">
      <c r="A8" s="4" t="s">
        <v>444</v>
      </c>
      <c r="B8" s="4" t="str">
        <f>IF(LOOKUP(Table14[[#This Row],[English]],Table13[Acronym])=Table14[[#This Row],[English]],"US Acronym","")</f>
        <v/>
      </c>
      <c r="C8" s="4" t="s">
        <v>443</v>
      </c>
      <c r="D8" s="4"/>
    </row>
    <row r="9" spans="1:4" ht="15" x14ac:dyDescent="0.25">
      <c r="A9" s="4" t="s">
        <v>445</v>
      </c>
      <c r="B9" s="4" t="str">
        <f>IF(LOOKUP(Table14[[#This Row],[English]],Table13[Acronym])=Table14[[#This Row],[English]],"US Acronym","")</f>
        <v/>
      </c>
      <c r="C9" s="4" t="s">
        <v>446</v>
      </c>
      <c r="D9" s="4"/>
    </row>
    <row r="10" spans="1:4" ht="15" x14ac:dyDescent="0.25">
      <c r="A10" s="4" t="s">
        <v>447</v>
      </c>
      <c r="B10" s="4" t="str">
        <f>IF(LOOKUP(Table14[[#This Row],[English]],Table13[Acronym])=Table14[[#This Row],[English]],"US Acronym","")</f>
        <v/>
      </c>
      <c r="C10" s="4" t="s">
        <v>443</v>
      </c>
      <c r="D10" s="4"/>
    </row>
    <row r="11" spans="1:4" ht="15" x14ac:dyDescent="0.25">
      <c r="A11" s="4" t="s">
        <v>448</v>
      </c>
      <c r="B11" s="4" t="str">
        <f>IF(LOOKUP(Table14[[#This Row],[English]],Table13[Acronym])=Table14[[#This Row],[English]],"US Acronym","")</f>
        <v/>
      </c>
      <c r="C11" s="4" t="s">
        <v>449</v>
      </c>
      <c r="D11" s="4"/>
    </row>
    <row r="12" spans="1:4" ht="30" x14ac:dyDescent="0.25">
      <c r="A12" s="4" t="s">
        <v>450</v>
      </c>
      <c r="B12" s="4" t="str">
        <f>IF(LOOKUP(Table14[[#This Row],[English]],Table13[Acronym])=Table14[[#This Row],[English]],"US Acronym","")</f>
        <v/>
      </c>
      <c r="C12" s="4" t="s">
        <v>451</v>
      </c>
      <c r="D12" s="4"/>
    </row>
    <row r="13" spans="1:4" ht="15" x14ac:dyDescent="0.25">
      <c r="A13" s="4" t="s">
        <v>452</v>
      </c>
      <c r="B13" s="4" t="str">
        <f>IF(LOOKUP(Table14[[#This Row],[English]],Table13[Acronym])=Table14[[#This Row],[English]],"US Acronym","")</f>
        <v/>
      </c>
      <c r="C13" s="4" t="s">
        <v>443</v>
      </c>
      <c r="D13" s="4"/>
    </row>
    <row r="14" spans="1:4" ht="15" x14ac:dyDescent="0.25">
      <c r="A14" s="4" t="s">
        <v>453</v>
      </c>
      <c r="B14" s="4" t="str">
        <f>IF(LOOKUP(Table14[[#This Row],[English]],Table13[Acronym])=Table14[[#This Row],[English]],"US Acronym","")</f>
        <v/>
      </c>
      <c r="C14" s="4" t="s">
        <v>443</v>
      </c>
      <c r="D14" s="4"/>
    </row>
    <row r="15" spans="1:4" ht="15" x14ac:dyDescent="0.25">
      <c r="A15" s="4" t="s">
        <v>28</v>
      </c>
      <c r="B15" s="4" t="str">
        <f>IF(LOOKUP(Table14[[#This Row],[English]],Table13[Acronym])=Table14[[#This Row],[English]],"US Acronym","")</f>
        <v/>
      </c>
      <c r="C15" s="4" t="s">
        <v>29</v>
      </c>
      <c r="D15" s="4"/>
    </row>
    <row r="16" spans="1:4" ht="15" x14ac:dyDescent="0.25">
      <c r="A16" s="4" t="s">
        <v>454</v>
      </c>
      <c r="B16" s="4" t="str">
        <f>IF(LOOKUP(Table14[[#This Row],[English]],Table13[Acronym])=Table14[[#This Row],[English]],"US Acronym","")</f>
        <v/>
      </c>
      <c r="C16" s="4" t="s">
        <v>455</v>
      </c>
      <c r="D16" s="4"/>
    </row>
    <row r="17" spans="1:4" ht="15" x14ac:dyDescent="0.25">
      <c r="A17" s="4" t="s">
        <v>456</v>
      </c>
      <c r="B17" s="4" t="str">
        <f>IF(LOOKUP(Table14[[#This Row],[English]],Table13[Acronym])=Table14[[#This Row],[English]],"US Acronym","")</f>
        <v/>
      </c>
      <c r="C17" s="4" t="s">
        <v>455</v>
      </c>
      <c r="D17" s="4"/>
    </row>
    <row r="18" spans="1:4" ht="15" x14ac:dyDescent="0.25">
      <c r="A18" s="4" t="s">
        <v>457</v>
      </c>
      <c r="B18" s="4" t="str">
        <f>IF(LOOKUP(Table14[[#This Row],[English]],Table13[Acronym])=Table14[[#This Row],[English]],"US Acronym","")</f>
        <v/>
      </c>
      <c r="C18" s="4" t="s">
        <v>455</v>
      </c>
      <c r="D18" s="4"/>
    </row>
    <row r="19" spans="1:4" ht="15" x14ac:dyDescent="0.25">
      <c r="A19" s="4" t="s">
        <v>458</v>
      </c>
      <c r="B19" s="4" t="str">
        <f>IF(LOOKUP(Table14[[#This Row],[English]],Table13[Acronym])=Table14[[#This Row],[English]],"US Acronym","")</f>
        <v/>
      </c>
      <c r="C19" s="4" t="s">
        <v>455</v>
      </c>
      <c r="D19" s="4"/>
    </row>
    <row r="20" spans="1:4" ht="15" x14ac:dyDescent="0.25">
      <c r="A20" s="4" t="s">
        <v>459</v>
      </c>
      <c r="B20" s="4" t="str">
        <f>IF(LOOKUP(Table14[[#This Row],[English]],Table13[Acronym])=Table14[[#This Row],[English]],"US Acronym","")</f>
        <v/>
      </c>
      <c r="C20" s="4" t="s">
        <v>455</v>
      </c>
      <c r="D20" s="4"/>
    </row>
    <row r="21" spans="1:4" ht="15" x14ac:dyDescent="0.25">
      <c r="A21" s="4" t="s">
        <v>460</v>
      </c>
      <c r="B21" s="4" t="str">
        <f>IF(LOOKUP(Table14[[#This Row],[English]],Table13[Acronym])=Table14[[#This Row],[English]],"US Acronym","")</f>
        <v/>
      </c>
      <c r="C21" s="4" t="s">
        <v>461</v>
      </c>
      <c r="D21" s="4"/>
    </row>
    <row r="22" spans="1:4" ht="15" x14ac:dyDescent="0.25">
      <c r="A22" s="4" t="s">
        <v>462</v>
      </c>
      <c r="B22" s="4" t="str">
        <f>IF(LOOKUP(Table14[[#This Row],[English]],Table13[Acronym])=Table14[[#This Row],[English]],"US Acronym","")</f>
        <v/>
      </c>
      <c r="C22" s="4" t="s">
        <v>455</v>
      </c>
      <c r="D22" s="4"/>
    </row>
    <row r="23" spans="1:4" ht="15" x14ac:dyDescent="0.25">
      <c r="A23" s="4" t="s">
        <v>463</v>
      </c>
      <c r="B23" s="4" t="str">
        <f>IF(LOOKUP(Table14[[#This Row],[English]],Table13[Acronym])=Table14[[#This Row],[English]],"US Acronym","")</f>
        <v/>
      </c>
      <c r="C23" s="4" t="s">
        <v>455</v>
      </c>
      <c r="D23" s="4"/>
    </row>
    <row r="24" spans="1:4" ht="45" x14ac:dyDescent="0.25">
      <c r="A24" s="4" t="s">
        <v>464</v>
      </c>
      <c r="B24" s="4" t="str">
        <f>IF(LOOKUP(Table14[[#This Row],[English]],Table13[Acronym])=Table14[[#This Row],[English]],"US Acronym","")</f>
        <v/>
      </c>
      <c r="C24" s="4" t="s">
        <v>465</v>
      </c>
      <c r="D24" s="4"/>
    </row>
    <row r="25" spans="1:4" ht="15" x14ac:dyDescent="0.25">
      <c r="A25" s="4" t="s">
        <v>466</v>
      </c>
      <c r="B25" s="4" t="str">
        <f>IF(LOOKUP(Table14[[#This Row],[English]],Table13[Acronym])=Table14[[#This Row],[English]],"US Acronym","")</f>
        <v/>
      </c>
      <c r="C25" s="4" t="s">
        <v>467</v>
      </c>
      <c r="D25" s="4"/>
    </row>
    <row r="26" spans="1:4" ht="15" x14ac:dyDescent="0.25">
      <c r="A26" s="4" t="s">
        <v>468</v>
      </c>
      <c r="B26" s="4" t="str">
        <f>IF(LOOKUP(Table14[[#This Row],[English]],Table13[Acronym])=Table14[[#This Row],[English]],"US Acronym","")</f>
        <v/>
      </c>
      <c r="C26" s="4" t="s">
        <v>455</v>
      </c>
      <c r="D26" s="4"/>
    </row>
    <row r="27" spans="1:4" ht="15" x14ac:dyDescent="0.25">
      <c r="A27" s="4" t="s">
        <v>469</v>
      </c>
      <c r="B27" s="4" t="str">
        <f>IF(LOOKUP(Table14[[#This Row],[English]],Table13[Acronym])=Table14[[#This Row],[English]],"US Acronym","")</f>
        <v/>
      </c>
      <c r="C27" s="4" t="s">
        <v>455</v>
      </c>
      <c r="D27" s="4"/>
    </row>
    <row r="28" spans="1:4" ht="15" x14ac:dyDescent="0.25">
      <c r="A28" s="4" t="s">
        <v>470</v>
      </c>
      <c r="B28" s="4" t="str">
        <f>IF(LOOKUP(Table14[[#This Row],[English]],Table13[Acronym])=Table14[[#This Row],[English]],"US Acronym","")</f>
        <v/>
      </c>
      <c r="C28" s="4" t="s">
        <v>455</v>
      </c>
      <c r="D28" s="4"/>
    </row>
    <row r="29" spans="1:4" ht="15" x14ac:dyDescent="0.25">
      <c r="A29" s="4" t="s">
        <v>471</v>
      </c>
      <c r="B29" s="4" t="str">
        <f>IF(LOOKUP(Table14[[#This Row],[English]],Table13[Acronym])=Table14[[#This Row],[English]],"US Acronym","")</f>
        <v/>
      </c>
      <c r="C29" s="4" t="s">
        <v>455</v>
      </c>
      <c r="D29" s="4"/>
    </row>
    <row r="30" spans="1:4" ht="15" x14ac:dyDescent="0.25">
      <c r="A30" s="4" t="s">
        <v>472</v>
      </c>
      <c r="B30" s="4" t="str">
        <f>IF(LOOKUP(Table14[[#This Row],[English]],Table13[Acronym])=Table14[[#This Row],[English]],"US Acronym","")</f>
        <v/>
      </c>
      <c r="C30" s="4" t="s">
        <v>455</v>
      </c>
      <c r="D30" s="4"/>
    </row>
    <row r="31" spans="1:4" ht="15" x14ac:dyDescent="0.25">
      <c r="A31" s="4" t="s">
        <v>473</v>
      </c>
      <c r="B31" s="4" t="str">
        <f>IF(LOOKUP(Table14[[#This Row],[English]],Table13[Acronym])=Table14[[#This Row],[English]],"US Acronym","")</f>
        <v/>
      </c>
      <c r="C31" s="4" t="s">
        <v>455</v>
      </c>
      <c r="D31" s="4"/>
    </row>
    <row r="32" spans="1:4" ht="15" x14ac:dyDescent="0.25">
      <c r="A32" s="4" t="s">
        <v>474</v>
      </c>
      <c r="B32" s="4" t="str">
        <f>IF(LOOKUP(Table14[[#This Row],[English]],Table13[Acronym])=Table14[[#This Row],[English]],"US Acronym","")</f>
        <v/>
      </c>
      <c r="C32" s="4" t="s">
        <v>455</v>
      </c>
      <c r="D32" s="4"/>
    </row>
    <row r="33" spans="1:4" ht="15" x14ac:dyDescent="0.25">
      <c r="A33" s="4" t="s">
        <v>475</v>
      </c>
      <c r="B33" s="4" t="str">
        <f>IF(LOOKUP(Table14[[#This Row],[English]],Table13[Acronym])=Table14[[#This Row],[English]],"US Acronym","")</f>
        <v/>
      </c>
      <c r="C33" s="4" t="s">
        <v>455</v>
      </c>
      <c r="D33" s="4"/>
    </row>
    <row r="34" spans="1:4" ht="15" x14ac:dyDescent="0.25">
      <c r="A34" s="4" t="s">
        <v>476</v>
      </c>
      <c r="B34" s="4" t="str">
        <f>IF(LOOKUP(Table14[[#This Row],[English]],Table13[Acronym])=Table14[[#This Row],[English]],"US Acronym","")</f>
        <v/>
      </c>
      <c r="C34" s="4" t="s">
        <v>455</v>
      </c>
      <c r="D34" s="4"/>
    </row>
    <row r="35" spans="1:4" ht="15" x14ac:dyDescent="0.25">
      <c r="A35" s="4" t="s">
        <v>477</v>
      </c>
      <c r="B35" s="4" t="str">
        <f>IF(LOOKUP(Table14[[#This Row],[English]],Table13[Acronym])=Table14[[#This Row],[English]],"US Acronym","")</f>
        <v/>
      </c>
      <c r="C35" s="4" t="s">
        <v>467</v>
      </c>
      <c r="D35" s="4"/>
    </row>
    <row r="36" spans="1:4" ht="15" x14ac:dyDescent="0.25">
      <c r="A36" s="4" t="s">
        <v>478</v>
      </c>
      <c r="B36" s="4" t="str">
        <f>IF(LOOKUP(Table14[[#This Row],[English]],Table13[Acronym])=Table14[[#This Row],[English]],"US Acronym","")</f>
        <v/>
      </c>
      <c r="C36" s="4" t="s">
        <v>467</v>
      </c>
      <c r="D36" s="4"/>
    </row>
    <row r="37" spans="1:4" ht="15" x14ac:dyDescent="0.25">
      <c r="A37" s="4" t="s">
        <v>479</v>
      </c>
      <c r="B37" s="4" t="str">
        <f>IF(LOOKUP(Table14[[#This Row],[English]],Table13[Acronym])=Table14[[#This Row],[English]],"US Acronym","")</f>
        <v/>
      </c>
      <c r="C37" s="4" t="s">
        <v>467</v>
      </c>
      <c r="D37" s="4"/>
    </row>
    <row r="38" spans="1:4" ht="15" x14ac:dyDescent="0.25">
      <c r="A38" s="4" t="s">
        <v>130</v>
      </c>
      <c r="B38" s="4" t="str">
        <f>IF(LOOKUP(Table14[[#This Row],[English]],Table13[Acronym])=Table14[[#This Row],[English]],"US Acronym","")</f>
        <v/>
      </c>
      <c r="C38" s="4" t="s">
        <v>131</v>
      </c>
      <c r="D38" s="4"/>
    </row>
    <row r="39" spans="1:4" ht="15" x14ac:dyDescent="0.25">
      <c r="A39" s="4" t="s">
        <v>460</v>
      </c>
      <c r="B39" s="4" t="str">
        <f>IF(LOOKUP(Table14[[#This Row],[English]],Table13[Acronym])=Table14[[#This Row],[English]],"US Acronym","")</f>
        <v/>
      </c>
      <c r="C39" s="4" t="s">
        <v>461</v>
      </c>
      <c r="D39" s="4"/>
    </row>
    <row r="40" spans="1:4" ht="15" x14ac:dyDescent="0.25">
      <c r="A40" s="4" t="s">
        <v>20</v>
      </c>
      <c r="B40" s="4" t="str">
        <f>IF(LOOKUP(Table14[[#This Row],[English]],Table13[Acronym])=Table14[[#This Row],[English]],"US Acronym","")</f>
        <v/>
      </c>
      <c r="C40" s="4" t="s">
        <v>21</v>
      </c>
      <c r="D40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99637-1E14-400F-87CD-93990D0D9A7E}">
  <dimension ref="B2:D24"/>
  <sheetViews>
    <sheetView topLeftCell="A2" workbookViewId="0">
      <selection activeCell="A19" sqref="A19"/>
    </sheetView>
  </sheetViews>
  <sheetFormatPr defaultRowHeight="14.45" x14ac:dyDescent="0.25"/>
  <cols>
    <col min="2" max="2" width="17.42578125" bestFit="1" customWidth="1"/>
    <col min="3" max="3" width="26.5703125" bestFit="1" customWidth="1"/>
    <col min="4" max="4" width="68.85546875" bestFit="1" customWidth="1"/>
  </cols>
  <sheetData>
    <row r="2" spans="2:4" ht="19.5" x14ac:dyDescent="0.35">
      <c r="B2" s="7" t="s">
        <v>382</v>
      </c>
      <c r="C2" s="8"/>
      <c r="D2" s="8"/>
    </row>
    <row r="3" spans="2:4" ht="16.5" x14ac:dyDescent="0.3">
      <c r="B3" s="9" t="s">
        <v>383</v>
      </c>
      <c r="C3" s="9" t="s">
        <v>1</v>
      </c>
      <c r="D3" s="9" t="s">
        <v>384</v>
      </c>
    </row>
    <row r="4" spans="2:4" ht="16.5" x14ac:dyDescent="0.3">
      <c r="B4" s="10" t="s">
        <v>385</v>
      </c>
      <c r="C4" s="9" t="s">
        <v>386</v>
      </c>
      <c r="D4" s="9" t="s">
        <v>387</v>
      </c>
    </row>
    <row r="5" spans="2:4" ht="16.5" x14ac:dyDescent="0.3">
      <c r="B5" s="10" t="s">
        <v>385</v>
      </c>
      <c r="C5" s="9" t="s">
        <v>388</v>
      </c>
      <c r="D5" s="9" t="s">
        <v>389</v>
      </c>
    </row>
    <row r="6" spans="2:4" ht="16.5" x14ac:dyDescent="0.3">
      <c r="B6" s="10" t="s">
        <v>385</v>
      </c>
      <c r="C6" s="9" t="s">
        <v>390</v>
      </c>
      <c r="D6" s="9" t="s">
        <v>391</v>
      </c>
    </row>
    <row r="7" spans="2:4" ht="16.5" x14ac:dyDescent="0.3">
      <c r="B7" s="10" t="s">
        <v>385</v>
      </c>
      <c r="C7" s="9" t="s">
        <v>392</v>
      </c>
      <c r="D7" s="9" t="s">
        <v>393</v>
      </c>
    </row>
    <row r="8" spans="2:4" ht="16.5" x14ac:dyDescent="0.3">
      <c r="B8" s="10" t="s">
        <v>385</v>
      </c>
      <c r="C8" s="9" t="s">
        <v>394</v>
      </c>
      <c r="D8" s="9" t="s">
        <v>395</v>
      </c>
    </row>
    <row r="9" spans="2:4" ht="16.5" x14ac:dyDescent="0.3">
      <c r="B9" s="9" t="s">
        <v>2</v>
      </c>
      <c r="C9" s="9" t="s">
        <v>3</v>
      </c>
      <c r="D9" s="10" t="s">
        <v>385</v>
      </c>
    </row>
    <row r="10" spans="2:4" ht="16.5" x14ac:dyDescent="0.3">
      <c r="B10" s="9" t="s">
        <v>64</v>
      </c>
      <c r="C10" s="9" t="s">
        <v>396</v>
      </c>
      <c r="D10" s="10" t="s">
        <v>385</v>
      </c>
    </row>
    <row r="11" spans="2:4" ht="16.5" x14ac:dyDescent="0.3">
      <c r="B11" s="9" t="s">
        <v>72</v>
      </c>
      <c r="C11" s="9" t="s">
        <v>73</v>
      </c>
      <c r="D11" s="10" t="s">
        <v>385</v>
      </c>
    </row>
    <row r="12" spans="2:4" ht="16.5" x14ac:dyDescent="0.3">
      <c r="B12" s="9" t="s">
        <v>397</v>
      </c>
      <c r="C12" s="9" t="s">
        <v>398</v>
      </c>
      <c r="D12" s="9" t="s">
        <v>399</v>
      </c>
    </row>
    <row r="13" spans="2:4" ht="16.5" x14ac:dyDescent="0.3">
      <c r="B13" s="9" t="s">
        <v>400</v>
      </c>
      <c r="C13" s="9" t="s">
        <v>401</v>
      </c>
      <c r="D13" s="9" t="s">
        <v>402</v>
      </c>
    </row>
    <row r="14" spans="2:4" ht="16.5" x14ac:dyDescent="0.3">
      <c r="B14" s="9" t="s">
        <v>403</v>
      </c>
      <c r="C14" s="9" t="s">
        <v>404</v>
      </c>
      <c r="D14" s="10" t="s">
        <v>385</v>
      </c>
    </row>
    <row r="15" spans="2:4" ht="33" x14ac:dyDescent="0.3">
      <c r="B15" s="11" t="s">
        <v>405</v>
      </c>
      <c r="C15" s="11" t="s">
        <v>406</v>
      </c>
      <c r="D15" s="12" t="s">
        <v>407</v>
      </c>
    </row>
    <row r="16" spans="2:4" ht="16.5" x14ac:dyDescent="0.3">
      <c r="B16" s="9" t="s">
        <v>408</v>
      </c>
      <c r="C16" s="9" t="s">
        <v>409</v>
      </c>
      <c r="D16" s="9" t="s">
        <v>410</v>
      </c>
    </row>
    <row r="17" spans="2:4" ht="16.5" x14ac:dyDescent="0.3">
      <c r="B17" s="9" t="s">
        <v>411</v>
      </c>
      <c r="C17" s="9" t="s">
        <v>412</v>
      </c>
      <c r="D17" s="10" t="s">
        <v>385</v>
      </c>
    </row>
    <row r="18" spans="2:4" ht="16.5" x14ac:dyDescent="0.3">
      <c r="B18" s="9" t="s">
        <v>413</v>
      </c>
      <c r="C18" s="9" t="s">
        <v>414</v>
      </c>
      <c r="D18" s="9" t="s">
        <v>415</v>
      </c>
    </row>
    <row r="19" spans="2:4" ht="16.5" x14ac:dyDescent="0.3">
      <c r="B19" s="10" t="s">
        <v>416</v>
      </c>
      <c r="C19" s="9" t="s">
        <v>417</v>
      </c>
      <c r="D19" s="9" t="s">
        <v>418</v>
      </c>
    </row>
    <row r="20" spans="2:4" ht="16.5" x14ac:dyDescent="0.3">
      <c r="B20" s="9" t="s">
        <v>419</v>
      </c>
      <c r="C20" s="9" t="s">
        <v>420</v>
      </c>
      <c r="D20" s="9" t="s">
        <v>421</v>
      </c>
    </row>
    <row r="21" spans="2:4" ht="16.5" x14ac:dyDescent="0.3">
      <c r="B21" s="9" t="s">
        <v>422</v>
      </c>
      <c r="C21" s="9" t="s">
        <v>423</v>
      </c>
      <c r="D21" s="10" t="s">
        <v>385</v>
      </c>
    </row>
    <row r="22" spans="2:4" ht="16.5" x14ac:dyDescent="0.3">
      <c r="B22" s="9" t="s">
        <v>424</v>
      </c>
      <c r="C22" s="9" t="s">
        <v>425</v>
      </c>
      <c r="D22" s="10" t="s">
        <v>385</v>
      </c>
    </row>
    <row r="23" spans="2:4" ht="16.5" x14ac:dyDescent="0.3">
      <c r="B23" s="9" t="s">
        <v>426</v>
      </c>
      <c r="C23" s="9" t="s">
        <v>427</v>
      </c>
      <c r="D23" s="10" t="s">
        <v>385</v>
      </c>
    </row>
    <row r="24" spans="2:4" ht="16.5" x14ac:dyDescent="0.3">
      <c r="B24" s="9" t="s">
        <v>428</v>
      </c>
      <c r="C24" s="9" t="s">
        <v>429</v>
      </c>
      <c r="D24" s="10" t="s">
        <v>385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64C2D28506124A926ABC41E40DE898" ma:contentTypeVersion="9" ma:contentTypeDescription="Create a new document." ma:contentTypeScope="" ma:versionID="0b9382853225c30ba6478e89e4ae46bd">
  <xsd:schema xmlns:xsd="http://www.w3.org/2001/XMLSchema" xmlns:xs="http://www.w3.org/2001/XMLSchema" xmlns:p="http://schemas.microsoft.com/office/2006/metadata/properties" xmlns:ns2="bc45e1ce-c3cd-4b05-a78b-7a5100e48b7e" xmlns:ns3="2ed4a45d-0a7a-4a4c-a2e9-3c855633e740" targetNamespace="http://schemas.microsoft.com/office/2006/metadata/properties" ma:root="true" ma:fieldsID="2d5302d30efcdd34f02cd55e3e588971" ns2:_="" ns3:_="">
    <xsd:import namespace="bc45e1ce-c3cd-4b05-a78b-7a5100e48b7e"/>
    <xsd:import namespace="2ed4a45d-0a7a-4a4c-a2e9-3c855633e7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45e1ce-c3cd-4b05-a78b-7a5100e48b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d4a45d-0a7a-4a4c-a2e9-3c855633e74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F15497-C1A5-4897-95C9-048C13B49F6E}">
  <ds:schemaRefs>
    <ds:schemaRef ds:uri="http://purl.org/dc/elements/1.1/"/>
    <ds:schemaRef ds:uri="0506be07-0f9c-44ad-bde3-054597084faa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6710dfc3-32b2-48f3-93e6-b31169e336ac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4FC68B0-1B5E-44B4-B3AA-BC159F59BB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FE1269-6C40-4B04-9332-807C51AD0F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45e1ce-c3cd-4b05-a78b-7a5100e48b7e"/>
    <ds:schemaRef ds:uri="2ed4a45d-0a7a-4a4c-a2e9-3c855633e7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Acronyms</vt:lpstr>
      <vt:lpstr>Airport data headers explained</vt:lpstr>
      <vt:lpstr>FAA_Glossary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2019-09-16T14:19:12Z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0x010100A864C2D28506124A926ABC41E40DE898</vt:lpwstr>
  </property>
  <property fmtid="{D5CDD505-2E9C-101B-9397-08002B2CF9AE}" pid="3" name="AuthorIds_UIVersion_19456">
    <vt:lpwstr>6</vt:lpwstr>
  </property>
</Properties>
</file>