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ourse_Graduate\統計學(實習)\補充\"/>
    </mc:Choice>
  </mc:AlternateContent>
  <xr:revisionPtr revIDLastSave="0" documentId="13_ncr:1_{4A5947DE-788B-44F6-B417-3D6857E9C083}" xr6:coauthVersionLast="47" xr6:coauthVersionMax="47" xr10:uidLastSave="{00000000-0000-0000-0000-000000000000}"/>
  <bookViews>
    <workbookView xWindow="1068" yWindow="-108" windowWidth="22080" windowHeight="13176" xr2:uid="{76EDE5B1-F111-42BE-911E-DACFBB2AEA1A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7" i="1" l="1"/>
  <c r="N7" i="1"/>
  <c r="N6" i="1"/>
  <c r="N5" i="1"/>
  <c r="K13" i="1"/>
  <c r="K12" i="1"/>
  <c r="M7" i="1"/>
  <c r="M6" i="1"/>
  <c r="M5" i="1"/>
  <c r="L7" i="1"/>
  <c r="L6" i="1"/>
  <c r="L5" i="1"/>
  <c r="K8" i="1"/>
  <c r="Q8" i="1" s="1"/>
  <c r="K7" i="1"/>
  <c r="Q7" i="1" s="1"/>
  <c r="K6" i="1"/>
  <c r="Q6" i="1" s="1"/>
  <c r="K5" i="1"/>
  <c r="Q5" i="1" s="1"/>
  <c r="N8" i="1" l="1"/>
  <c r="P8" i="1" s="1"/>
  <c r="L8" i="1"/>
  <c r="O8" i="1" s="1"/>
  <c r="M8" i="1"/>
  <c r="K14" i="1"/>
  <c r="O7" i="1"/>
  <c r="O5" i="1"/>
  <c r="P7" i="1"/>
  <c r="P6" i="1"/>
  <c r="O6" i="1"/>
  <c r="P5" i="1"/>
  <c r="L12" i="1" l="1"/>
  <c r="M12" i="1" s="1"/>
  <c r="K20" i="1"/>
  <c r="K23" i="1"/>
  <c r="L13" i="1"/>
  <c r="M13" i="1" s="1"/>
  <c r="N12" i="1" l="1"/>
</calcChain>
</file>

<file path=xl/sharedStrings.xml><?xml version="1.0" encoding="utf-8"?>
<sst xmlns="http://schemas.openxmlformats.org/spreadsheetml/2006/main" count="17" uniqueCount="16">
  <si>
    <t>ANOVA SOURCE TABLE</t>
  </si>
  <si>
    <t>Source</t>
  </si>
  <si>
    <t>df</t>
  </si>
  <si>
    <t>SS</t>
  </si>
  <si>
    <t>MS</t>
  </si>
  <si>
    <t>F</t>
  </si>
  <si>
    <t>p-value</t>
  </si>
  <si>
    <t>Between group</t>
  </si>
  <si>
    <t>Within group</t>
  </si>
  <si>
    <t>Total</t>
  </si>
  <si>
    <r>
      <t>DESCRIPTIVE</t>
    </r>
    <r>
      <rPr>
        <b/>
        <sz val="12"/>
        <color rgb="FF000000"/>
        <rFont val="Calibri"/>
        <family val="2"/>
      </rPr>
      <t xml:space="preserve"> </t>
    </r>
    <r>
      <rPr>
        <b/>
        <sz val="12"/>
        <color rgb="FFFFFFFF"/>
        <rFont val="Calibri"/>
        <family val="2"/>
      </rPr>
      <t>STATISTICS</t>
    </r>
  </si>
  <si>
    <t>N</t>
  </si>
  <si>
    <t>Means</t>
  </si>
  <si>
    <t>St Dev</t>
  </si>
  <si>
    <t>Category</t>
    <phoneticPr fontId="1" type="noConversion"/>
  </si>
  <si>
    <t>Var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</si>
</sst>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微軟正黑體"/>
      <family val="2"/>
      <charset val="136"/>
    </font>
    <font>
      <sz val="12"/>
      <color theme="1"/>
      <name val="微軟正黑體"/>
      <family val="2"/>
      <charset val="136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b/>
      <sz val="12"/>
      <color rgb="FFFFFFFF"/>
      <name val="Calibri"/>
      <family val="2"/>
    </font>
    <font>
      <b/>
      <sz val="12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53813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thick">
        <color indexed="64"/>
      </bottom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2" fillId="0" borderId="2" xfId="0" applyFont="1" applyBorder="1">
      <alignment vertical="center"/>
    </xf>
    <xf numFmtId="0" fontId="2" fillId="0" borderId="3" xfId="0" applyFont="1" applyBorder="1">
      <alignment vertical="center"/>
    </xf>
    <xf numFmtId="0" fontId="3" fillId="0" borderId="0" xfId="0" applyFont="1" applyBorder="1">
      <alignment vertical="center"/>
    </xf>
    <xf numFmtId="0" fontId="2" fillId="0" borderId="4" xfId="0" applyFont="1" applyBorder="1">
      <alignment vertical="center"/>
    </xf>
    <xf numFmtId="0" fontId="3" fillId="0" borderId="5" xfId="0" applyFont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>
      <alignment vertical="center"/>
    </xf>
    <xf numFmtId="0" fontId="5" fillId="0" borderId="9" xfId="0" applyFont="1" applyBorder="1" applyAlignment="1">
      <alignment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6" fillId="3" borderId="0" xfId="0" applyFont="1" applyFill="1" applyAlignment="1">
      <alignment vertical="center" wrapText="1"/>
    </xf>
    <xf numFmtId="0" fontId="6" fillId="3" borderId="0" xfId="0" applyFont="1" applyFill="1" applyAlignment="1">
      <alignment horizontal="justify" vertical="center" wrapText="1"/>
    </xf>
    <xf numFmtId="0" fontId="3" fillId="0" borderId="0" xfId="0" applyFont="1" applyBorder="1" applyAlignment="1">
      <alignment horizontal="center" vertical="center"/>
    </xf>
    <xf numFmtId="0" fontId="3" fillId="4" borderId="0" xfId="0" applyFont="1" applyFill="1" applyBorder="1">
      <alignment vertical="center"/>
    </xf>
    <xf numFmtId="0" fontId="5" fillId="5" borderId="9" xfId="0" applyFont="1" applyFill="1" applyBorder="1" applyAlignment="1">
      <alignment horizontal="center" vertical="center" wrapText="1"/>
    </xf>
    <xf numFmtId="0" fontId="4" fillId="5" borderId="0" xfId="0" applyFont="1" applyFill="1" applyAlignment="1">
      <alignment horizontal="center" vertical="center" wrapText="1"/>
    </xf>
    <xf numFmtId="0" fontId="3" fillId="2" borderId="0" xfId="0" applyFont="1" applyFill="1" applyBorder="1" applyProtection="1">
      <alignment vertical="center"/>
      <protection locked="0"/>
    </xf>
    <xf numFmtId="0" fontId="3" fillId="2" borderId="8" xfId="0" applyFont="1" applyFill="1" applyBorder="1" applyProtection="1">
      <alignment vertical="center"/>
      <protection locked="0"/>
    </xf>
    <xf numFmtId="0" fontId="3" fillId="2" borderId="4" xfId="0" applyFont="1" applyFill="1" applyBorder="1" applyProtection="1">
      <alignment vertical="center"/>
      <protection locked="0"/>
    </xf>
    <xf numFmtId="0" fontId="3" fillId="2" borderId="7" xfId="0" applyFont="1" applyFill="1" applyBorder="1" applyProtection="1">
      <alignment vertical="center"/>
      <protection locked="0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190500</xdr:colOff>
      <xdr:row>15</xdr:row>
      <xdr:rowOff>45720</xdr:rowOff>
    </xdr:from>
    <xdr:to>
      <xdr:col>9</xdr:col>
      <xdr:colOff>868680</xdr:colOff>
      <xdr:row>16</xdr:row>
      <xdr:rowOff>190500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551F76E4-434B-5089-0D4C-C188980C91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29300" y="3078480"/>
          <a:ext cx="67818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220980</xdr:colOff>
      <xdr:row>18</xdr:row>
      <xdr:rowOff>15240</xdr:rowOff>
    </xdr:from>
    <xdr:to>
      <xdr:col>9</xdr:col>
      <xdr:colOff>982980</xdr:colOff>
      <xdr:row>19</xdr:row>
      <xdr:rowOff>175260</xdr:rowOff>
    </xdr:to>
    <xdr:pic>
      <xdr:nvPicPr>
        <xdr:cNvPr id="3" name="圖片 2">
          <a:extLst>
            <a:ext uri="{FF2B5EF4-FFF2-40B4-BE49-F238E27FC236}">
              <a16:creationId xmlns:a16="http://schemas.microsoft.com/office/drawing/2014/main" id="{C1EA6CF5-328E-7605-0AB7-B428BD0140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50180" y="3642360"/>
          <a:ext cx="1371600" cy="365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14</xdr:col>
      <xdr:colOff>22860</xdr:colOff>
      <xdr:row>3</xdr:row>
      <xdr:rowOff>30480</xdr:rowOff>
    </xdr:from>
    <xdr:to>
      <xdr:col>15</xdr:col>
      <xdr:colOff>7620</xdr:colOff>
      <xdr:row>3</xdr:row>
      <xdr:rowOff>213360</xdr:rowOff>
    </xdr:to>
    <xdr:pic>
      <xdr:nvPicPr>
        <xdr:cNvPr id="4" name="圖片 3">
          <a:extLst>
            <a:ext uri="{FF2B5EF4-FFF2-40B4-BE49-F238E27FC236}">
              <a16:creationId xmlns:a16="http://schemas.microsoft.com/office/drawing/2014/main" id="{716D321D-8F0A-CEC7-0B18-B91094BDBD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87940" y="640080"/>
          <a:ext cx="914400" cy="1828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342900</xdr:colOff>
      <xdr:row>20</xdr:row>
      <xdr:rowOff>190500</xdr:rowOff>
    </xdr:from>
    <xdr:to>
      <xdr:col>9</xdr:col>
      <xdr:colOff>929640</xdr:colOff>
      <xdr:row>23</xdr:row>
      <xdr:rowOff>0</xdr:rowOff>
    </xdr:to>
    <xdr:pic>
      <xdr:nvPicPr>
        <xdr:cNvPr id="5" name="圖片 4">
          <a:extLst>
            <a:ext uri="{FF2B5EF4-FFF2-40B4-BE49-F238E27FC236}">
              <a16:creationId xmlns:a16="http://schemas.microsoft.com/office/drawing/2014/main" id="{8E7910CC-0560-F56A-ACB7-31CBB0BAF5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72100" y="4259580"/>
          <a:ext cx="1196340" cy="4038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160020</xdr:colOff>
      <xdr:row>3</xdr:row>
      <xdr:rowOff>22860</xdr:rowOff>
    </xdr:from>
    <xdr:to>
      <xdr:col>15</xdr:col>
      <xdr:colOff>830580</xdr:colOff>
      <xdr:row>3</xdr:row>
      <xdr:rowOff>213360</xdr:rowOff>
    </xdr:to>
    <xdr:pic>
      <xdr:nvPicPr>
        <xdr:cNvPr id="6" name="圖片 5">
          <a:extLst>
            <a:ext uri="{FF2B5EF4-FFF2-40B4-BE49-F238E27FC236}">
              <a16:creationId xmlns:a16="http://schemas.microsoft.com/office/drawing/2014/main" id="{8A11FC36-FE4B-4573-8205-1F51D0117E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44300" y="632460"/>
          <a:ext cx="67056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16</xdr:col>
      <xdr:colOff>53340</xdr:colOff>
      <xdr:row>3</xdr:row>
      <xdr:rowOff>30480</xdr:rowOff>
    </xdr:from>
    <xdr:to>
      <xdr:col>16</xdr:col>
      <xdr:colOff>579120</xdr:colOff>
      <xdr:row>3</xdr:row>
      <xdr:rowOff>205740</xdr:rowOff>
    </xdr:to>
    <xdr:pic>
      <xdr:nvPicPr>
        <xdr:cNvPr id="7" name="圖片 6">
          <a:extLst>
            <a:ext uri="{FF2B5EF4-FFF2-40B4-BE49-F238E27FC236}">
              <a16:creationId xmlns:a16="http://schemas.microsoft.com/office/drawing/2014/main" id="{1C4D1ABB-B499-1C69-AB82-99D2E26361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8220" y="640080"/>
          <a:ext cx="52578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ED817-1D1A-491E-86D3-E81571CB1131}">
  <dimension ref="D2:Q23"/>
  <sheetViews>
    <sheetView tabSelected="1" workbookViewId="0">
      <selection activeCell="C11" sqref="C11"/>
    </sheetView>
  </sheetViews>
  <sheetFormatPr defaultRowHeight="15.6" x14ac:dyDescent="0.3"/>
  <cols>
    <col min="1" max="3" width="8.88671875" style="3"/>
    <col min="4" max="4" width="11.109375" style="3" bestFit="1" customWidth="1"/>
    <col min="5" max="9" width="8.88671875" style="3"/>
    <col min="10" max="10" width="16.109375" style="3" customWidth="1"/>
    <col min="11" max="11" width="14.109375" style="3" customWidth="1"/>
    <col min="12" max="12" width="12.109375" style="3" customWidth="1"/>
    <col min="13" max="14" width="13.5546875" style="3" bestFit="1" customWidth="1"/>
    <col min="15" max="15" width="14.33203125" style="3" customWidth="1"/>
    <col min="16" max="16" width="14.44140625" style="3" customWidth="1"/>
    <col min="17" max="16384" width="8.88671875" style="3"/>
  </cols>
  <sheetData>
    <row r="2" spans="4:17" ht="16.2" thickBot="1" x14ac:dyDescent="0.35"/>
    <row r="3" spans="4:17" ht="16.2" customHeight="1" thickBot="1" x14ac:dyDescent="0.35">
      <c r="D3" s="5"/>
      <c r="E3" s="6" t="s">
        <v>14</v>
      </c>
      <c r="F3" s="6"/>
      <c r="G3" s="6"/>
      <c r="H3" s="7"/>
      <c r="J3" s="15" t="s">
        <v>10</v>
      </c>
      <c r="K3" s="15"/>
      <c r="L3" s="15"/>
      <c r="M3" s="15"/>
      <c r="N3" s="15"/>
      <c r="O3" s="15"/>
      <c r="P3" s="15"/>
      <c r="Q3" s="15"/>
    </row>
    <row r="4" spans="4:17" ht="19.2" customHeight="1" thickBot="1" x14ac:dyDescent="0.35">
      <c r="D4" s="2"/>
      <c r="E4" s="4">
        <v>1</v>
      </c>
      <c r="F4" s="4">
        <v>2</v>
      </c>
      <c r="G4" s="4">
        <v>3</v>
      </c>
      <c r="H4" s="8">
        <v>4</v>
      </c>
      <c r="J4" s="9" t="s">
        <v>14</v>
      </c>
      <c r="K4" s="10" t="s">
        <v>11</v>
      </c>
      <c r="L4" s="10" t="s">
        <v>12</v>
      </c>
      <c r="M4" s="18" t="s">
        <v>13</v>
      </c>
      <c r="N4" s="10" t="s">
        <v>15</v>
      </c>
      <c r="O4" s="10"/>
      <c r="P4" s="10"/>
      <c r="Q4" s="10"/>
    </row>
    <row r="5" spans="4:17" x14ac:dyDescent="0.3">
      <c r="D5" s="1">
        <v>1</v>
      </c>
      <c r="E5" s="20"/>
      <c r="F5" s="20"/>
      <c r="G5" s="20"/>
      <c r="H5" s="21"/>
      <c r="J5" s="11">
        <v>1</v>
      </c>
      <c r="K5" s="12">
        <f>COUNT(E5:E14)</f>
        <v>0</v>
      </c>
      <c r="L5" s="12" t="e">
        <f>ROUND(AVERAGE(E5:E14),3)</f>
        <v>#DIV/0!</v>
      </c>
      <c r="M5" s="19" t="e">
        <f>ROUND(_xlfn.STDEV.S(E5:E14),3)</f>
        <v>#DIV/0!</v>
      </c>
      <c r="N5" s="12" t="e">
        <f>ROUND(_xlfn.VAR.S(E5:E14),3)</f>
        <v>#DIV/0!</v>
      </c>
      <c r="O5" s="12" t="e">
        <f>ROUND(K5*(L5-$K$17)^2,3)</f>
        <v>#DIV/0!</v>
      </c>
      <c r="P5" s="12" t="e">
        <f>ROUND((K5-1)*N5,3)</f>
        <v>#DIV/0!</v>
      </c>
      <c r="Q5" s="3">
        <f>K5-1</f>
        <v>-1</v>
      </c>
    </row>
    <row r="6" spans="4:17" x14ac:dyDescent="0.3">
      <c r="D6" s="1">
        <v>2</v>
      </c>
      <c r="E6" s="20"/>
      <c r="F6" s="20"/>
      <c r="G6" s="20"/>
      <c r="H6" s="21"/>
      <c r="J6" s="11">
        <v>2</v>
      </c>
      <c r="K6" s="12">
        <f>COUNT(F5:F14)</f>
        <v>0</v>
      </c>
      <c r="L6" s="12" t="e">
        <f>ROUND(AVERAGE(F5:F14),3)</f>
        <v>#DIV/0!</v>
      </c>
      <c r="M6" s="19" t="e">
        <f>ROUND(_xlfn.STDEV.S(F5:F14),3)</f>
        <v>#DIV/0!</v>
      </c>
      <c r="N6" s="12" t="e">
        <f>ROUND(_xlfn.VAR.S(F5:F14),3)</f>
        <v>#DIV/0!</v>
      </c>
      <c r="O6" s="12" t="e">
        <f t="shared" ref="O6:O8" si="0">ROUND(K6*(L6-$K$17)^2,3)</f>
        <v>#DIV/0!</v>
      </c>
      <c r="P6" s="12" t="e">
        <f t="shared" ref="P6:P8" si="1">ROUND((K6-1)*N6,3)</f>
        <v>#DIV/0!</v>
      </c>
      <c r="Q6" s="3">
        <f t="shared" ref="Q6:Q8" si="2">K6-1</f>
        <v>-1</v>
      </c>
    </row>
    <row r="7" spans="4:17" x14ac:dyDescent="0.3">
      <c r="D7" s="1">
        <v>3</v>
      </c>
      <c r="E7" s="20"/>
      <c r="F7" s="20"/>
      <c r="G7" s="20"/>
      <c r="H7" s="21"/>
      <c r="J7" s="11">
        <v>3</v>
      </c>
      <c r="K7" s="12">
        <f>COUNT(G5:G14)</f>
        <v>0</v>
      </c>
      <c r="L7" s="12" t="e">
        <f>ROUND(AVERAGE(G5:G14),3)</f>
        <v>#DIV/0!</v>
      </c>
      <c r="M7" s="19" t="e">
        <f>ROUND(_xlfn.STDEV.S(G5:G14),3)</f>
        <v>#DIV/0!</v>
      </c>
      <c r="N7" s="12" t="e">
        <f>ROUND(_xlfn.VAR.S(G5:G14),3)</f>
        <v>#DIV/0!</v>
      </c>
      <c r="O7" s="12" t="e">
        <f t="shared" si="0"/>
        <v>#DIV/0!</v>
      </c>
      <c r="P7" s="12" t="e">
        <f t="shared" si="1"/>
        <v>#DIV/0!</v>
      </c>
      <c r="Q7" s="3">
        <f t="shared" si="2"/>
        <v>-1</v>
      </c>
    </row>
    <row r="8" spans="4:17" x14ac:dyDescent="0.3">
      <c r="D8" s="1">
        <v>4</v>
      </c>
      <c r="E8" s="20"/>
      <c r="F8" s="20"/>
      <c r="G8" s="20"/>
      <c r="H8" s="21"/>
      <c r="J8" s="11">
        <v>4</v>
      </c>
      <c r="K8" s="16">
        <f>COUNT(H5:H14)</f>
        <v>0</v>
      </c>
      <c r="L8" s="12">
        <f>IF(K8=0,0,ROUND(AVERAGE(H5:H14),3))</f>
        <v>0</v>
      </c>
      <c r="M8" s="19">
        <f>IF(K8=0,0,ROUND(_xlfn.STDEV.S(H5:H14),3))</f>
        <v>0</v>
      </c>
      <c r="N8" s="12">
        <f>IF(K8=0,0,ROUND(_xlfn.VAR.S(H5:H14),3))</f>
        <v>0</v>
      </c>
      <c r="O8" s="12" t="e">
        <f t="shared" si="0"/>
        <v>#DIV/0!</v>
      </c>
      <c r="P8" s="12">
        <f t="shared" si="1"/>
        <v>0</v>
      </c>
      <c r="Q8" s="3">
        <f>IF(K8=0,0,K8-1)</f>
        <v>0</v>
      </c>
    </row>
    <row r="9" spans="4:17" x14ac:dyDescent="0.3">
      <c r="D9" s="1">
        <v>5</v>
      </c>
      <c r="E9" s="20"/>
      <c r="F9" s="20"/>
      <c r="G9" s="20"/>
      <c r="H9" s="21"/>
    </row>
    <row r="10" spans="4:17" x14ac:dyDescent="0.3">
      <c r="D10" s="1">
        <v>6</v>
      </c>
      <c r="E10" s="20"/>
      <c r="F10" s="20"/>
      <c r="G10" s="20"/>
      <c r="H10" s="21"/>
      <c r="J10" s="14" t="s">
        <v>0</v>
      </c>
      <c r="K10" s="14"/>
      <c r="L10" s="14"/>
      <c r="M10" s="14"/>
      <c r="N10" s="14"/>
      <c r="O10" s="14"/>
    </row>
    <row r="11" spans="4:17" ht="16.2" thickBot="1" x14ac:dyDescent="0.35">
      <c r="D11" s="1">
        <v>7</v>
      </c>
      <c r="E11" s="20"/>
      <c r="F11" s="20"/>
      <c r="G11" s="20"/>
      <c r="H11" s="21"/>
      <c r="J11" s="9" t="s">
        <v>1</v>
      </c>
      <c r="K11" s="10" t="s">
        <v>2</v>
      </c>
      <c r="L11" s="10" t="s">
        <v>3</v>
      </c>
      <c r="M11" s="10" t="s">
        <v>4</v>
      </c>
      <c r="N11" s="10" t="s">
        <v>5</v>
      </c>
      <c r="O11" s="10" t="s">
        <v>6</v>
      </c>
    </row>
    <row r="12" spans="4:17" ht="16.2" thickTop="1" x14ac:dyDescent="0.3">
      <c r="D12" s="1">
        <v>8</v>
      </c>
      <c r="E12" s="20"/>
      <c r="F12" s="20"/>
      <c r="G12" s="20"/>
      <c r="H12" s="21"/>
      <c r="J12" s="11" t="s">
        <v>7</v>
      </c>
      <c r="K12" s="12">
        <f>COUNT(E5:H5)-1</f>
        <v>-1</v>
      </c>
      <c r="L12" s="12" t="e">
        <f>ROUND(SUM(O5:O8),3)</f>
        <v>#DIV/0!</v>
      </c>
      <c r="M12" s="12" t="e">
        <f>ROUND(L12/K12,3)</f>
        <v>#DIV/0!</v>
      </c>
      <c r="N12" s="12" t="e">
        <f>ROUND(M12/M13,3)</f>
        <v>#DIV/0!</v>
      </c>
      <c r="O12" s="12"/>
    </row>
    <row r="13" spans="4:17" ht="16.2" thickBot="1" x14ac:dyDescent="0.35">
      <c r="D13" s="1">
        <v>9</v>
      </c>
      <c r="E13" s="20"/>
      <c r="F13" s="20"/>
      <c r="G13" s="20"/>
      <c r="H13" s="21"/>
      <c r="J13" s="11" t="s">
        <v>8</v>
      </c>
      <c r="K13" s="13">
        <f>COUNT(E5:H14)-COUNT(E5:H5)</f>
        <v>0</v>
      </c>
      <c r="L13" s="13" t="e">
        <f>ROUND(SUM(P5:P8),3)</f>
        <v>#DIV/0!</v>
      </c>
      <c r="M13" s="12" t="e">
        <f>ROUND(L13/K13,3)</f>
        <v>#DIV/0!</v>
      </c>
      <c r="N13" s="12"/>
      <c r="O13" s="12"/>
    </row>
    <row r="14" spans="4:17" ht="16.2" thickBot="1" x14ac:dyDescent="0.35">
      <c r="D14" s="2">
        <v>10</v>
      </c>
      <c r="E14" s="22"/>
      <c r="F14" s="22"/>
      <c r="G14" s="22"/>
      <c r="H14" s="23"/>
      <c r="J14" s="11" t="s">
        <v>9</v>
      </c>
      <c r="K14" s="12">
        <f>SUM(K12:K13)</f>
        <v>-1</v>
      </c>
      <c r="L14" s="12"/>
      <c r="M14" s="12"/>
      <c r="N14" s="12"/>
      <c r="O14" s="12"/>
    </row>
    <row r="16" spans="4:17" ht="15.6" customHeight="1" x14ac:dyDescent="0.3">
      <c r="J16" s="17"/>
    </row>
    <row r="17" spans="8:12" x14ac:dyDescent="0.3">
      <c r="J17" s="17"/>
      <c r="K17" s="3" t="e">
        <f>ROUND(AVERAGE(E5:H14),3)</f>
        <v>#DIV/0!</v>
      </c>
    </row>
    <row r="19" spans="8:12" ht="16.2" x14ac:dyDescent="0.3">
      <c r="H19"/>
      <c r="I19" s="17"/>
      <c r="J19" s="17"/>
    </row>
    <row r="20" spans="8:12" ht="16.2" x14ac:dyDescent="0.3">
      <c r="I20" s="17"/>
      <c r="J20" s="17"/>
      <c r="K20" s="3" t="e">
        <f>ROUND(SUMIF(O5:O8,"&lt;&gt;0")/K12,3)</f>
        <v>#DIV/0!</v>
      </c>
      <c r="L20"/>
    </row>
    <row r="21" spans="8:12" ht="15.6" customHeight="1" x14ac:dyDescent="0.3">
      <c r="K21"/>
    </row>
    <row r="22" spans="8:12" x14ac:dyDescent="0.3">
      <c r="I22" s="17"/>
      <c r="J22" s="17"/>
    </row>
    <row r="23" spans="8:12" x14ac:dyDescent="0.3">
      <c r="I23" s="17"/>
      <c r="J23" s="17"/>
      <c r="K23" s="3" t="e">
        <f>ROUND(SUM(P5:P8)/SUM(Q5:Q8),3)</f>
        <v>#DIV/0!</v>
      </c>
    </row>
  </sheetData>
  <sheetProtection algorithmName="SHA-512" hashValue="QSZtnb0Zfb9WlZlXUL7eP0SOtHrUSr98YCYhQv5Q2vNYbuVCF+QcuLhnyvDwh6bCgkQp22rtrWDYgqZUCeDDOw==" saltValue="VfgPMSJPk+gTogU/q4NWtg==" spinCount="100000" sheet="1" objects="1" scenarios="1"/>
  <mergeCells count="3">
    <mergeCell ref="E3:H3"/>
    <mergeCell ref="J10:O10"/>
    <mergeCell ref="J3:Q3"/>
  </mergeCells>
  <phoneticPr fontId="1" type="noConversion"/>
  <pageMargins left="0.7" right="0.7" top="0.75" bottom="0.75" header="0.3" footer="0.3"/>
  <ignoredErrors>
    <ignoredError sqref="K5:K8 L5:M7 L8:M8 K12:K13 N5:N8" formulaRang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白 墨</dc:creator>
  <cp:lastModifiedBy>白 墨</cp:lastModifiedBy>
  <dcterms:created xsi:type="dcterms:W3CDTF">2024-06-04T03:34:23Z</dcterms:created>
  <dcterms:modified xsi:type="dcterms:W3CDTF">2024-06-04T04:30:28Z</dcterms:modified>
</cp:coreProperties>
</file>