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ourse_Graduate\統計學(實習)\"/>
    </mc:Choice>
  </mc:AlternateContent>
  <xr:revisionPtr revIDLastSave="0" documentId="13_ncr:1_{C9C4B6F7-86DA-4CA7-A952-C925B806A745}" xr6:coauthVersionLast="47" xr6:coauthVersionMax="47" xr10:uidLastSave="{00000000-0000-0000-0000-000000000000}"/>
  <bookViews>
    <workbookView xWindow="1068" yWindow="-108" windowWidth="22080" windowHeight="13176" xr2:uid="{89899DE6-2464-4BD9-BBD4-A43D93E83DB1}"/>
  </bookViews>
  <sheets>
    <sheet name="calc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4" i="2" l="1"/>
  <c r="J14" i="2" s="1"/>
  <c r="I15" i="2"/>
  <c r="J15" i="2" s="1"/>
  <c r="I16" i="2"/>
  <c r="J16" i="2" s="1"/>
  <c r="F6" i="2"/>
  <c r="F7" i="2"/>
  <c r="F8" i="2"/>
  <c r="F9" i="2"/>
  <c r="F10" i="2"/>
  <c r="F11" i="2"/>
  <c r="F12" i="2"/>
  <c r="F13" i="2"/>
  <c r="F14" i="2"/>
  <c r="F15" i="2"/>
  <c r="F16" i="2"/>
  <c r="D17" i="2"/>
  <c r="E17" i="2"/>
  <c r="G6" i="2"/>
  <c r="G7" i="2"/>
  <c r="G8" i="2"/>
  <c r="G9" i="2"/>
  <c r="G10" i="2"/>
  <c r="G11" i="2"/>
  <c r="G12" i="2"/>
  <c r="G13" i="2"/>
  <c r="G14" i="2"/>
  <c r="G15" i="2"/>
  <c r="G16" i="2"/>
  <c r="H6" i="2"/>
  <c r="H7" i="2"/>
  <c r="H8" i="2"/>
  <c r="H9" i="2"/>
  <c r="H10" i="2"/>
  <c r="H11" i="2"/>
  <c r="H12" i="2"/>
  <c r="H13" i="2"/>
  <c r="H14" i="2"/>
  <c r="H15" i="2"/>
  <c r="H16" i="2"/>
  <c r="D18" i="2"/>
  <c r="G17" i="2" l="1"/>
  <c r="F30" i="2" s="1"/>
  <c r="H17" i="2"/>
  <c r="F17" i="2"/>
  <c r="D21" i="2" l="1"/>
  <c r="D22" i="2"/>
  <c r="D19" i="2"/>
  <c r="I11" i="2" l="1"/>
  <c r="J11" i="2" s="1"/>
  <c r="I12" i="2"/>
  <c r="J12" i="2" s="1"/>
  <c r="I8" i="2"/>
  <c r="J8" i="2" s="1"/>
  <c r="I13" i="2"/>
  <c r="J13" i="2" s="1"/>
  <c r="I10" i="2"/>
  <c r="J10" i="2" s="1"/>
  <c r="I7" i="2"/>
  <c r="J7" i="2" s="1"/>
  <c r="I9" i="2"/>
  <c r="J9" i="2" s="1"/>
  <c r="I6" i="2"/>
  <c r="J6" i="2" s="1"/>
  <c r="G24" i="2"/>
  <c r="D25" i="2"/>
  <c r="G28" i="2" l="1"/>
  <c r="F28" i="2"/>
  <c r="J17" i="2"/>
  <c r="G21" i="2" s="1"/>
</calcChain>
</file>

<file path=xl/sharedStrings.xml><?xml version="1.0" encoding="utf-8"?>
<sst xmlns="http://schemas.openxmlformats.org/spreadsheetml/2006/main" count="39" uniqueCount="33">
  <si>
    <t>x</t>
    <phoneticPr fontId="1" type="noConversion"/>
  </si>
  <si>
    <t>y</t>
    <phoneticPr fontId="1" type="noConversion"/>
  </si>
  <si>
    <t>xy</t>
    <phoneticPr fontId="1" type="noConversion"/>
  </si>
  <si>
    <t>x^2</t>
    <phoneticPr fontId="1" type="noConversion"/>
  </si>
  <si>
    <t>y^2</t>
    <phoneticPr fontId="1" type="noConversion"/>
  </si>
  <si>
    <t>sum =</t>
    <phoneticPr fontId="1" type="noConversion"/>
  </si>
  <si>
    <t>資料如果長這樣，可以用轉置貼上</t>
    <phoneticPr fontId="1" type="noConversion"/>
  </si>
  <si>
    <t>複製</t>
    <phoneticPr fontId="1" type="noConversion"/>
  </si>
  <si>
    <t>&gt;&gt;</t>
    <phoneticPr fontId="1" type="noConversion"/>
  </si>
  <si>
    <t>右鍵</t>
    <phoneticPr fontId="1" type="noConversion"/>
  </si>
  <si>
    <t>在貼上選項找到轉置</t>
    <phoneticPr fontId="1" type="noConversion"/>
  </si>
  <si>
    <t>n =</t>
    <phoneticPr fontId="1" type="noConversion"/>
  </si>
  <si>
    <t xml:space="preserve">r = </t>
    <phoneticPr fontId="1" type="noConversion"/>
  </si>
  <si>
    <t>我有鎖定，這個表只有綠色的部分可以編輯，但你可以看到公式</t>
    <phoneticPr fontId="1" type="noConversion"/>
  </si>
  <si>
    <t>password:</t>
    <phoneticPr fontId="1" type="noConversion"/>
  </si>
  <si>
    <t>stat</t>
    <phoneticPr fontId="1" type="noConversion"/>
  </si>
  <si>
    <t># 計算取導小數第3位</t>
    <phoneticPr fontId="1" type="noConversion"/>
  </si>
  <si>
    <t>解鎖在校閱 &gt;&gt; 取消保護工作表</t>
    <phoneticPr fontId="1" type="noConversion"/>
  </si>
  <si>
    <t># 右鍵貼上&gt;&gt;值</t>
    <phoneticPr fontId="1" type="noConversion"/>
  </si>
  <si>
    <t>放資料的地方</t>
    <phoneticPr fontId="1" type="noConversion"/>
  </si>
  <si>
    <t>a =</t>
    <phoneticPr fontId="1" type="noConversion"/>
  </si>
  <si>
    <t xml:space="preserve">b = </t>
    <phoneticPr fontId="1" type="noConversion"/>
  </si>
  <si>
    <t>x =</t>
    <phoneticPr fontId="1" type="noConversion"/>
  </si>
  <si>
    <t>y' =</t>
    <phoneticPr fontId="1" type="noConversion"/>
  </si>
  <si>
    <t>y' = a + bx</t>
    <phoneticPr fontId="1" type="noConversion"/>
  </si>
  <si>
    <t>y'</t>
    <phoneticPr fontId="1" type="noConversion"/>
  </si>
  <si>
    <t>(y-y')^2</t>
    <phoneticPr fontId="1" type="noConversion"/>
  </si>
  <si>
    <t>s_est =</t>
    <phoneticPr fontId="1" type="noConversion"/>
  </si>
  <si>
    <t>課本主要用這個，手動計算比較簡單</t>
    <phoneticPr fontId="1" type="noConversion"/>
  </si>
  <si>
    <t>prediction interval</t>
    <phoneticPr fontId="1" type="noConversion"/>
  </si>
  <si>
    <t xml:space="preserve"> </t>
    <phoneticPr fontId="1" type="noConversion"/>
  </si>
  <si>
    <t>t =</t>
    <phoneticPr fontId="1" type="noConversion"/>
  </si>
  <si>
    <t>=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</si>
</sst>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2"/>
      <name val="微軟正黑體"/>
      <family val="2"/>
      <charset val="136"/>
    </font>
    <font>
      <b/>
      <i/>
      <sz val="12"/>
      <color theme="1"/>
      <name val="微軟正黑體"/>
      <family val="2"/>
      <charset val="136"/>
    </font>
    <font>
      <b/>
      <sz val="12"/>
      <color theme="1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 applyProtection="1">
      <alignment vertical="center"/>
      <protection locked="0"/>
    </xf>
    <xf numFmtId="0" fontId="2" fillId="2" borderId="0" xfId="0" applyFont="1" applyFill="1" applyProtection="1">
      <alignment vertical="center"/>
      <protection locked="0"/>
    </xf>
    <xf numFmtId="0" fontId="2" fillId="2" borderId="1" xfId="0" applyFont="1" applyFill="1" applyBorder="1" applyProtection="1">
      <alignment vertical="center"/>
      <protection locked="0"/>
    </xf>
    <xf numFmtId="0" fontId="3" fillId="0" borderId="0" xfId="0" applyFont="1" applyProtection="1">
      <alignment vertical="center"/>
      <protection locked="0"/>
    </xf>
    <xf numFmtId="0" fontId="2" fillId="0" borderId="0" xfId="0" applyFont="1">
      <alignment vertical="center"/>
    </xf>
    <xf numFmtId="0" fontId="2" fillId="3" borderId="0" xfId="0" applyFont="1" applyFill="1" applyProtection="1">
      <alignment vertical="center"/>
      <protection locked="0"/>
    </xf>
    <xf numFmtId="176" fontId="2" fillId="0" borderId="0" xfId="0" applyNumberFormat="1" applyFont="1">
      <alignment vertical="center"/>
    </xf>
    <xf numFmtId="176" fontId="2" fillId="0" borderId="1" xfId="0" applyNumberFormat="1" applyFont="1" applyBorder="1">
      <alignment vertical="center"/>
    </xf>
    <xf numFmtId="0" fontId="4" fillId="0" borderId="0" xfId="0" applyFont="1" applyProtection="1">
      <alignment vertical="center"/>
      <protection locked="0"/>
    </xf>
    <xf numFmtId="0" fontId="3" fillId="2" borderId="0" xfId="0" applyFont="1" applyFill="1" applyProtection="1">
      <alignment vertical="center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2" fillId="0" borderId="0" xfId="0" applyFont="1" applyProtection="1">
      <alignment vertical="center"/>
    </xf>
    <xf numFmtId="0" fontId="2" fillId="0" borderId="1" xfId="0" applyFont="1" applyBorder="1" applyProtection="1">
      <alignment vertical="center"/>
    </xf>
    <xf numFmtId="0" fontId="2" fillId="5" borderId="0" xfId="0" applyFont="1" applyFill="1" applyProtection="1">
      <alignment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Protection="1">
      <alignment vertical="center"/>
      <protection locked="0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6" fillId="4" borderId="0" xfId="0" applyFont="1" applyFill="1" applyAlignment="1">
      <alignment horizontal="right" vertical="center"/>
    </xf>
    <xf numFmtId="0" fontId="2" fillId="0" borderId="0" xfId="0" applyFont="1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6.png"/><Relationship Id="rId2" Type="http://schemas.openxmlformats.org/officeDocument/2006/relationships/customXml" Target="../ink/ink1.xml"/><Relationship Id="rId1" Type="http://schemas.openxmlformats.org/officeDocument/2006/relationships/image" Target="../media/image1.png"/><Relationship Id="rId6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9</xdr:row>
      <xdr:rowOff>68580</xdr:rowOff>
    </xdr:from>
    <xdr:to>
      <xdr:col>18</xdr:col>
      <xdr:colOff>295651</xdr:colOff>
      <xdr:row>13</xdr:row>
      <xdr:rowOff>57259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4E612AB4-1DD0-84FA-4B60-F93E602440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06640" y="1264920"/>
          <a:ext cx="2695951" cy="781159"/>
        </a:xfrm>
        <a:prstGeom prst="rect">
          <a:avLst/>
        </a:prstGeom>
      </xdr:spPr>
    </xdr:pic>
    <xdr:clientData/>
  </xdr:twoCellAnchor>
  <xdr:twoCellAnchor editAs="oneCell">
    <xdr:from>
      <xdr:col>16</xdr:col>
      <xdr:colOff>342480</xdr:colOff>
      <xdr:row>9</xdr:row>
      <xdr:rowOff>113940</xdr:rowOff>
    </xdr:from>
    <xdr:to>
      <xdr:col>16</xdr:col>
      <xdr:colOff>488280</xdr:colOff>
      <xdr:row>10</xdr:row>
      <xdr:rowOff>174660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2">
          <xdr14:nvContentPartPr>
            <xdr14:cNvPr id="6" name="筆跡 5">
              <a:extLst>
                <a:ext uri="{FF2B5EF4-FFF2-40B4-BE49-F238E27FC236}">
                  <a16:creationId xmlns:a16="http://schemas.microsoft.com/office/drawing/2014/main" id="{A39CCF06-BD5C-5E51-7701-F59FE9209402}"/>
                </a:ext>
              </a:extLst>
            </xdr14:cNvPr>
            <xdr14:cNvContentPartPr/>
          </xdr14:nvContentPartPr>
          <xdr14:nvPr macro=""/>
          <xdr14:xfrm>
            <a:off x="8876880" y="1325520"/>
            <a:ext cx="145800" cy="258840"/>
          </xdr14:xfrm>
        </xdr:contentPart>
      </mc:Choice>
      <mc:Fallback xmlns="">
        <xdr:pic>
          <xdr:nvPicPr>
            <xdr:cNvPr id="6" name="筆跡 5">
              <a:extLst>
                <a:ext uri="{FF2B5EF4-FFF2-40B4-BE49-F238E27FC236}">
                  <a16:creationId xmlns:a16="http://schemas.microsoft.com/office/drawing/2014/main" id="{A39CCF06-BD5C-5E51-7701-F59FE9209402}"/>
                </a:ext>
              </a:extLst>
            </xdr:cNvPr>
            <xdr:cNvPicPr/>
          </xdr:nvPicPr>
          <xdr:blipFill>
            <a:blip xmlns:r="http://schemas.openxmlformats.org/officeDocument/2006/relationships" r:embed="rId3"/>
            <a:stretch>
              <a:fillRect/>
            </a:stretch>
          </xdr:blipFill>
          <xdr:spPr>
            <a:xfrm>
              <a:off x="8868240" y="1316520"/>
              <a:ext cx="163440" cy="276480"/>
            </a:xfrm>
            <a:prstGeom prst="rect">
              <a:avLst/>
            </a:prstGeom>
          </xdr:spPr>
        </xdr:pic>
      </mc:Fallback>
    </mc:AlternateContent>
    <xdr:clientData/>
  </xdr:twoCellAnchor>
  <xdr:twoCellAnchor>
    <xdr:from>
      <xdr:col>7</xdr:col>
      <xdr:colOff>60960</xdr:colOff>
      <xdr:row>18</xdr:row>
      <xdr:rowOff>190500</xdr:rowOff>
    </xdr:from>
    <xdr:to>
      <xdr:col>8</xdr:col>
      <xdr:colOff>53340</xdr:colOff>
      <xdr:row>21</xdr:row>
      <xdr:rowOff>129540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3387165A-2C3A-EC69-3FE8-4339C9E49D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9360" y="3771900"/>
          <a:ext cx="12573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53340</xdr:colOff>
      <xdr:row>22</xdr:row>
      <xdr:rowOff>22860</xdr:rowOff>
    </xdr:from>
    <xdr:to>
      <xdr:col>8</xdr:col>
      <xdr:colOff>617220</xdr:colOff>
      <xdr:row>24</xdr:row>
      <xdr:rowOff>152400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6FC7ADC7-6B32-C947-0689-93262538AA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01740" y="4404360"/>
          <a:ext cx="1828800" cy="5410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7</xdr:col>
      <xdr:colOff>137160</xdr:colOff>
      <xdr:row>26</xdr:row>
      <xdr:rowOff>30480</xdr:rowOff>
    </xdr:from>
    <xdr:to>
      <xdr:col>9</xdr:col>
      <xdr:colOff>624840</xdr:colOff>
      <xdr:row>28</xdr:row>
      <xdr:rowOff>160020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3B601927-2849-72A9-DE1E-00F7D93D1B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85560" y="5234940"/>
          <a:ext cx="249936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15240</xdr:colOff>
      <xdr:row>28</xdr:row>
      <xdr:rowOff>30480</xdr:rowOff>
    </xdr:from>
    <xdr:to>
      <xdr:col>4</xdr:col>
      <xdr:colOff>716280</xdr:colOff>
      <xdr:row>30</xdr:row>
      <xdr:rowOff>160020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B36C1909-CB2C-FB73-32F6-ABD56FA82D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4040" y="5646420"/>
          <a:ext cx="1577340" cy="5410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29T10:39:46.166"/>
    </inkml:context>
    <inkml:brush xml:id="br0">
      <inkml:brushProperty name="width" value="0.05" units="cm"/>
      <inkml:brushProperty name="height" value="0.05" units="cm"/>
      <inkml:brushProperty name="color" value="#E71224"/>
    </inkml:brush>
  </inkml:definitions>
  <inkml:trace contextRef="#ctx0" brushRef="#br0">1 530 24575,'0'3'0,"0"0"0,1 0 0,-1 0 0,1 0 0,0 0 0,0 0 0,0 0 0,0 0 0,1 0 0,-1 0 0,1-1 0,0 1 0,2 2 0,32 32 0,-14-15 0,-11-11 0,-3-1 0,1 0 0,0-1 0,0 0 0,1 0 0,13 8 0,-20-16 0,0 1 0,-1-1 0,1 1 0,0-1 0,0 0 0,0 0 0,0-1 0,0 1 0,0-1 0,0 1 0,0-1 0,0 0 0,0 0 0,0 0 0,0 0 0,0-1 0,0 1 0,0-1 0,0 0 0,0 0 0,-1 0 0,1 0 0,0 0 0,0-1 0,-1 1 0,1-1 0,-1 0 0,3-2 0,13-12-136,-1-2-1,0 0 1,-1-1-1,-1 0 1,-1-1-1,-1-1 1,-1 0-1,-1-1 0,11-27 1,-13 21-6690</inkml:trace>
  <inkml:trace contextRef="#ctx0" brushRef="#br0" timeOffset="1057.83">192 0 24575,'0'4'0,"0"8"0,0 6 0,0 3 0,0 9 0,0 3 0,0 11 0,3 8 0,2 2 0,3 0 0,0-3 0,3-9 0,3-9 0,-2-10-8191</inkml:trace>
</inkml: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33B98-06FD-4CA5-AA74-F814A304D54A}">
  <dimension ref="A1:Q40"/>
  <sheetViews>
    <sheetView tabSelected="1" topLeftCell="A16" workbookViewId="0">
      <selection activeCell="D13" sqref="D6:E13"/>
    </sheetView>
  </sheetViews>
  <sheetFormatPr defaultRowHeight="15.6" x14ac:dyDescent="0.3"/>
  <cols>
    <col min="1" max="3" width="8.88671875" style="1"/>
    <col min="4" max="5" width="12.77734375" style="1" customWidth="1"/>
    <col min="6" max="6" width="19.5546875" style="1" customWidth="1"/>
    <col min="7" max="7" width="19.33203125" style="1" customWidth="1"/>
    <col min="8" max="8" width="18.44140625" style="1" customWidth="1"/>
    <col min="9" max="9" width="10.88671875" style="1" bestFit="1" customWidth="1"/>
    <col min="10" max="10" width="10.109375" style="1" bestFit="1" customWidth="1"/>
    <col min="11" max="16384" width="8.88671875" style="1"/>
  </cols>
  <sheetData>
    <row r="1" spans="1:17" x14ac:dyDescent="0.3">
      <c r="D1" s="6" t="s">
        <v>13</v>
      </c>
      <c r="E1" s="6"/>
      <c r="F1" s="6"/>
      <c r="G1" s="6"/>
      <c r="H1" s="6"/>
      <c r="I1" s="6"/>
      <c r="J1" s="6"/>
    </row>
    <row r="2" spans="1:17" x14ac:dyDescent="0.3">
      <c r="D2" s="6" t="s">
        <v>14</v>
      </c>
      <c r="E2" s="6"/>
      <c r="F2" s="6" t="s">
        <v>15</v>
      </c>
      <c r="G2" s="6"/>
      <c r="H2" s="6"/>
      <c r="I2" s="6"/>
      <c r="J2" s="6"/>
    </row>
    <row r="3" spans="1:17" x14ac:dyDescent="0.3">
      <c r="D3" s="6" t="s">
        <v>17</v>
      </c>
      <c r="E3" s="6"/>
      <c r="F3" s="6"/>
      <c r="G3" s="6"/>
      <c r="H3" s="6"/>
      <c r="I3" s="6"/>
      <c r="J3" s="6"/>
    </row>
    <row r="4" spans="1:17" x14ac:dyDescent="0.3">
      <c r="D4" s="6"/>
      <c r="E4" s="6"/>
      <c r="F4" s="6"/>
      <c r="G4" s="6"/>
      <c r="H4" s="6"/>
      <c r="I4" s="6"/>
      <c r="J4" s="6"/>
    </row>
    <row r="5" spans="1:17" ht="16.2" thickBot="1" x14ac:dyDescent="0.35">
      <c r="D5" s="13" t="s">
        <v>0</v>
      </c>
      <c r="E5" s="13" t="s">
        <v>1</v>
      </c>
      <c r="F5" s="13" t="s">
        <v>2</v>
      </c>
      <c r="G5" s="13" t="s">
        <v>3</v>
      </c>
      <c r="H5" s="13" t="s">
        <v>4</v>
      </c>
      <c r="I5" s="13" t="s">
        <v>25</v>
      </c>
      <c r="J5" s="13" t="s">
        <v>26</v>
      </c>
      <c r="L5" s="1" t="s">
        <v>0</v>
      </c>
      <c r="M5" s="1">
        <v>1</v>
      </c>
      <c r="N5" s="1">
        <v>2</v>
      </c>
      <c r="O5" s="1">
        <v>3</v>
      </c>
      <c r="P5" s="1">
        <v>4</v>
      </c>
      <c r="Q5" s="1">
        <v>5</v>
      </c>
    </row>
    <row r="6" spans="1:17" x14ac:dyDescent="0.3">
      <c r="A6" s="10" t="s">
        <v>19</v>
      </c>
      <c r="B6" s="10"/>
      <c r="C6" s="4">
        <v>1</v>
      </c>
      <c r="D6" s="2"/>
      <c r="E6" s="2"/>
      <c r="F6" s="7">
        <f>ROUND(D6*E6,3)</f>
        <v>0</v>
      </c>
      <c r="G6" s="7">
        <f>ROUND(D6^2,3)</f>
        <v>0</v>
      </c>
      <c r="H6" s="7">
        <f>ROUND(E6^2,3)</f>
        <v>0</v>
      </c>
      <c r="I6" s="14">
        <f>IF(ISBLANK(D6),0,$D$21+$D$22*D6)</f>
        <v>0</v>
      </c>
      <c r="J6" s="14">
        <f>ROUND((E6-I6)^2,3)</f>
        <v>0</v>
      </c>
      <c r="L6" s="1" t="s">
        <v>1</v>
      </c>
      <c r="M6" s="1">
        <v>6</v>
      </c>
      <c r="N6" s="1">
        <v>7</v>
      </c>
      <c r="O6" s="1">
        <v>8</v>
      </c>
      <c r="P6" s="1">
        <v>9</v>
      </c>
      <c r="Q6" s="1">
        <v>10</v>
      </c>
    </row>
    <row r="7" spans="1:17" x14ac:dyDescent="0.3">
      <c r="A7" s="4" t="s">
        <v>18</v>
      </c>
      <c r="B7" s="4"/>
      <c r="C7" s="4">
        <v>2</v>
      </c>
      <c r="D7" s="2"/>
      <c r="E7" s="2"/>
      <c r="F7" s="7">
        <f t="shared" ref="F7:F16" si="0">ROUND(D7*E7,3)</f>
        <v>0</v>
      </c>
      <c r="G7" s="7">
        <f t="shared" ref="G7:G16" si="1">ROUND(D7^2,3)</f>
        <v>0</v>
      </c>
      <c r="H7" s="7">
        <f t="shared" ref="H7:H16" si="2">ROUND(E7^2,3)</f>
        <v>0</v>
      </c>
      <c r="I7" s="14">
        <f t="shared" ref="I7:I16" si="3">IF(ISBLANK(D7),0,$D$21+$D$22*D7)</f>
        <v>0</v>
      </c>
      <c r="J7" s="14">
        <f t="shared" ref="J7:J16" si="4">ROUND((E7-I7)^2,3)</f>
        <v>0</v>
      </c>
    </row>
    <row r="8" spans="1:17" x14ac:dyDescent="0.3">
      <c r="C8" s="4">
        <v>3</v>
      </c>
      <c r="D8" s="2"/>
      <c r="E8" s="2"/>
      <c r="F8" s="7">
        <f t="shared" si="0"/>
        <v>0</v>
      </c>
      <c r="G8" s="7">
        <f t="shared" si="1"/>
        <v>0</v>
      </c>
      <c r="H8" s="7">
        <f t="shared" si="2"/>
        <v>0</v>
      </c>
      <c r="I8" s="14">
        <f t="shared" si="3"/>
        <v>0</v>
      </c>
      <c r="J8" s="14">
        <f t="shared" si="4"/>
        <v>0</v>
      </c>
      <c r="L8" s="11" t="s">
        <v>6</v>
      </c>
      <c r="M8" s="11"/>
      <c r="N8" s="11"/>
      <c r="O8" s="11"/>
      <c r="P8" s="11"/>
      <c r="Q8" s="11"/>
    </row>
    <row r="9" spans="1:17" x14ac:dyDescent="0.3">
      <c r="A9" s="9"/>
      <c r="C9" s="4">
        <v>4</v>
      </c>
      <c r="D9" s="2"/>
      <c r="E9" s="2"/>
      <c r="F9" s="7">
        <f t="shared" si="0"/>
        <v>0</v>
      </c>
      <c r="G9" s="7">
        <f t="shared" si="1"/>
        <v>0</v>
      </c>
      <c r="H9" s="7">
        <f t="shared" si="2"/>
        <v>0</v>
      </c>
      <c r="I9" s="14">
        <f t="shared" si="3"/>
        <v>0</v>
      </c>
      <c r="J9" s="14">
        <f t="shared" si="4"/>
        <v>0</v>
      </c>
      <c r="L9" s="1" t="s">
        <v>7</v>
      </c>
      <c r="M9" s="1" t="s">
        <v>8</v>
      </c>
      <c r="N9" s="1" t="s">
        <v>9</v>
      </c>
      <c r="O9" s="1" t="s">
        <v>8</v>
      </c>
      <c r="P9" s="1" t="s">
        <v>10</v>
      </c>
    </row>
    <row r="10" spans="1:17" x14ac:dyDescent="0.3">
      <c r="C10" s="4">
        <v>5</v>
      </c>
      <c r="D10" s="2"/>
      <c r="E10" s="2"/>
      <c r="F10" s="7">
        <f t="shared" si="0"/>
        <v>0</v>
      </c>
      <c r="G10" s="7">
        <f t="shared" si="1"/>
        <v>0</v>
      </c>
      <c r="H10" s="7">
        <f t="shared" si="2"/>
        <v>0</v>
      </c>
      <c r="I10" s="14">
        <f t="shared" si="3"/>
        <v>0</v>
      </c>
      <c r="J10" s="14">
        <f t="shared" si="4"/>
        <v>0</v>
      </c>
    </row>
    <row r="11" spans="1:17" x14ac:dyDescent="0.3">
      <c r="C11" s="4">
        <v>6</v>
      </c>
      <c r="D11" s="2"/>
      <c r="E11" s="2"/>
      <c r="F11" s="7">
        <f t="shared" si="0"/>
        <v>0</v>
      </c>
      <c r="G11" s="7">
        <f t="shared" si="1"/>
        <v>0</v>
      </c>
      <c r="H11" s="7">
        <f t="shared" si="2"/>
        <v>0</v>
      </c>
      <c r="I11" s="14">
        <f t="shared" si="3"/>
        <v>0</v>
      </c>
      <c r="J11" s="14">
        <f t="shared" si="4"/>
        <v>0</v>
      </c>
      <c r="L11" s="1" t="s">
        <v>0</v>
      </c>
      <c r="M11" s="1" t="s">
        <v>1</v>
      </c>
    </row>
    <row r="12" spans="1:17" x14ac:dyDescent="0.3">
      <c r="C12" s="4">
        <v>7</v>
      </c>
      <c r="D12" s="2"/>
      <c r="E12" s="2"/>
      <c r="F12" s="7">
        <f t="shared" si="0"/>
        <v>0</v>
      </c>
      <c r="G12" s="7">
        <f t="shared" si="1"/>
        <v>0</v>
      </c>
      <c r="H12" s="7">
        <f t="shared" si="2"/>
        <v>0</v>
      </c>
      <c r="I12" s="14">
        <f t="shared" si="3"/>
        <v>0</v>
      </c>
      <c r="J12" s="14">
        <f t="shared" si="4"/>
        <v>0</v>
      </c>
      <c r="L12" s="1">
        <v>1</v>
      </c>
      <c r="M12" s="1">
        <v>6</v>
      </c>
    </row>
    <row r="13" spans="1:17" x14ac:dyDescent="0.3">
      <c r="C13" s="4">
        <v>8</v>
      </c>
      <c r="D13" s="2"/>
      <c r="E13" s="2"/>
      <c r="F13" s="7">
        <f t="shared" si="0"/>
        <v>0</v>
      </c>
      <c r="G13" s="7">
        <f t="shared" si="1"/>
        <v>0</v>
      </c>
      <c r="H13" s="7">
        <f t="shared" si="2"/>
        <v>0</v>
      </c>
      <c r="I13" s="14">
        <f t="shared" si="3"/>
        <v>0</v>
      </c>
      <c r="J13" s="14">
        <f t="shared" si="4"/>
        <v>0</v>
      </c>
      <c r="L13" s="1">
        <v>2</v>
      </c>
      <c r="M13" s="1">
        <v>7</v>
      </c>
    </row>
    <row r="14" spans="1:17" x14ac:dyDescent="0.3">
      <c r="C14" s="4">
        <v>9</v>
      </c>
      <c r="D14" s="2"/>
      <c r="E14" s="2"/>
      <c r="F14" s="7">
        <f t="shared" si="0"/>
        <v>0</v>
      </c>
      <c r="G14" s="7">
        <f t="shared" si="1"/>
        <v>0</v>
      </c>
      <c r="H14" s="7">
        <f t="shared" si="2"/>
        <v>0</v>
      </c>
      <c r="I14" s="14">
        <f t="shared" si="3"/>
        <v>0</v>
      </c>
      <c r="J14" s="14">
        <f t="shared" si="4"/>
        <v>0</v>
      </c>
      <c r="L14" s="1">
        <v>3</v>
      </c>
      <c r="M14" s="1">
        <v>8</v>
      </c>
    </row>
    <row r="15" spans="1:17" x14ac:dyDescent="0.3">
      <c r="C15" s="4">
        <v>10</v>
      </c>
      <c r="D15" s="2"/>
      <c r="E15" s="2"/>
      <c r="F15" s="7">
        <f t="shared" si="0"/>
        <v>0</v>
      </c>
      <c r="G15" s="7">
        <f t="shared" si="1"/>
        <v>0</v>
      </c>
      <c r="H15" s="7">
        <f t="shared" si="2"/>
        <v>0</v>
      </c>
      <c r="I15" s="14">
        <f t="shared" si="3"/>
        <v>0</v>
      </c>
      <c r="J15" s="14">
        <f t="shared" si="4"/>
        <v>0</v>
      </c>
      <c r="L15" s="1">
        <v>4</v>
      </c>
      <c r="M15" s="1">
        <v>9</v>
      </c>
    </row>
    <row r="16" spans="1:17" ht="16.2" thickBot="1" x14ac:dyDescent="0.35">
      <c r="C16" s="4">
        <v>11</v>
      </c>
      <c r="D16" s="3"/>
      <c r="E16" s="3"/>
      <c r="F16" s="8">
        <f t="shared" si="0"/>
        <v>0</v>
      </c>
      <c r="G16" s="8">
        <f t="shared" si="1"/>
        <v>0</v>
      </c>
      <c r="H16" s="8">
        <f t="shared" si="2"/>
        <v>0</v>
      </c>
      <c r="I16" s="15">
        <f t="shared" si="3"/>
        <v>0</v>
      </c>
      <c r="J16" s="15">
        <f t="shared" si="4"/>
        <v>0</v>
      </c>
      <c r="L16" s="1">
        <v>5</v>
      </c>
      <c r="M16" s="1">
        <v>10</v>
      </c>
    </row>
    <row r="17" spans="3:10" x14ac:dyDescent="0.3">
      <c r="C17" s="4" t="s">
        <v>5</v>
      </c>
      <c r="D17" s="7">
        <f t="shared" ref="D17:E17" si="5">ROUND(SUM(D6:D16),3)</f>
        <v>0</v>
      </c>
      <c r="E17" s="7">
        <f t="shared" si="5"/>
        <v>0</v>
      </c>
      <c r="F17" s="7">
        <f>ROUND(SUM(F6:F16),3)</f>
        <v>0</v>
      </c>
      <c r="G17" s="7">
        <f>ROUND(SUM(G6:G16),3)</f>
        <v>0</v>
      </c>
      <c r="H17" s="7">
        <f>ROUND(SUM(H6:H16),3)</f>
        <v>0</v>
      </c>
      <c r="J17" s="14">
        <f>SUM(J6:J16)</f>
        <v>0</v>
      </c>
    </row>
    <row r="18" spans="3:10" x14ac:dyDescent="0.3">
      <c r="C18" s="4" t="s">
        <v>11</v>
      </c>
      <c r="D18" s="5">
        <f>COUNT(D6:D16)</f>
        <v>0</v>
      </c>
    </row>
    <row r="19" spans="3:10" x14ac:dyDescent="0.3">
      <c r="C19" s="4" t="s">
        <v>12</v>
      </c>
      <c r="D19" s="7" t="e">
        <f>ROUND((D18*F17-D17*E17)/(SQRT((D18*G17-D17^2)*(D18*H17-E17^2))),3)</f>
        <v>#DIV/0!</v>
      </c>
      <c r="E19" s="6" t="s">
        <v>16</v>
      </c>
      <c r="F19" s="6"/>
      <c r="H19" s="16"/>
      <c r="I19" s="16"/>
    </row>
    <row r="20" spans="3:10" x14ac:dyDescent="0.3">
      <c r="H20" s="20"/>
      <c r="I20" s="20"/>
    </row>
    <row r="21" spans="3:10" ht="16.2" x14ac:dyDescent="0.3">
      <c r="C21" s="4" t="s">
        <v>20</v>
      </c>
      <c r="D21" s="5" t="e">
        <f>ROUND((E17*G17-D17*F17)/(D18*G17-D17^2),3)</f>
        <v>#DIV/0!</v>
      </c>
      <c r="F21" s="4" t="s">
        <v>27</v>
      </c>
      <c r="G21" s="14">
        <f>ROUND(SQRT(J17/(D18-2)),3)</f>
        <v>0</v>
      </c>
      <c r="H21" s="21"/>
      <c r="I21" s="20"/>
    </row>
    <row r="22" spans="3:10" x14ac:dyDescent="0.3">
      <c r="C22" s="4" t="s">
        <v>21</v>
      </c>
      <c r="D22" s="5" t="e">
        <f>ROUND((D18*F17-D17*E17)/(D18*G17-D17^2),3)</f>
        <v>#DIV/0!</v>
      </c>
      <c r="H22" s="20"/>
      <c r="I22" s="20"/>
    </row>
    <row r="23" spans="3:10" ht="16.2" x14ac:dyDescent="0.3">
      <c r="C23" s="12" t="s">
        <v>24</v>
      </c>
      <c r="D23" s="12"/>
      <c r="H23" s="21"/>
      <c r="I23" s="20"/>
    </row>
    <row r="24" spans="3:10" ht="16.2" x14ac:dyDescent="0.3">
      <c r="C24" s="4" t="s">
        <v>22</v>
      </c>
      <c r="D24" s="2"/>
      <c r="E24"/>
      <c r="F24" s="4" t="s">
        <v>27</v>
      </c>
      <c r="G24" s="14" t="e">
        <f>ROUND(SQRT((H17-D21*E17-D22*F17)/(D18-2)),3)</f>
        <v>#DIV/0!</v>
      </c>
      <c r="H24" s="21"/>
      <c r="I24" s="20"/>
    </row>
    <row r="25" spans="3:10" ht="16.2" x14ac:dyDescent="0.3">
      <c r="C25" s="4" t="s">
        <v>23</v>
      </c>
      <c r="D25" s="5" t="e">
        <f>D21+D22*D24</f>
        <v>#DIV/0!</v>
      </c>
      <c r="E25"/>
      <c r="F25" s="19" t="s">
        <v>28</v>
      </c>
      <c r="G25" s="19"/>
      <c r="H25" s="21"/>
      <c r="I25" s="20"/>
    </row>
    <row r="26" spans="3:10" ht="16.2" x14ac:dyDescent="0.3">
      <c r="C26" s="4"/>
      <c r="D26" s="5"/>
      <c r="E26"/>
      <c r="F26"/>
      <c r="G26"/>
      <c r="H26"/>
      <c r="I26"/>
    </row>
    <row r="27" spans="3:10" ht="16.2" x14ac:dyDescent="0.3">
      <c r="C27"/>
      <c r="D27" t="s">
        <v>30</v>
      </c>
      <c r="E27" s="18" t="s">
        <v>31</v>
      </c>
      <c r="F27" s="2"/>
      <c r="G27"/>
      <c r="H27" s="21"/>
      <c r="I27" s="20"/>
      <c r="J27" s="20"/>
    </row>
    <row r="28" spans="3:10" ht="16.2" x14ac:dyDescent="0.3">
      <c r="D28" s="17" t="s">
        <v>29</v>
      </c>
      <c r="E28" s="17"/>
      <c r="F28" s="5" t="e">
        <f>ROUND(D25-F27*G24*F30,3)</f>
        <v>#DIV/0!</v>
      </c>
      <c r="G28" s="5" t="e">
        <f>ROUND(D25+F27*G24*F30,3)</f>
        <v>#DIV/0!</v>
      </c>
      <c r="H28" s="21"/>
      <c r="I28" s="20"/>
      <c r="J28" s="20"/>
    </row>
    <row r="29" spans="3:10" ht="16.2" x14ac:dyDescent="0.3">
      <c r="C29" s="22"/>
      <c r="D29" s="21"/>
      <c r="E29" s="21"/>
      <c r="F29" s="22"/>
      <c r="G29"/>
      <c r="H29" s="21"/>
      <c r="I29" s="20"/>
      <c r="J29" s="20"/>
    </row>
    <row r="30" spans="3:10" ht="16.2" x14ac:dyDescent="0.3">
      <c r="C30" s="22"/>
      <c r="D30" s="21"/>
      <c r="E30" s="23" t="s">
        <v>32</v>
      </c>
      <c r="F30" s="24" t="e">
        <f>ROUND(SQRT(1+1/D18+((D18*(D24-D17/D18)^2)/(D18*G17-D17^2))),3)</f>
        <v>#DIV/0!</v>
      </c>
      <c r="G30"/>
      <c r="H30"/>
    </row>
    <row r="31" spans="3:10" ht="16.2" x14ac:dyDescent="0.3">
      <c r="C31" s="22"/>
      <c r="D31" s="21"/>
      <c r="E31" s="21"/>
      <c r="F31" s="22"/>
      <c r="G31"/>
      <c r="H31"/>
    </row>
    <row r="32" spans="3:10" ht="16.2" x14ac:dyDescent="0.3">
      <c r="C32"/>
      <c r="D32"/>
      <c r="E32"/>
      <c r="F32"/>
      <c r="G32"/>
      <c r="H32"/>
    </row>
    <row r="33" spans="3:8" ht="16.2" x14ac:dyDescent="0.3">
      <c r="C33"/>
      <c r="D33"/>
      <c r="E33"/>
      <c r="F33"/>
      <c r="G33"/>
      <c r="H33"/>
    </row>
    <row r="34" spans="3:8" ht="16.2" x14ac:dyDescent="0.3">
      <c r="C34"/>
      <c r="D34"/>
      <c r="E34"/>
      <c r="F34"/>
      <c r="G34"/>
      <c r="H34"/>
    </row>
    <row r="35" spans="3:8" ht="16.2" x14ac:dyDescent="0.3">
      <c r="C35"/>
      <c r="D35"/>
      <c r="E35"/>
      <c r="F35"/>
      <c r="G35"/>
      <c r="H35"/>
    </row>
    <row r="36" spans="3:8" ht="16.2" x14ac:dyDescent="0.3">
      <c r="C36"/>
      <c r="D36"/>
      <c r="E36"/>
      <c r="F36"/>
      <c r="G36"/>
      <c r="H36"/>
    </row>
    <row r="37" spans="3:8" ht="16.2" x14ac:dyDescent="0.3">
      <c r="C37"/>
      <c r="D37"/>
      <c r="E37"/>
      <c r="F37"/>
      <c r="G37"/>
      <c r="H37"/>
    </row>
    <row r="38" spans="3:8" ht="16.2" x14ac:dyDescent="0.3">
      <c r="C38"/>
      <c r="D38"/>
      <c r="E38"/>
      <c r="F38"/>
      <c r="G38"/>
      <c r="H38"/>
    </row>
    <row r="39" spans="3:8" ht="16.2" x14ac:dyDescent="0.3">
      <c r="C39"/>
      <c r="D39"/>
      <c r="E39"/>
      <c r="F39"/>
      <c r="G39"/>
      <c r="H39"/>
    </row>
    <row r="40" spans="3:8" ht="16.2" x14ac:dyDescent="0.3">
      <c r="C40"/>
      <c r="D40"/>
      <c r="E40"/>
      <c r="F40"/>
      <c r="G40"/>
      <c r="H40"/>
    </row>
  </sheetData>
  <sheetProtection algorithmName="SHA-512" hashValue="PAyyfBuZrBH6qGzg4Pjaaq9aYqZuoO7oR3zq06dc5x5F3G8xC7U4TntATQCAUNV2lszj3iZcamHjMpeRhQjm4w==" saltValue="ECFxIDnLX/7L6mWa7w6aMw==" spinCount="100000" sheet="1" objects="1" scenarios="1"/>
  <mergeCells count="4">
    <mergeCell ref="L8:Q8"/>
    <mergeCell ref="C23:D23"/>
    <mergeCell ref="F25:G25"/>
    <mergeCell ref="D28:E28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白 墨</dc:creator>
  <cp:lastModifiedBy>白 墨</cp:lastModifiedBy>
  <dcterms:created xsi:type="dcterms:W3CDTF">2024-04-29T04:51:43Z</dcterms:created>
  <dcterms:modified xsi:type="dcterms:W3CDTF">2024-05-13T08:21:38Z</dcterms:modified>
</cp:coreProperties>
</file>