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74\OneDrive\BOX\MS - thesis\SBM\"/>
    </mc:Choice>
  </mc:AlternateContent>
  <xr:revisionPtr revIDLastSave="604" documentId="8_{71FBD2AF-84FB-48C0-9648-466C63C30068}" xr6:coauthVersionLast="44" xr6:coauthVersionMax="45" xr10:uidLastSave="{DDB0E523-4C06-4227-8723-2F05BC18B8C9}"/>
  <bookViews>
    <workbookView xWindow="38280" yWindow="-120" windowWidth="29040" windowHeight="15840" activeTab="1" xr2:uid="{196B4CCB-C4A9-4BAE-8E29-30CEDD8FC85D}"/>
  </bookViews>
  <sheets>
    <sheet name="Sheet1" sheetId="1" r:id="rId1"/>
    <sheet name="Big result" sheetId="2" r:id="rId2"/>
    <sheet name="Sheet2" sheetId="5" r:id="rId3"/>
    <sheet name="ANN" sheetId="3" r:id="rId4"/>
    <sheet name="RNN" sheetId="4" r:id="rId5"/>
    <sheet name="Sheet3" sheetId="6" r:id="rId6"/>
    <sheet name="SBM-tu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6" l="1"/>
  <c r="H16" i="6"/>
  <c r="H13" i="6"/>
  <c r="H15" i="6"/>
  <c r="H14" i="6"/>
  <c r="M25" i="4" l="1"/>
  <c r="K23" i="3"/>
  <c r="O26" i="4" l="1"/>
  <c r="M26" i="4"/>
  <c r="O25" i="4"/>
  <c r="N24" i="4"/>
  <c r="N23" i="4"/>
  <c r="N22" i="4"/>
  <c r="N21" i="4"/>
  <c r="N20" i="4"/>
  <c r="N19" i="4"/>
  <c r="F26" i="3"/>
  <c r="F25" i="3"/>
  <c r="E25" i="3"/>
  <c r="E20" i="3"/>
  <c r="E21" i="3"/>
  <c r="E22" i="3"/>
  <c r="E23" i="3"/>
  <c r="E24" i="3"/>
  <c r="E19" i="3"/>
  <c r="E26" i="3" s="1"/>
  <c r="D26" i="3"/>
  <c r="D25" i="3"/>
  <c r="N25" i="4" l="1"/>
  <c r="N26" i="4"/>
  <c r="H16" i="3"/>
  <c r="F20" i="4"/>
  <c r="F19" i="4"/>
  <c r="F18" i="4"/>
</calcChain>
</file>

<file path=xl/sharedStrings.xml><?xml version="1.0" encoding="utf-8"?>
<sst xmlns="http://schemas.openxmlformats.org/spreadsheetml/2006/main" count="160" uniqueCount="92">
  <si>
    <t>Number of Clusters</t>
  </si>
  <si>
    <t>Number of clusters for prediction</t>
  </si>
  <si>
    <t>Accuracy</t>
  </si>
  <si>
    <t xml:space="preserve">Training time </t>
  </si>
  <si>
    <t>Overall prediction</t>
  </si>
  <si>
    <t>259 samples</t>
  </si>
  <si>
    <t>accuracy</t>
  </si>
  <si>
    <t>training time</t>
  </si>
  <si>
    <t>Method</t>
  </si>
  <si>
    <t>Bayes &amp; Cluster</t>
  </si>
  <si>
    <t xml:space="preserve">Bayes </t>
  </si>
  <si>
    <t>SBM</t>
  </si>
  <si>
    <t>RNN</t>
  </si>
  <si>
    <t>783.383973300457,</t>
  </si>
  <si>
    <t>811.7669089734554,</t>
  </si>
  <si>
    <t>848.7756684571505,</t>
  </si>
  <si>
    <t>842.6763029396534,</t>
  </si>
  <si>
    <t>825.0941933840513,</t>
  </si>
  <si>
    <t>Total Error</t>
  </si>
  <si>
    <t>Standard deviation</t>
  </si>
  <si>
    <t>(3,</t>
  </si>
  <si>
    <t>(2,</t>
  </si>
  <si>
    <t>5,</t>
  </si>
  <si>
    <t>7,</t>
  </si>
  <si>
    <t>1036.4497165679932,</t>
  </si>
  <si>
    <t>339.6206119999988),</t>
  </si>
  <si>
    <t>1016.1481742858887,</t>
  </si>
  <si>
    <t>552.4704239999992),</t>
  </si>
  <si>
    <t>9,</t>
  </si>
  <si>
    <t>871.6868467330933,</t>
  </si>
  <si>
    <t>374.14167789998464),</t>
  </si>
  <si>
    <t>892.2251348495483,</t>
  </si>
  <si>
    <t>576.7115917000338),</t>
  </si>
  <si>
    <t>11,</t>
  </si>
  <si>
    <t>791.1352410316467,</t>
  </si>
  <si>
    <t>392.10759410000173),</t>
  </si>
  <si>
    <t>952.3841094970703,</t>
  </si>
  <si>
    <t>703.5689320000238)]</t>
  </si>
  <si>
    <t>validation process</t>
  </si>
  <si>
    <t>('deep',</t>
  </si>
  <si>
    <t>863.8743524551392,</t>
  </si>
  <si>
    <t>344.66788349999115),</t>
  </si>
  <si>
    <t>947.3801956176758,</t>
  </si>
  <si>
    <t>368.3253293999587),</t>
  </si>
  <si>
    <t>878.5189733505249,</t>
  </si>
  <si>
    <t>410.981511400023)]</t>
  </si>
  <si>
    <t>2 layer</t>
  </si>
  <si>
    <t>Deep layer</t>
  </si>
  <si>
    <t xml:space="preserve">3 layer </t>
  </si>
  <si>
    <t>3 L</t>
  </si>
  <si>
    <t>2 L</t>
  </si>
  <si>
    <t>Deep</t>
  </si>
  <si>
    <t>ANN validation result</t>
  </si>
  <si>
    <t>mean</t>
  </si>
  <si>
    <t>ANN</t>
  </si>
  <si>
    <t>Computation Time/Seconds</t>
  </si>
  <si>
    <t>Similarity Based Method</t>
  </si>
  <si>
    <t>Recurrent Neural Netowrk</t>
  </si>
  <si>
    <t>Feedforward Neural Network</t>
  </si>
  <si>
    <t>Extended Similarit Based Method</t>
  </si>
  <si>
    <t>MAE</t>
  </si>
  <si>
    <t>SUM-MAE</t>
  </si>
  <si>
    <t>MSE</t>
  </si>
  <si>
    <t>RMSE</t>
  </si>
  <si>
    <t>G</t>
  </si>
  <si>
    <t># training</t>
  </si>
  <si>
    <t>std</t>
  </si>
  <si>
    <t>Extended SBM</t>
  </si>
  <si>
    <t>Prediction Time/Seconds</t>
  </si>
  <si>
    <t>RULCLIPPER</t>
  </si>
  <si>
    <t>Semi-supervised DL</t>
  </si>
  <si>
    <t>N/A</t>
  </si>
  <si>
    <t>Deep CNN</t>
  </si>
  <si>
    <t>Deep LSTM</t>
  </si>
  <si>
    <t>Random Forest</t>
  </si>
  <si>
    <t>Multi-objective deep belief networks ensemble</t>
  </si>
  <si>
    <t>Evaluation Metric</t>
  </si>
  <si>
    <t>k=5</t>
  </si>
  <si>
    <t>k=10</t>
  </si>
  <si>
    <t>k=20</t>
  </si>
  <si>
    <t>Clusters #</t>
  </si>
  <si>
    <t>Clusters # in prediction space</t>
  </si>
  <si>
    <t>Validation result on training set</t>
  </si>
  <si>
    <t>#1</t>
  </si>
  <si>
    <t xml:space="preserve">30 sanoles </t>
  </si>
  <si>
    <t>#2</t>
  </si>
  <si>
    <t>computation time</t>
  </si>
  <si>
    <t>TIME</t>
  </si>
  <si>
    <t>#5 30</t>
  </si>
  <si>
    <t xml:space="preserve">MSE </t>
  </si>
  <si>
    <t>time</t>
  </si>
  <si>
    <t>#30 whole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</si>
</sst>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 vertical="center"/>
    </xf>
    <xf numFmtId="6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Total 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Sheet1!$J$43:$R$43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xVal>
          <c:yVal>
            <c:numRef>
              <c:f>Sheet1!$J$46:$R$46</c:f>
              <c:numCache>
                <c:formatCode>General</c:formatCode>
                <c:ptCount val="9"/>
                <c:pt idx="0">
                  <c:v>123</c:v>
                </c:pt>
                <c:pt idx="1">
                  <c:v>123</c:v>
                </c:pt>
                <c:pt idx="2">
                  <c:v>123</c:v>
                </c:pt>
                <c:pt idx="3">
                  <c:v>123</c:v>
                </c:pt>
                <c:pt idx="4">
                  <c:v>120</c:v>
                </c:pt>
                <c:pt idx="5">
                  <c:v>119</c:v>
                </c:pt>
                <c:pt idx="6">
                  <c:v>130</c:v>
                </c:pt>
                <c:pt idx="7">
                  <c:v>128</c:v>
                </c:pt>
                <c:pt idx="8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D-4173-BEF0-223EC258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18431"/>
        <c:axId val="172946383"/>
      </c:scatterChart>
      <c:valAx>
        <c:axId val="50918431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Cluster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46383"/>
        <c:crosses val="autoZero"/>
        <c:crossBetween val="midCat"/>
        <c:majorUnit val="1"/>
      </c:valAx>
      <c:valAx>
        <c:axId val="172946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The plot of predicting time(seconds) vs number of clusters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Sheet1!$J$43:$R$43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</c:numCache>
            </c:numRef>
          </c:xVal>
          <c:yVal>
            <c:numRef>
              <c:f>Sheet1!$J$49:$R$49</c:f>
              <c:numCache>
                <c:formatCode>General</c:formatCode>
                <c:ptCount val="9"/>
                <c:pt idx="0">
                  <c:v>471</c:v>
                </c:pt>
                <c:pt idx="1">
                  <c:v>365</c:v>
                </c:pt>
                <c:pt idx="2">
                  <c:v>348</c:v>
                </c:pt>
                <c:pt idx="3">
                  <c:v>309</c:v>
                </c:pt>
                <c:pt idx="4">
                  <c:v>292.3</c:v>
                </c:pt>
                <c:pt idx="5">
                  <c:v>269</c:v>
                </c:pt>
                <c:pt idx="6">
                  <c:v>238</c:v>
                </c:pt>
                <c:pt idx="7">
                  <c:v>219</c:v>
                </c:pt>
                <c:pt idx="8">
                  <c:v>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2-4918-A468-DD9D0ADDD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50671"/>
        <c:axId val="2100134015"/>
      </c:scatterChart>
      <c:valAx>
        <c:axId val="175250671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cluster</a:t>
                </a:r>
              </a:p>
            </c:rich>
          </c:tx>
          <c:layout>
            <c:manualLayout>
              <c:xMode val="edge"/>
              <c:yMode val="edge"/>
              <c:x val="0.44501968503937001"/>
              <c:y val="0.87871870475465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4015"/>
        <c:crosses val="autoZero"/>
        <c:crossBetween val="midCat"/>
        <c:majorUnit val="1"/>
      </c:valAx>
      <c:valAx>
        <c:axId val="2100134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235742</xdr:colOff>
      <xdr:row>51</xdr:row>
      <xdr:rowOff>28575</xdr:rowOff>
    </xdr:from>
    <xdr:to>
      <xdr:col>15</xdr:col>
      <xdr:colOff>273842</xdr:colOff>
      <xdr:row>66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25EE7-E446-4A08-81C0-274712357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153914</xdr:colOff>
      <xdr:row>67</xdr:row>
      <xdr:rowOff>19482</xdr:rowOff>
    </xdr:from>
    <xdr:to>
      <xdr:col>15</xdr:col>
      <xdr:colOff>192014</xdr:colOff>
      <xdr:row>82</xdr:row>
      <xdr:rowOff>48924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BA0FB-8CDE-4DB4-B374-93820D1F9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4070-6F20-4367-9435-58D189EDF6EB}">
  <dimension ref="B5:AC119"/>
  <sheetViews>
    <sheetView topLeftCell="A86" zoomScaleNormal="100" workbookViewId="0">
      <selection activeCell="J130" sqref="J130"/>
    </sheetView>
  </sheetViews>
  <sheetFormatPr defaultRowHeight="14.25" x14ac:dyDescent="0.45"/>
  <cols>
    <col min="2" max="2" width="30.53125" customWidth="1"/>
    <col min="3" max="3" width="20" customWidth="1"/>
    <col min="4" max="4" width="6.3984375" customWidth="1"/>
    <col min="6" max="6" width="13.33203125" customWidth="1"/>
    <col min="9" max="9" width="25.59765625" customWidth="1"/>
    <col min="11" max="11" width="24.3984375" customWidth="1"/>
    <col min="13" max="13" width="14.59765625" customWidth="1"/>
    <col min="14" max="14" width="26" customWidth="1"/>
    <col min="17" max="17" width="24.06640625" customWidth="1"/>
    <col min="19" max="19" width="23.59765625" customWidth="1"/>
    <col min="22" max="22" width="16.9296875" customWidth="1"/>
    <col min="23" max="23" width="13.73046875" customWidth="1"/>
    <col min="26" max="26" width="12.73046875" customWidth="1"/>
  </cols>
  <sheetData>
    <row r="5" spans="2:19" x14ac:dyDescent="0.45">
      <c r="C5" s="1" t="s">
        <v>0</v>
      </c>
      <c r="D5" s="1"/>
      <c r="E5" s="1"/>
      <c r="F5" s="1"/>
    </row>
    <row r="6" spans="2:19" x14ac:dyDescent="0.45">
      <c r="B6" t="s">
        <v>1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</row>
    <row r="7" spans="2:19" x14ac:dyDescent="0.45">
      <c r="B7">
        <v>2</v>
      </c>
    </row>
    <row r="8" spans="2:19" x14ac:dyDescent="0.45">
      <c r="B8">
        <v>3</v>
      </c>
    </row>
    <row r="9" spans="2:19" x14ac:dyDescent="0.45">
      <c r="B9">
        <v>4</v>
      </c>
    </row>
    <row r="15" spans="2:19" x14ac:dyDescent="0.45">
      <c r="J15" s="17" t="s">
        <v>2</v>
      </c>
      <c r="K15" s="17"/>
      <c r="L15" s="17"/>
      <c r="M15" s="17"/>
      <c r="N15" s="17"/>
      <c r="O15" s="17"/>
      <c r="P15" s="17"/>
    </row>
    <row r="16" spans="2:19" x14ac:dyDescent="0.45">
      <c r="K16">
        <v>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</row>
    <row r="17" spans="8:19" x14ac:dyDescent="0.45">
      <c r="J17">
        <v>2</v>
      </c>
      <c r="K17">
        <v>122</v>
      </c>
      <c r="L17">
        <v>132</v>
      </c>
      <c r="M17">
        <v>126</v>
      </c>
      <c r="N17">
        <v>132</v>
      </c>
      <c r="O17">
        <v>134</v>
      </c>
      <c r="P17">
        <v>137</v>
      </c>
    </row>
    <row r="18" spans="8:19" x14ac:dyDescent="0.45">
      <c r="J18">
        <v>3</v>
      </c>
      <c r="K18">
        <v>123</v>
      </c>
      <c r="L18">
        <v>123</v>
      </c>
      <c r="M18">
        <v>123</v>
      </c>
      <c r="N18">
        <v>123</v>
      </c>
      <c r="O18">
        <v>120</v>
      </c>
      <c r="P18">
        <v>119</v>
      </c>
      <c r="Q18">
        <v>130</v>
      </c>
      <c r="R18">
        <v>128</v>
      </c>
      <c r="S18">
        <v>138</v>
      </c>
    </row>
    <row r="19" spans="8:19" x14ac:dyDescent="0.45">
      <c r="J19">
        <v>4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</row>
    <row r="22" spans="8:19" x14ac:dyDescent="0.45">
      <c r="J22" s="17" t="s">
        <v>3</v>
      </c>
      <c r="K22" s="17"/>
      <c r="L22" s="17"/>
      <c r="M22" s="17"/>
      <c r="N22" s="17"/>
      <c r="O22" s="17"/>
      <c r="P22" s="17"/>
    </row>
    <row r="24" spans="8:19" x14ac:dyDescent="0.45">
      <c r="H24">
        <v>2</v>
      </c>
      <c r="K24">
        <v>306</v>
      </c>
      <c r="L24">
        <v>256</v>
      </c>
      <c r="M24">
        <v>228</v>
      </c>
      <c r="N24">
        <v>201</v>
      </c>
      <c r="O24">
        <v>197</v>
      </c>
      <c r="P24">
        <v>180</v>
      </c>
    </row>
    <row r="25" spans="8:19" x14ac:dyDescent="0.45">
      <c r="H25">
        <v>3</v>
      </c>
      <c r="K25">
        <v>471</v>
      </c>
      <c r="L25">
        <v>365</v>
      </c>
      <c r="M25">
        <v>348</v>
      </c>
      <c r="N25">
        <v>309</v>
      </c>
      <c r="O25">
        <v>292.3</v>
      </c>
      <c r="P25">
        <v>269</v>
      </c>
      <c r="Q25">
        <v>238</v>
      </c>
      <c r="R25">
        <v>219</v>
      </c>
      <c r="S25">
        <v>201</v>
      </c>
    </row>
    <row r="26" spans="8:19" x14ac:dyDescent="0.45">
      <c r="H26">
        <v>4</v>
      </c>
      <c r="K26">
        <v>637</v>
      </c>
      <c r="L26">
        <v>501</v>
      </c>
      <c r="M26">
        <v>444</v>
      </c>
      <c r="N26">
        <v>417</v>
      </c>
      <c r="O26">
        <v>364</v>
      </c>
      <c r="P26">
        <v>361</v>
      </c>
    </row>
    <row r="32" spans="8:19" x14ac:dyDescent="0.45"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</row>
    <row r="43" spans="10:18" x14ac:dyDescent="0.45">
      <c r="J43">
        <v>5</v>
      </c>
      <c r="K43">
        <v>6</v>
      </c>
      <c r="L43">
        <v>7</v>
      </c>
      <c r="M43">
        <v>8</v>
      </c>
      <c r="N43">
        <v>9</v>
      </c>
      <c r="O43">
        <v>10</v>
      </c>
      <c r="P43">
        <v>11</v>
      </c>
      <c r="Q43">
        <v>12</v>
      </c>
      <c r="R43">
        <v>13</v>
      </c>
    </row>
    <row r="46" spans="10:18" x14ac:dyDescent="0.45">
      <c r="J46">
        <v>123</v>
      </c>
      <c r="K46">
        <v>123</v>
      </c>
      <c r="L46">
        <v>123</v>
      </c>
      <c r="M46">
        <v>123</v>
      </c>
      <c r="N46">
        <v>120</v>
      </c>
      <c r="O46">
        <v>119</v>
      </c>
      <c r="P46">
        <v>130</v>
      </c>
      <c r="Q46">
        <v>128</v>
      </c>
      <c r="R46">
        <v>138</v>
      </c>
    </row>
    <row r="49" spans="10:18" x14ac:dyDescent="0.45">
      <c r="J49">
        <v>471</v>
      </c>
      <c r="K49">
        <v>365</v>
      </c>
      <c r="L49">
        <v>348</v>
      </c>
      <c r="M49">
        <v>309</v>
      </c>
      <c r="N49">
        <v>292.3</v>
      </c>
      <c r="O49">
        <v>269</v>
      </c>
      <c r="P49">
        <v>238</v>
      </c>
      <c r="Q49">
        <v>219</v>
      </c>
      <c r="R49">
        <v>201</v>
      </c>
    </row>
    <row r="95" spans="13:27" x14ac:dyDescent="0.45">
      <c r="R95" t="s">
        <v>84</v>
      </c>
    </row>
    <row r="96" spans="13:27" x14ac:dyDescent="0.45">
      <c r="M96" s="17" t="s">
        <v>82</v>
      </c>
      <c r="N96" s="17"/>
      <c r="O96" s="17"/>
      <c r="P96" s="17"/>
      <c r="R96" s="11" t="s">
        <v>83</v>
      </c>
      <c r="S96" t="s">
        <v>83</v>
      </c>
      <c r="T96" t="s">
        <v>85</v>
      </c>
      <c r="U96" t="s">
        <v>85</v>
      </c>
      <c r="V96" t="s">
        <v>85</v>
      </c>
      <c r="X96" t="s">
        <v>88</v>
      </c>
      <c r="AA96" t="s">
        <v>91</v>
      </c>
    </row>
    <row r="97" spans="8:29" x14ac:dyDescent="0.45">
      <c r="H97" s="8" t="s">
        <v>80</v>
      </c>
      <c r="I97" s="8" t="s">
        <v>81</v>
      </c>
      <c r="J97" s="8" t="s">
        <v>60</v>
      </c>
      <c r="K97" s="8" t="s">
        <v>55</v>
      </c>
      <c r="M97" s="11" t="s">
        <v>80</v>
      </c>
      <c r="N97" s="11" t="s">
        <v>81</v>
      </c>
      <c r="O97" s="11" t="s">
        <v>60</v>
      </c>
      <c r="P97" s="11" t="s">
        <v>62</v>
      </c>
      <c r="Q97" s="11" t="s">
        <v>55</v>
      </c>
      <c r="R97" s="11" t="s">
        <v>62</v>
      </c>
      <c r="S97" s="11" t="s">
        <v>55</v>
      </c>
      <c r="T97" s="11" t="s">
        <v>60</v>
      </c>
      <c r="U97" s="11" t="s">
        <v>62</v>
      </c>
      <c r="V97" s="11" t="s">
        <v>86</v>
      </c>
      <c r="W97" s="12" t="s">
        <v>87</v>
      </c>
      <c r="X97" s="12" t="s">
        <v>60</v>
      </c>
      <c r="Y97" s="12" t="s">
        <v>89</v>
      </c>
      <c r="Z97" s="12" t="s">
        <v>90</v>
      </c>
      <c r="AA97" s="15" t="s">
        <v>60</v>
      </c>
      <c r="AB97" s="15" t="s">
        <v>89</v>
      </c>
      <c r="AC97" s="15" t="s">
        <v>90</v>
      </c>
    </row>
    <row r="98" spans="8:29" x14ac:dyDescent="0.45">
      <c r="H98" s="8">
        <v>3</v>
      </c>
      <c r="I98" s="8">
        <v>2</v>
      </c>
      <c r="J98" s="8">
        <v>12.3</v>
      </c>
      <c r="K98" s="9">
        <v>532.75</v>
      </c>
      <c r="M98" s="11">
        <v>3</v>
      </c>
      <c r="N98" s="11">
        <v>2</v>
      </c>
      <c r="O98">
        <v>13.5379330065359</v>
      </c>
      <c r="P98">
        <v>4145.63059177386</v>
      </c>
      <c r="Q98" s="11">
        <v>1146.26</v>
      </c>
      <c r="R98">
        <v>841.36170193911903</v>
      </c>
      <c r="S98" s="11">
        <v>1557.36</v>
      </c>
      <c r="T98">
        <v>22.706027568922298</v>
      </c>
      <c r="U98">
        <v>1452.35308814623</v>
      </c>
      <c r="V98" s="10">
        <v>1549.26</v>
      </c>
      <c r="W98" s="12">
        <v>609.94000000000005</v>
      </c>
      <c r="X98" s="12">
        <v>27.295194112732801</v>
      </c>
      <c r="Y98" s="12">
        <v>1425.4129006318799</v>
      </c>
      <c r="Z98" s="12">
        <v>1556.53</v>
      </c>
      <c r="AA98">
        <v>19.563513931888501</v>
      </c>
      <c r="AB98">
        <v>970.20664562147294</v>
      </c>
      <c r="AC98">
        <v>1676.45</v>
      </c>
    </row>
    <row r="99" spans="8:29" x14ac:dyDescent="0.45">
      <c r="H99" s="8">
        <v>3</v>
      </c>
      <c r="I99" s="8">
        <v>3</v>
      </c>
      <c r="J99" s="8">
        <v>12.3</v>
      </c>
      <c r="K99" s="9">
        <v>732.35</v>
      </c>
      <c r="M99" s="11">
        <v>3</v>
      </c>
      <c r="N99" s="11">
        <v>3</v>
      </c>
      <c r="O99">
        <v>11.8267565359477</v>
      </c>
      <c r="P99">
        <v>3781.74280630673</v>
      </c>
      <c r="Q99" s="11">
        <v>1701.22</v>
      </c>
      <c r="R99">
        <v>841.36170193911903</v>
      </c>
      <c r="S99" s="11">
        <v>2280.37</v>
      </c>
      <c r="T99">
        <v>22.706027568922298</v>
      </c>
      <c r="U99">
        <v>1452.35308814623</v>
      </c>
      <c r="V99" s="10">
        <v>2274.29</v>
      </c>
      <c r="W99" s="12">
        <v>873.29</v>
      </c>
      <c r="X99" s="12">
        <v>27.295194112732801</v>
      </c>
      <c r="Y99" s="12">
        <v>1425.4129006318799</v>
      </c>
      <c r="Z99" s="12">
        <v>2247.92</v>
      </c>
      <c r="AA99">
        <v>19.566428161908</v>
      </c>
      <c r="AB99">
        <v>970.20664562147294</v>
      </c>
      <c r="AC99">
        <v>2453.39</v>
      </c>
    </row>
    <row r="100" spans="8:29" x14ac:dyDescent="0.45">
      <c r="H100" s="8">
        <v>4</v>
      </c>
      <c r="I100" s="8">
        <v>2</v>
      </c>
      <c r="J100" s="8">
        <v>14.21</v>
      </c>
      <c r="K100" s="9">
        <v>380.57</v>
      </c>
      <c r="M100" s="11">
        <v>4</v>
      </c>
      <c r="N100" s="11">
        <v>2</v>
      </c>
      <c r="O100">
        <v>13.410514705882299</v>
      </c>
      <c r="P100">
        <v>3648.1833858487898</v>
      </c>
      <c r="Q100" s="11">
        <v>885.11</v>
      </c>
      <c r="R100">
        <v>826.75512381411897</v>
      </c>
      <c r="S100" s="11">
        <v>1217.92</v>
      </c>
      <c r="T100">
        <v>22.634553514654101</v>
      </c>
      <c r="U100">
        <v>1421.1775427524799</v>
      </c>
      <c r="V100" s="10">
        <v>1187.8499999999999</v>
      </c>
      <c r="W100" s="12">
        <v>475.53</v>
      </c>
      <c r="X100" s="12">
        <v>26.337349255491599</v>
      </c>
      <c r="Y100" s="12">
        <v>1356.3813849012799</v>
      </c>
      <c r="Z100" s="12">
        <v>1193.75</v>
      </c>
      <c r="AA100">
        <v>19.742679490988301</v>
      </c>
      <c r="AB100">
        <v>890.94277578676201</v>
      </c>
      <c r="AC100">
        <v>1313.3</v>
      </c>
    </row>
    <row r="101" spans="8:29" x14ac:dyDescent="0.45">
      <c r="H101" s="8">
        <v>4</v>
      </c>
      <c r="I101" s="8">
        <v>3</v>
      </c>
      <c r="J101" s="8">
        <v>12.3</v>
      </c>
      <c r="K101" s="9">
        <v>582.25</v>
      </c>
      <c r="M101" s="11">
        <v>4</v>
      </c>
      <c r="N101" s="11">
        <v>3</v>
      </c>
      <c r="O101">
        <v>11.907181372548999</v>
      </c>
      <c r="P101">
        <v>3794.13594140434</v>
      </c>
      <c r="Q101" s="11">
        <v>1277.73</v>
      </c>
      <c r="R101">
        <v>841.36170193911903</v>
      </c>
      <c r="S101" s="11">
        <v>1777.09</v>
      </c>
      <c r="T101">
        <v>23.508110902255599</v>
      </c>
      <c r="U101">
        <v>1477.0672808545601</v>
      </c>
      <c r="V101" s="10">
        <v>1734.12</v>
      </c>
      <c r="W101" s="12">
        <v>668.69</v>
      </c>
      <c r="X101" s="12">
        <v>27.330194112732801</v>
      </c>
      <c r="Y101" s="12">
        <v>1432.98165063188</v>
      </c>
      <c r="Z101" s="12">
        <v>1737.69</v>
      </c>
      <c r="AA101">
        <v>19.991389175553198</v>
      </c>
      <c r="AB101">
        <v>970.20664562147294</v>
      </c>
      <c r="AC101">
        <v>1905.05</v>
      </c>
    </row>
    <row r="102" spans="8:29" x14ac:dyDescent="0.45">
      <c r="H102" s="8">
        <v>5</v>
      </c>
      <c r="I102" s="8">
        <v>2</v>
      </c>
      <c r="J102" s="8">
        <v>12.2</v>
      </c>
      <c r="K102" s="9">
        <v>294.13</v>
      </c>
      <c r="M102" s="11">
        <v>5</v>
      </c>
      <c r="N102" s="11">
        <v>2</v>
      </c>
      <c r="O102">
        <v>9.5535124269005802</v>
      </c>
      <c r="P102">
        <v>3367.7563543496799</v>
      </c>
      <c r="Q102" s="11">
        <v>688.84</v>
      </c>
      <c r="R102">
        <v>768.520199243344</v>
      </c>
      <c r="S102" s="11">
        <v>972.1</v>
      </c>
      <c r="T102">
        <v>22.2113649508386</v>
      </c>
      <c r="U102">
        <v>1432.9759964592799</v>
      </c>
      <c r="V102" s="10">
        <v>935.32</v>
      </c>
      <c r="W102" s="12">
        <v>364.1</v>
      </c>
      <c r="X102" s="12">
        <v>26.206026156076401</v>
      </c>
      <c r="Y102" s="12">
        <v>1196.36784983239</v>
      </c>
      <c r="Z102" s="12">
        <v>950.32</v>
      </c>
      <c r="AA102">
        <v>20.1218161621373</v>
      </c>
      <c r="AB102">
        <v>920.57648498828996</v>
      </c>
      <c r="AC102">
        <v>1016.03</v>
      </c>
    </row>
    <row r="103" spans="8:29" x14ac:dyDescent="0.45">
      <c r="H103" s="8">
        <v>5</v>
      </c>
      <c r="I103" s="8">
        <v>3</v>
      </c>
      <c r="J103" s="8">
        <v>12.3</v>
      </c>
      <c r="K103" s="9">
        <v>434.24</v>
      </c>
      <c r="M103" s="11">
        <v>5</v>
      </c>
      <c r="N103" s="11">
        <v>3</v>
      </c>
      <c r="O103">
        <v>8.2071813725490106</v>
      </c>
      <c r="P103">
        <v>3286.2044599228602</v>
      </c>
      <c r="Q103" s="11">
        <v>996.07</v>
      </c>
      <c r="R103">
        <v>841.36170193911903</v>
      </c>
      <c r="S103" s="11">
        <v>1366.95</v>
      </c>
      <c r="T103">
        <v>22.916444235588902</v>
      </c>
      <c r="U103">
        <v>1455.10165585456</v>
      </c>
      <c r="V103" s="10">
        <v>1355.77</v>
      </c>
      <c r="W103" s="12">
        <v>521.58000000000004</v>
      </c>
      <c r="X103" s="12">
        <v>25.613146182449501</v>
      </c>
      <c r="Y103" s="12">
        <v>1149.0680381146201</v>
      </c>
      <c r="Z103" s="12">
        <v>1339.66</v>
      </c>
      <c r="AA103">
        <v>20.248785064264901</v>
      </c>
      <c r="AB103">
        <v>938.41243074544002</v>
      </c>
      <c r="AC103">
        <v>1463.74</v>
      </c>
    </row>
    <row r="104" spans="8:29" x14ac:dyDescent="0.45">
      <c r="H104" s="8">
        <v>6</v>
      </c>
      <c r="I104" s="8">
        <v>2</v>
      </c>
      <c r="J104" s="8">
        <v>13.2</v>
      </c>
      <c r="K104" s="9">
        <v>240.71</v>
      </c>
      <c r="M104" s="11">
        <v>6</v>
      </c>
      <c r="N104" s="11">
        <v>2</v>
      </c>
      <c r="O104">
        <v>10.343772114108701</v>
      </c>
      <c r="P104">
        <v>3146.5012282101602</v>
      </c>
      <c r="Q104" s="11">
        <v>589.76</v>
      </c>
      <c r="R104">
        <v>802.33097261945295</v>
      </c>
      <c r="S104" s="11">
        <v>795.22</v>
      </c>
      <c r="T104">
        <v>22.574771383587098</v>
      </c>
      <c r="U104">
        <v>1402.41693101286</v>
      </c>
      <c r="V104" s="10">
        <v>792.74</v>
      </c>
      <c r="W104" s="12">
        <v>287.12</v>
      </c>
      <c r="X104" s="12">
        <v>24.4174591652184</v>
      </c>
      <c r="Y104" s="12">
        <v>1034.0027844275401</v>
      </c>
      <c r="Z104" s="12">
        <v>780.86</v>
      </c>
      <c r="AA104">
        <v>20.306816162137299</v>
      </c>
      <c r="AB104">
        <v>947.02361653099001</v>
      </c>
      <c r="AC104">
        <v>879.79</v>
      </c>
    </row>
    <row r="105" spans="8:29" x14ac:dyDescent="0.45">
      <c r="H105" s="8">
        <v>6</v>
      </c>
      <c r="I105" s="8">
        <v>3</v>
      </c>
      <c r="J105" s="8">
        <v>12.3</v>
      </c>
      <c r="K105" s="9">
        <v>342.97</v>
      </c>
      <c r="M105" s="11">
        <v>6</v>
      </c>
      <c r="N105" s="11">
        <v>3</v>
      </c>
      <c r="O105">
        <v>9.57806605975723</v>
      </c>
      <c r="P105">
        <v>3079.81598742918</v>
      </c>
      <c r="Q105" s="11">
        <v>806.06</v>
      </c>
      <c r="R105">
        <v>830.41307254653304</v>
      </c>
      <c r="S105" s="11">
        <v>1106.28</v>
      </c>
      <c r="T105">
        <v>22.316100668337501</v>
      </c>
      <c r="U105">
        <v>1396.2654706164799</v>
      </c>
      <c r="V105" s="10">
        <v>1092.32</v>
      </c>
      <c r="W105" s="12">
        <v>407.84</v>
      </c>
      <c r="X105" s="12">
        <v>24.178585925598298</v>
      </c>
      <c r="Y105" s="12">
        <v>976.49851671888598</v>
      </c>
      <c r="Z105" s="12">
        <v>1073.74</v>
      </c>
      <c r="AA105">
        <v>20.358528838435902</v>
      </c>
      <c r="AB105">
        <v>970.20664562147294</v>
      </c>
      <c r="AC105">
        <v>1183.31</v>
      </c>
    </row>
    <row r="106" spans="8:29" x14ac:dyDescent="0.45">
      <c r="H106" s="8">
        <v>7</v>
      </c>
      <c r="I106" s="8">
        <v>2</v>
      </c>
      <c r="J106" s="8">
        <v>12.7</v>
      </c>
      <c r="K106" s="9">
        <v>213.81</v>
      </c>
      <c r="M106" s="11">
        <v>7</v>
      </c>
      <c r="N106" s="11">
        <v>2</v>
      </c>
      <c r="O106">
        <v>10.219706071791901</v>
      </c>
      <c r="P106">
        <v>3353.6099803075699</v>
      </c>
      <c r="Q106" s="11">
        <v>527.48</v>
      </c>
      <c r="R106">
        <v>774.25999451439304</v>
      </c>
      <c r="S106" s="11">
        <v>758.04</v>
      </c>
      <c r="T106">
        <v>22.754868317097401</v>
      </c>
      <c r="U106">
        <v>1355.4061168026999</v>
      </c>
      <c r="V106" s="10">
        <v>720.71</v>
      </c>
      <c r="W106" s="12">
        <v>273.66000000000003</v>
      </c>
      <c r="X106" s="12">
        <v>24.744818643831799</v>
      </c>
      <c r="Y106" s="12">
        <v>1052.34381847432</v>
      </c>
      <c r="Z106" s="12">
        <v>744.55</v>
      </c>
      <c r="AA106">
        <v>20.4358677330581</v>
      </c>
      <c r="AB106">
        <v>903.95527344524999</v>
      </c>
      <c r="AC106">
        <v>781.51</v>
      </c>
    </row>
    <row r="107" spans="8:29" x14ac:dyDescent="0.45">
      <c r="H107" s="8">
        <v>7</v>
      </c>
      <c r="I107" s="8">
        <v>3</v>
      </c>
      <c r="J107" s="8">
        <v>12.3</v>
      </c>
      <c r="K107" s="9">
        <v>333.91</v>
      </c>
      <c r="M107" s="11">
        <v>7</v>
      </c>
      <c r="N107" s="11">
        <v>3</v>
      </c>
      <c r="O107">
        <v>8.9809451088127492</v>
      </c>
      <c r="P107">
        <v>3400.7994569067</v>
      </c>
      <c r="Q107" s="11">
        <v>769.56</v>
      </c>
      <c r="R107">
        <v>841.36170193911903</v>
      </c>
      <c r="S107" s="11">
        <v>1042.3599999999999</v>
      </c>
      <c r="T107">
        <v>23.215253759398401</v>
      </c>
      <c r="U107">
        <v>1430.1473828953799</v>
      </c>
      <c r="V107" s="10">
        <v>1023.36</v>
      </c>
      <c r="W107" s="12">
        <v>386.08</v>
      </c>
      <c r="X107" s="12">
        <v>24.496997149736998</v>
      </c>
      <c r="Y107" s="12">
        <v>1034.1368431706001</v>
      </c>
      <c r="Z107" s="12">
        <v>1061.96</v>
      </c>
      <c r="AA107">
        <v>20.488900251222201</v>
      </c>
      <c r="AB107">
        <v>907.38472949046604</v>
      </c>
      <c r="AC107">
        <v>1102.49</v>
      </c>
    </row>
    <row r="108" spans="8:29" x14ac:dyDescent="0.45">
      <c r="H108" s="8">
        <v>8</v>
      </c>
      <c r="I108" s="8">
        <v>2</v>
      </c>
      <c r="J108" s="8">
        <v>13.23</v>
      </c>
      <c r="K108" s="9">
        <v>200.33</v>
      </c>
      <c r="M108" s="11">
        <v>8</v>
      </c>
      <c r="N108" s="11">
        <v>2</v>
      </c>
      <c r="O108">
        <v>13.897450396825301</v>
      </c>
      <c r="P108">
        <v>3428.3478039277002</v>
      </c>
      <c r="Q108" s="11">
        <v>468.13</v>
      </c>
      <c r="R108">
        <v>742.09340925660899</v>
      </c>
      <c r="S108" s="11">
        <v>623.17999999999995</v>
      </c>
      <c r="T108">
        <v>22.74901106934</v>
      </c>
      <c r="U108">
        <v>1375.9499710539201</v>
      </c>
      <c r="V108" s="10">
        <v>649.17999999999995</v>
      </c>
      <c r="W108" s="12">
        <v>232.44</v>
      </c>
      <c r="X108" s="12">
        <v>26.173963434226501</v>
      </c>
      <c r="Y108" s="12">
        <v>1193.47607385166</v>
      </c>
      <c r="Z108" s="12">
        <v>605.42999999999995</v>
      </c>
      <c r="AA108">
        <v>20.582269912749702</v>
      </c>
      <c r="AB108">
        <v>898.54891990342003</v>
      </c>
      <c r="AC108">
        <v>672.07</v>
      </c>
    </row>
    <row r="109" spans="8:29" x14ac:dyDescent="0.45">
      <c r="H109" s="8">
        <v>8</v>
      </c>
      <c r="I109" s="8">
        <v>3</v>
      </c>
      <c r="J109" s="8">
        <v>12.3</v>
      </c>
      <c r="K109" s="9">
        <v>304.73</v>
      </c>
      <c r="M109" s="11">
        <v>8</v>
      </c>
      <c r="N109" s="11">
        <v>3</v>
      </c>
      <c r="O109">
        <v>10.934365017937001</v>
      </c>
      <c r="P109">
        <v>3210.5064160935999</v>
      </c>
      <c r="Q109" s="11">
        <v>696.56</v>
      </c>
      <c r="R109">
        <v>837.41996161143402</v>
      </c>
      <c r="S109" s="11">
        <v>929.6</v>
      </c>
      <c r="T109">
        <v>22.529999036051599</v>
      </c>
      <c r="U109">
        <v>1399.05747168223</v>
      </c>
      <c r="V109" s="10">
        <v>943.49</v>
      </c>
      <c r="W109" s="12">
        <v>349.52</v>
      </c>
      <c r="X109" s="12">
        <v>25.327405800826799</v>
      </c>
      <c r="Y109" s="12">
        <v>1070.3509354616201</v>
      </c>
      <c r="Z109" s="12">
        <v>907.99</v>
      </c>
      <c r="AA109">
        <v>20.628936579416401</v>
      </c>
      <c r="AB109">
        <v>948.25711653098995</v>
      </c>
      <c r="AC109">
        <v>1018.48</v>
      </c>
    </row>
    <row r="110" spans="8:29" x14ac:dyDescent="0.45">
      <c r="H110" s="8">
        <v>9</v>
      </c>
      <c r="I110" s="8">
        <v>2</v>
      </c>
      <c r="J110" s="8">
        <v>13.4</v>
      </c>
      <c r="K110" s="9">
        <v>192.08</v>
      </c>
      <c r="M110" s="11">
        <v>9</v>
      </c>
      <c r="N110" s="11">
        <v>2</v>
      </c>
      <c r="O110">
        <v>13.408700396825299</v>
      </c>
      <c r="P110">
        <v>3512.9181476776998</v>
      </c>
      <c r="Q110" s="11">
        <v>450.73</v>
      </c>
      <c r="R110">
        <v>869.57168405081495</v>
      </c>
      <c r="S110" s="11">
        <v>560.19000000000005</v>
      </c>
      <c r="T110">
        <v>23.7378436677701</v>
      </c>
      <c r="U110">
        <v>1494.9189694508</v>
      </c>
      <c r="V110" s="10">
        <v>564.80999999999995</v>
      </c>
      <c r="W110" s="12">
        <v>221.17</v>
      </c>
      <c r="X110" s="12">
        <v>22.7288641948007</v>
      </c>
      <c r="Y110" s="12">
        <v>931.13076103417598</v>
      </c>
      <c r="Z110" s="12">
        <v>568.5</v>
      </c>
      <c r="AA110">
        <v>20.635098990420101</v>
      </c>
      <c r="AB110">
        <v>934.55733823168396</v>
      </c>
      <c r="AC110">
        <v>604.41</v>
      </c>
    </row>
    <row r="111" spans="8:29" x14ac:dyDescent="0.45">
      <c r="H111" s="8">
        <v>9</v>
      </c>
      <c r="I111" s="8">
        <v>3</v>
      </c>
      <c r="J111" s="8">
        <v>12</v>
      </c>
      <c r="K111" s="9">
        <v>282.70999999999998</v>
      </c>
      <c r="M111" s="11">
        <v>9</v>
      </c>
      <c r="N111" s="11">
        <v>3</v>
      </c>
      <c r="O111">
        <v>10.916260442773501</v>
      </c>
      <c r="P111">
        <v>3206.2181888305799</v>
      </c>
      <c r="Q111" s="11">
        <v>680.95</v>
      </c>
      <c r="R111">
        <v>872.93981455011999</v>
      </c>
      <c r="S111" s="11">
        <v>791.72</v>
      </c>
      <c r="T111">
        <v>22.367038328315399</v>
      </c>
      <c r="U111">
        <v>1406.7851295964199</v>
      </c>
      <c r="V111" s="10">
        <v>791.1</v>
      </c>
      <c r="W111" s="12">
        <v>298.04000000000002</v>
      </c>
      <c r="X111" s="12">
        <v>24.206684112241302</v>
      </c>
      <c r="Y111" s="12">
        <v>1018.93675477893</v>
      </c>
      <c r="Z111" s="12">
        <v>782.95</v>
      </c>
      <c r="AA111">
        <v>20.7029911603131</v>
      </c>
      <c r="AB111">
        <v>893.64765390134505</v>
      </c>
      <c r="AC111">
        <v>841.59</v>
      </c>
    </row>
    <row r="112" spans="8:29" x14ac:dyDescent="0.45">
      <c r="H112" s="8">
        <v>10</v>
      </c>
      <c r="I112" s="8">
        <v>2</v>
      </c>
      <c r="J112" s="8">
        <v>13.8</v>
      </c>
      <c r="K112" s="9">
        <v>176.36</v>
      </c>
      <c r="M112" s="11">
        <v>10</v>
      </c>
      <c r="N112" s="11">
        <v>2</v>
      </c>
      <c r="O112">
        <v>12.5687732528909</v>
      </c>
      <c r="P112">
        <v>3586.7803818767002</v>
      </c>
      <c r="Q112" s="11">
        <v>407.86</v>
      </c>
      <c r="R112" s="13">
        <v>726.91055839447802</v>
      </c>
      <c r="S112" s="11">
        <v>556.51</v>
      </c>
      <c r="T112" s="13">
        <v>21.702890211640199</v>
      </c>
      <c r="U112">
        <v>1274.3962321126701</v>
      </c>
      <c r="V112" s="10">
        <v>561</v>
      </c>
      <c r="W112" s="12">
        <v>205.78</v>
      </c>
      <c r="X112" s="12">
        <v>24.758630665716499</v>
      </c>
      <c r="Y112" s="12">
        <v>1103.8146678722301</v>
      </c>
      <c r="Z112" s="12">
        <v>535.04</v>
      </c>
      <c r="AA112">
        <v>20.775427807486601</v>
      </c>
      <c r="AB112">
        <v>1012.1196389709399</v>
      </c>
      <c r="AC112">
        <v>587.28</v>
      </c>
    </row>
    <row r="113" spans="8:29" x14ac:dyDescent="0.45">
      <c r="H113" s="8">
        <v>10</v>
      </c>
      <c r="I113" s="8">
        <v>3</v>
      </c>
      <c r="J113" s="8">
        <v>11.9</v>
      </c>
      <c r="K113" s="9">
        <v>253.71</v>
      </c>
      <c r="M113" s="11">
        <v>10</v>
      </c>
      <c r="N113" s="11">
        <v>3</v>
      </c>
      <c r="O113">
        <v>11.5029165438105</v>
      </c>
      <c r="P113">
        <v>3650.47750854063</v>
      </c>
      <c r="Q113" s="11">
        <v>558.33000000000004</v>
      </c>
      <c r="R113">
        <v>781.75965012048198</v>
      </c>
      <c r="S113" s="11">
        <v>784.31</v>
      </c>
      <c r="T113">
        <v>22.273018531176401</v>
      </c>
      <c r="U113">
        <v>1324.31939801364</v>
      </c>
      <c r="V113" s="10">
        <v>776.82</v>
      </c>
      <c r="W113" s="12">
        <v>280.52999999999997</v>
      </c>
      <c r="X113" s="12">
        <v>24.5394208560617</v>
      </c>
      <c r="Y113" s="12">
        <v>1037.29124612907</v>
      </c>
      <c r="Z113" s="12">
        <v>763.13</v>
      </c>
      <c r="AA113">
        <v>20.9169171722383</v>
      </c>
      <c r="AB113">
        <v>974.30031736201499</v>
      </c>
      <c r="AC113">
        <v>867.54</v>
      </c>
    </row>
    <row r="114" spans="8:29" x14ac:dyDescent="0.45">
      <c r="H114" s="8">
        <v>11</v>
      </c>
      <c r="I114" s="8">
        <v>2</v>
      </c>
      <c r="J114" s="8">
        <v>13.8</v>
      </c>
      <c r="K114" s="9">
        <v>170.26</v>
      </c>
      <c r="M114" s="11">
        <v>11</v>
      </c>
      <c r="N114" s="11">
        <v>2</v>
      </c>
      <c r="O114">
        <v>12.634143049932501</v>
      </c>
      <c r="P114">
        <v>3736.1965838860701</v>
      </c>
      <c r="Q114" s="11">
        <v>386.75</v>
      </c>
      <c r="R114">
        <v>788.12875939334401</v>
      </c>
      <c r="S114" s="11">
        <v>514.32000000000005</v>
      </c>
      <c r="T114">
        <v>22.1331051232908</v>
      </c>
      <c r="U114">
        <v>1393.1621213102901</v>
      </c>
      <c r="V114" s="10">
        <v>509</v>
      </c>
      <c r="W114" s="12">
        <v>198.74</v>
      </c>
      <c r="X114" s="12">
        <v>25.2619689054209</v>
      </c>
      <c r="Y114" s="12">
        <v>1118.2740174834801</v>
      </c>
      <c r="Z114" s="12">
        <v>527.61</v>
      </c>
      <c r="AA114">
        <v>20.9169171722383</v>
      </c>
      <c r="AB114">
        <v>1004.64414138681</v>
      </c>
      <c r="AC114">
        <v>539.08000000000004</v>
      </c>
    </row>
    <row r="115" spans="8:29" x14ac:dyDescent="0.45">
      <c r="H115" s="8">
        <v>11</v>
      </c>
      <c r="I115" s="8">
        <v>3</v>
      </c>
      <c r="J115" s="8">
        <v>13.1</v>
      </c>
      <c r="K115" s="9">
        <v>228.31</v>
      </c>
      <c r="M115" s="11">
        <v>11</v>
      </c>
      <c r="N115" s="11">
        <v>3</v>
      </c>
      <c r="O115">
        <v>12.6467774214949</v>
      </c>
      <c r="P115">
        <v>3813.8127147382802</v>
      </c>
      <c r="Q115" s="11">
        <v>540.70000000000005</v>
      </c>
      <c r="R115">
        <v>798.79714377617802</v>
      </c>
      <c r="S115" s="11">
        <v>746</v>
      </c>
      <c r="T115">
        <v>21.8586343262001</v>
      </c>
      <c r="U115">
        <v>1400.61801958201</v>
      </c>
      <c r="V115" s="10">
        <v>729.67</v>
      </c>
      <c r="W115" s="12">
        <v>281.08</v>
      </c>
      <c r="X115" s="12">
        <v>26.006358604845399</v>
      </c>
      <c r="Y115" s="12">
        <v>1133.03163739866</v>
      </c>
      <c r="Z115" s="12">
        <v>730.04</v>
      </c>
      <c r="AA115">
        <v>20.9169171722383</v>
      </c>
      <c r="AB115">
        <v>905.58160857857797</v>
      </c>
      <c r="AC115">
        <v>732.2</v>
      </c>
    </row>
    <row r="116" spans="8:29" x14ac:dyDescent="0.45">
      <c r="H116" s="8">
        <v>12</v>
      </c>
      <c r="I116" s="8">
        <v>2</v>
      </c>
      <c r="J116" s="8">
        <v>15.5</v>
      </c>
      <c r="K116" s="9">
        <v>153.27000000000001</v>
      </c>
      <c r="M116" s="11">
        <v>12</v>
      </c>
      <c r="N116" s="11">
        <v>2</v>
      </c>
      <c r="O116">
        <v>8.6243436433277694</v>
      </c>
      <c r="P116">
        <v>3265.3619146750598</v>
      </c>
      <c r="Q116" s="11">
        <v>377.75</v>
      </c>
      <c r="R116">
        <v>966.95447170404202</v>
      </c>
      <c r="S116" s="11">
        <v>479.39</v>
      </c>
      <c r="T116">
        <v>22.632909948954801</v>
      </c>
      <c r="U116">
        <v>1400.57595393775</v>
      </c>
      <c r="V116" s="10">
        <v>484.41</v>
      </c>
      <c r="W116" s="12">
        <v>185.88</v>
      </c>
      <c r="X116" s="12">
        <v>28.030120439988799</v>
      </c>
      <c r="Y116" s="12">
        <v>1313.82076261666</v>
      </c>
      <c r="Z116" s="12">
        <v>466.9</v>
      </c>
      <c r="AA116">
        <v>20.9169171722383</v>
      </c>
      <c r="AB116">
        <v>1236.66225824399</v>
      </c>
      <c r="AC116">
        <v>528.36</v>
      </c>
    </row>
    <row r="117" spans="8:29" x14ac:dyDescent="0.45">
      <c r="H117" s="8">
        <v>12</v>
      </c>
      <c r="I117" s="8">
        <v>3</v>
      </c>
      <c r="J117" s="8">
        <v>12.9</v>
      </c>
      <c r="K117" s="9">
        <v>215.04</v>
      </c>
      <c r="M117" s="11">
        <v>12</v>
      </c>
      <c r="N117" s="11">
        <v>3</v>
      </c>
      <c r="O117">
        <v>10.326392144577101</v>
      </c>
      <c r="P117">
        <v>3367.4214545019399</v>
      </c>
      <c r="Q117" s="11">
        <v>525.76</v>
      </c>
      <c r="R117">
        <v>930.74061322181899</v>
      </c>
      <c r="S117" s="11">
        <v>663.18</v>
      </c>
      <c r="T117">
        <v>21.470049941029</v>
      </c>
      <c r="U117">
        <v>1381.51693863182</v>
      </c>
      <c r="V117" s="10">
        <v>644.44000000000005</v>
      </c>
      <c r="W117" s="12">
        <v>261.79000000000002</v>
      </c>
      <c r="X117" s="12">
        <v>26.272592817828802</v>
      </c>
      <c r="Y117" s="12">
        <v>1163.31955572266</v>
      </c>
      <c r="Z117" s="12">
        <v>649.11</v>
      </c>
      <c r="AA117">
        <v>21.086880049202001</v>
      </c>
      <c r="AB117">
        <v>1017.83456538419</v>
      </c>
      <c r="AC117">
        <v>729.36</v>
      </c>
    </row>
    <row r="118" spans="8:29" x14ac:dyDescent="0.45">
      <c r="H118" s="8">
        <v>13</v>
      </c>
      <c r="I118" s="8">
        <v>2</v>
      </c>
      <c r="J118" s="8">
        <v>14.9</v>
      </c>
      <c r="K118" s="9">
        <v>138.81</v>
      </c>
      <c r="M118" s="11">
        <v>13</v>
      </c>
      <c r="N118" s="11">
        <v>2</v>
      </c>
      <c r="O118">
        <v>13.631319014447801</v>
      </c>
      <c r="P118">
        <v>3527.8444993642602</v>
      </c>
      <c r="Q118" s="11">
        <v>348.85</v>
      </c>
      <c r="R118">
        <v>852.89014746220596</v>
      </c>
      <c r="S118" s="11">
        <v>446.36</v>
      </c>
      <c r="T118">
        <v>24.050034437526602</v>
      </c>
      <c r="U118">
        <v>1468.92235572252</v>
      </c>
      <c r="V118" s="10">
        <v>469.67</v>
      </c>
      <c r="W118" s="12">
        <v>172.29</v>
      </c>
      <c r="X118" s="12">
        <v>25.070686479270002</v>
      </c>
      <c r="Y118" s="12">
        <v>1153.0870731304101</v>
      </c>
      <c r="Z118" s="12">
        <v>457.73</v>
      </c>
      <c r="AA118">
        <v>21.707962858721299</v>
      </c>
      <c r="AB118">
        <v>1194.6012787663799</v>
      </c>
      <c r="AC118">
        <v>496.9</v>
      </c>
    </row>
    <row r="119" spans="8:29" x14ac:dyDescent="0.45">
      <c r="H119" s="8">
        <v>13</v>
      </c>
      <c r="I119" s="8">
        <v>3</v>
      </c>
      <c r="J119" s="8">
        <v>13.8</v>
      </c>
      <c r="K119" s="9">
        <v>195.05</v>
      </c>
      <c r="M119" s="11">
        <v>13</v>
      </c>
      <c r="N119" s="11">
        <v>3</v>
      </c>
      <c r="O119">
        <v>11.6458582400571</v>
      </c>
      <c r="P119">
        <v>3372.0027684963502</v>
      </c>
      <c r="Q119" s="11">
        <v>485.47</v>
      </c>
      <c r="R119">
        <v>820.41889235247402</v>
      </c>
      <c r="S119" s="11">
        <v>621.97</v>
      </c>
      <c r="T119" s="14">
        <v>21.172111609150999</v>
      </c>
      <c r="U119">
        <v>1367.79742699701</v>
      </c>
      <c r="V119" s="10">
        <v>631.51</v>
      </c>
      <c r="W119" s="12">
        <v>240.01</v>
      </c>
      <c r="X119" s="12">
        <v>26.294893483709199</v>
      </c>
      <c r="Y119" s="12">
        <v>1189.0397302849401</v>
      </c>
      <c r="Z119" s="12">
        <v>605.07000000000005</v>
      </c>
      <c r="AA119">
        <v>22.453933035202301</v>
      </c>
      <c r="AB119">
        <v>991.20409503209203</v>
      </c>
      <c r="AC119">
        <v>671.61</v>
      </c>
    </row>
  </sheetData>
  <mergeCells count="3">
    <mergeCell ref="J22:P22"/>
    <mergeCell ref="J15:P15"/>
    <mergeCell ref="M96:P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8683-20FE-4CDF-997D-E0915E29A6C2}">
  <dimension ref="A1:P21"/>
  <sheetViews>
    <sheetView tabSelected="1" workbookViewId="0">
      <selection activeCell="N8" sqref="N8:P12"/>
    </sheetView>
  </sheetViews>
  <sheetFormatPr defaultRowHeight="14.25" x14ac:dyDescent="0.45"/>
  <cols>
    <col min="1" max="1" width="20.1328125" customWidth="1"/>
    <col min="2" max="2" width="16.3984375" customWidth="1"/>
    <col min="7" max="7" width="19.73046875" customWidth="1"/>
    <col min="8" max="8" width="13" customWidth="1"/>
    <col min="9" max="9" width="11.3984375" customWidth="1"/>
    <col min="14" max="14" width="23.06640625" customWidth="1"/>
  </cols>
  <sheetData>
    <row r="1" spans="1:16" x14ac:dyDescent="0.45">
      <c r="A1" s="1" t="s">
        <v>4</v>
      </c>
      <c r="B1" s="1"/>
      <c r="C1" s="1"/>
    </row>
    <row r="2" spans="1:16" x14ac:dyDescent="0.45">
      <c r="A2" s="1" t="s">
        <v>5</v>
      </c>
      <c r="B2" s="1"/>
      <c r="C2" s="1"/>
    </row>
    <row r="3" spans="1:16" x14ac:dyDescent="0.45">
      <c r="A3" s="1" t="s">
        <v>6</v>
      </c>
      <c r="B3" s="1">
        <v>4139</v>
      </c>
      <c r="C3" s="1">
        <v>4178</v>
      </c>
      <c r="D3">
        <v>4434</v>
      </c>
      <c r="E3" s="1">
        <v>6189</v>
      </c>
      <c r="F3" s="1">
        <v>6776</v>
      </c>
    </row>
    <row r="4" spans="1:16" x14ac:dyDescent="0.45">
      <c r="A4" s="1" t="s">
        <v>7</v>
      </c>
      <c r="B4" s="1">
        <v>6972</v>
      </c>
      <c r="C4" s="1">
        <v>20018</v>
      </c>
      <c r="D4">
        <v>17660</v>
      </c>
      <c r="E4" s="1">
        <v>501</v>
      </c>
      <c r="F4" s="1">
        <v>77</v>
      </c>
    </row>
    <row r="5" spans="1:16" x14ac:dyDescent="0.45">
      <c r="A5" s="1" t="s">
        <v>8</v>
      </c>
      <c r="B5" s="1" t="s">
        <v>9</v>
      </c>
      <c r="C5" s="1" t="s">
        <v>10</v>
      </c>
      <c r="D5" s="1" t="s">
        <v>11</v>
      </c>
      <c r="E5" s="1" t="s">
        <v>54</v>
      </c>
      <c r="F5" s="1" t="s">
        <v>12</v>
      </c>
    </row>
    <row r="8" spans="1:16" x14ac:dyDescent="0.45">
      <c r="G8" s="1"/>
      <c r="H8" s="1" t="s">
        <v>67</v>
      </c>
      <c r="I8" s="1" t="s">
        <v>11</v>
      </c>
      <c r="J8" s="1" t="s">
        <v>12</v>
      </c>
      <c r="K8" s="1" t="s">
        <v>54</v>
      </c>
      <c r="N8" s="16"/>
      <c r="O8" s="16" t="s">
        <v>12</v>
      </c>
      <c r="P8" s="16" t="s">
        <v>54</v>
      </c>
    </row>
    <row r="9" spans="1:16" x14ac:dyDescent="0.45">
      <c r="G9" s="1" t="s">
        <v>60</v>
      </c>
      <c r="H9" s="1">
        <v>15.9</v>
      </c>
      <c r="I9" s="1">
        <v>17.12</v>
      </c>
      <c r="J9" s="1">
        <v>22.618333333333336</v>
      </c>
      <c r="K9" s="1">
        <v>23.343333333333334</v>
      </c>
      <c r="N9" s="16" t="s">
        <v>60</v>
      </c>
      <c r="O9" s="16">
        <v>22.618333333333336</v>
      </c>
      <c r="P9" s="16">
        <v>23.343333333333334</v>
      </c>
    </row>
    <row r="10" spans="1:16" x14ac:dyDescent="0.45">
      <c r="G10" s="1" t="s">
        <v>62</v>
      </c>
      <c r="H10" s="1">
        <v>546</v>
      </c>
      <c r="I10" s="1">
        <v>712</v>
      </c>
      <c r="J10" s="1">
        <v>973.5</v>
      </c>
      <c r="K10" s="6">
        <v>1051.1666666666667</v>
      </c>
      <c r="N10" s="16" t="s">
        <v>62</v>
      </c>
      <c r="O10" s="16">
        <v>973.5</v>
      </c>
      <c r="P10" s="6">
        <v>1051.1666666666667</v>
      </c>
    </row>
    <row r="11" spans="1:16" x14ac:dyDescent="0.45">
      <c r="G11" s="1" t="s">
        <v>63</v>
      </c>
      <c r="H11" s="1">
        <v>23</v>
      </c>
      <c r="I11" s="1">
        <v>26</v>
      </c>
      <c r="J11" s="1">
        <v>31.18625912044384</v>
      </c>
      <c r="K11" s="6">
        <v>32.409360850983134</v>
      </c>
      <c r="N11" s="16" t="s">
        <v>63</v>
      </c>
      <c r="O11" s="16">
        <v>31.18625912044384</v>
      </c>
      <c r="P11" s="6">
        <v>32.409360850983134</v>
      </c>
    </row>
    <row r="12" spans="1:16" x14ac:dyDescent="0.45">
      <c r="G12" s="1" t="s">
        <v>68</v>
      </c>
      <c r="H12" s="1">
        <v>6500</v>
      </c>
      <c r="I12" s="1">
        <v>17802</v>
      </c>
      <c r="J12" s="1">
        <v>75</v>
      </c>
      <c r="K12" s="7">
        <v>87</v>
      </c>
      <c r="N12" s="16" t="s">
        <v>68</v>
      </c>
      <c r="O12" s="16">
        <v>75</v>
      </c>
      <c r="P12" s="7">
        <v>87</v>
      </c>
    </row>
    <row r="18" spans="7:9" x14ac:dyDescent="0.45">
      <c r="G18" s="6"/>
      <c r="H18" s="6"/>
      <c r="I18" s="6"/>
    </row>
    <row r="19" spans="7:9" x14ac:dyDescent="0.45">
      <c r="G19" s="6"/>
    </row>
    <row r="20" spans="7:9" x14ac:dyDescent="0.45">
      <c r="G20" s="6"/>
      <c r="H20" s="6"/>
      <c r="I20" s="6"/>
    </row>
    <row r="21" spans="7:9" x14ac:dyDescent="0.45">
      <c r="H21" s="1"/>
      <c r="I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0A5C-638F-481B-99B4-AB1AD4193E15}">
  <dimension ref="D6:K21"/>
  <sheetViews>
    <sheetView workbookViewId="0">
      <selection activeCell="G24" sqref="G24"/>
    </sheetView>
  </sheetViews>
  <sheetFormatPr defaultRowHeight="14.25" x14ac:dyDescent="0.45"/>
  <cols>
    <col min="4" max="4" width="28.53125" customWidth="1"/>
    <col min="6" max="6" width="8.33203125" customWidth="1"/>
    <col min="8" max="8" width="24.06640625" customWidth="1"/>
    <col min="9" max="9" width="24.53125" customWidth="1"/>
    <col min="11" max="11" width="11.73046875" customWidth="1"/>
  </cols>
  <sheetData>
    <row r="6" spans="4:10" x14ac:dyDescent="0.45">
      <c r="D6" s="1"/>
      <c r="E6" s="1" t="s">
        <v>61</v>
      </c>
      <c r="F6" s="1" t="s">
        <v>60</v>
      </c>
      <c r="G6" s="1" t="s">
        <v>62</v>
      </c>
      <c r="H6" s="1" t="s">
        <v>63</v>
      </c>
      <c r="I6" s="1" t="s">
        <v>55</v>
      </c>
      <c r="J6" s="1"/>
    </row>
    <row r="7" spans="4:10" x14ac:dyDescent="0.45">
      <c r="D7" s="1" t="s">
        <v>58</v>
      </c>
      <c r="E7" s="1">
        <v>6189</v>
      </c>
      <c r="F7" s="1"/>
      <c r="G7" s="1"/>
      <c r="H7" s="1"/>
      <c r="I7" s="1">
        <v>87</v>
      </c>
      <c r="J7" s="1"/>
    </row>
    <row r="8" spans="4:10" x14ac:dyDescent="0.45">
      <c r="D8" s="1" t="s">
        <v>57</v>
      </c>
      <c r="E8" s="1">
        <v>5978</v>
      </c>
      <c r="F8" s="1"/>
      <c r="G8" s="1"/>
      <c r="H8" s="1"/>
      <c r="I8" s="1">
        <v>75</v>
      </c>
      <c r="J8" s="1"/>
    </row>
    <row r="9" spans="4:10" x14ac:dyDescent="0.45">
      <c r="D9" s="1" t="s">
        <v>56</v>
      </c>
      <c r="E9" s="1">
        <v>4430</v>
      </c>
      <c r="F9" s="1">
        <v>17.12</v>
      </c>
      <c r="G9" s="1">
        <v>712</v>
      </c>
      <c r="H9" s="1">
        <v>26</v>
      </c>
      <c r="I9" s="1">
        <v>17802</v>
      </c>
      <c r="J9" s="1"/>
    </row>
    <row r="10" spans="4:10" x14ac:dyDescent="0.45">
      <c r="D10" s="1" t="s">
        <v>59</v>
      </c>
      <c r="E10" s="1">
        <v>4100</v>
      </c>
      <c r="F10" s="1">
        <v>15</v>
      </c>
      <c r="G10" s="1">
        <v>546</v>
      </c>
      <c r="H10" s="1">
        <v>23</v>
      </c>
      <c r="I10" s="1">
        <v>6500</v>
      </c>
      <c r="J10" s="1"/>
    </row>
    <row r="15" spans="4:10" x14ac:dyDescent="0.45">
      <c r="D15" s="1"/>
      <c r="E15" s="1" t="s">
        <v>60</v>
      </c>
      <c r="F15" s="1" t="s">
        <v>62</v>
      </c>
      <c r="G15" s="1" t="s">
        <v>63</v>
      </c>
      <c r="H15" s="1" t="s">
        <v>55</v>
      </c>
    </row>
    <row r="16" spans="4:10" x14ac:dyDescent="0.45">
      <c r="D16" s="1" t="s">
        <v>56</v>
      </c>
      <c r="E16" s="1">
        <v>17.12</v>
      </c>
      <c r="F16" s="1">
        <v>712</v>
      </c>
      <c r="G16" s="1">
        <v>26</v>
      </c>
      <c r="H16" s="1">
        <v>17802</v>
      </c>
    </row>
    <row r="17" spans="4:11" x14ac:dyDescent="0.45">
      <c r="D17" s="1" t="s">
        <v>59</v>
      </c>
      <c r="E17" s="1">
        <v>15</v>
      </c>
      <c r="F17" s="1">
        <v>546</v>
      </c>
      <c r="G17" s="1">
        <v>23</v>
      </c>
      <c r="H17" s="1">
        <v>6500</v>
      </c>
    </row>
    <row r="19" spans="4:11" x14ac:dyDescent="0.45">
      <c r="E19" s="5">
        <v>75</v>
      </c>
    </row>
    <row r="21" spans="4:11" x14ac:dyDescent="0.45">
      <c r="K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266-5B84-4621-AED4-80B24997F578}">
  <dimension ref="C4:K26"/>
  <sheetViews>
    <sheetView workbookViewId="0">
      <selection activeCell="D36" sqref="D36"/>
    </sheetView>
  </sheetViews>
  <sheetFormatPr defaultRowHeight="14.25" x14ac:dyDescent="0.45"/>
  <cols>
    <col min="3" max="3" width="21.73046875" customWidth="1"/>
    <col min="7" max="7" width="22.53125" customWidth="1"/>
    <col min="10" max="10" width="19.19921875" customWidth="1"/>
  </cols>
  <sheetData>
    <row r="4" spans="3:11" x14ac:dyDescent="0.45">
      <c r="C4" t="s">
        <v>52</v>
      </c>
    </row>
    <row r="5" spans="3:11" x14ac:dyDescent="0.45">
      <c r="C5" t="s">
        <v>13</v>
      </c>
    </row>
    <row r="6" spans="3:11" x14ac:dyDescent="0.45">
      <c r="C6" t="s">
        <v>14</v>
      </c>
    </row>
    <row r="7" spans="3:11" x14ac:dyDescent="0.45">
      <c r="C7" t="s">
        <v>15</v>
      </c>
      <c r="I7" s="3" t="s">
        <v>18</v>
      </c>
      <c r="J7" s="4" t="s">
        <v>19</v>
      </c>
      <c r="K7" s="3" t="s">
        <v>53</v>
      </c>
    </row>
    <row r="8" spans="3:11" x14ac:dyDescent="0.45">
      <c r="C8" t="s">
        <v>16</v>
      </c>
      <c r="I8" s="4">
        <v>783</v>
      </c>
      <c r="J8" s="18">
        <v>23</v>
      </c>
      <c r="K8" s="18">
        <v>826</v>
      </c>
    </row>
    <row r="9" spans="3:11" x14ac:dyDescent="0.45">
      <c r="C9" t="s">
        <v>17</v>
      </c>
      <c r="I9" s="4">
        <v>811</v>
      </c>
      <c r="J9" s="18"/>
      <c r="K9" s="18"/>
    </row>
    <row r="10" spans="3:11" x14ac:dyDescent="0.45">
      <c r="C10">
        <v>849</v>
      </c>
      <c r="I10" s="4">
        <v>848</v>
      </c>
      <c r="J10" s="18"/>
      <c r="K10" s="18"/>
    </row>
    <row r="11" spans="3:11" x14ac:dyDescent="0.45">
      <c r="I11" s="4">
        <v>842</v>
      </c>
      <c r="J11" s="18"/>
      <c r="K11" s="18"/>
    </row>
    <row r="12" spans="3:11" x14ac:dyDescent="0.45">
      <c r="I12" s="4">
        <v>825</v>
      </c>
      <c r="J12" s="18"/>
      <c r="K12" s="18"/>
    </row>
    <row r="13" spans="3:11" x14ac:dyDescent="0.45">
      <c r="I13" s="4">
        <v>849</v>
      </c>
      <c r="J13" s="18"/>
      <c r="K13" s="18"/>
    </row>
    <row r="16" spans="3:11" x14ac:dyDescent="0.45">
      <c r="H16">
        <f>AVERAGE(I8:I13)</f>
        <v>826.33333333333337</v>
      </c>
    </row>
    <row r="18" spans="3:11" x14ac:dyDescent="0.45">
      <c r="C18" s="1" t="s">
        <v>65</v>
      </c>
      <c r="D18" s="1" t="s">
        <v>62</v>
      </c>
      <c r="E18" s="1" t="s">
        <v>63</v>
      </c>
      <c r="F18" s="1" t="s">
        <v>60</v>
      </c>
      <c r="G18" s="1"/>
    </row>
    <row r="19" spans="3:11" x14ac:dyDescent="0.45">
      <c r="C19" s="1">
        <v>1</v>
      </c>
      <c r="D19" s="1">
        <v>1072</v>
      </c>
      <c r="E19" s="1">
        <f>SQRT(D19)</f>
        <v>32.741411087489801</v>
      </c>
      <c r="F19" s="1">
        <v>23.94</v>
      </c>
    </row>
    <row r="20" spans="3:11" x14ac:dyDescent="0.45">
      <c r="C20" s="1">
        <v>2</v>
      </c>
      <c r="D20" s="1">
        <v>1067</v>
      </c>
      <c r="E20" s="1">
        <f t="shared" ref="E20:E24" si="0">SQRT(D20)</f>
        <v>32.664965942122151</v>
      </c>
      <c r="F20" s="1">
        <v>23.08</v>
      </c>
    </row>
    <row r="21" spans="3:11" x14ac:dyDescent="0.45">
      <c r="C21" s="1">
        <v>3</v>
      </c>
      <c r="D21" s="1">
        <v>978</v>
      </c>
      <c r="E21" s="1">
        <f t="shared" si="0"/>
        <v>31.272991542223778</v>
      </c>
      <c r="F21" s="1">
        <v>22.39</v>
      </c>
    </row>
    <row r="22" spans="3:11" x14ac:dyDescent="0.45">
      <c r="C22" s="1">
        <v>4</v>
      </c>
      <c r="D22" s="1">
        <v>994</v>
      </c>
      <c r="E22" s="1">
        <f t="shared" si="0"/>
        <v>31.527765540868891</v>
      </c>
      <c r="F22" s="1">
        <v>23.27</v>
      </c>
    </row>
    <row r="23" spans="3:11" x14ac:dyDescent="0.45">
      <c r="C23" s="1">
        <v>5</v>
      </c>
      <c r="D23" s="1">
        <v>1040</v>
      </c>
      <c r="E23" s="1">
        <f t="shared" si="0"/>
        <v>32.249030993194197</v>
      </c>
      <c r="F23" s="1">
        <v>22.54</v>
      </c>
      <c r="K23">
        <f>23.5*259</f>
        <v>6086.5</v>
      </c>
    </row>
    <row r="24" spans="3:11" x14ac:dyDescent="0.45">
      <c r="C24" s="1">
        <v>6</v>
      </c>
      <c r="D24" s="1">
        <v>1156</v>
      </c>
      <c r="E24" s="1">
        <f t="shared" si="0"/>
        <v>34</v>
      </c>
      <c r="F24" s="1">
        <v>24.84</v>
      </c>
    </row>
    <row r="25" spans="3:11" x14ac:dyDescent="0.45">
      <c r="C25" s="1" t="s">
        <v>53</v>
      </c>
      <c r="D25" s="1">
        <f>AVERAGE(D19:D24)</f>
        <v>1051.1666666666667</v>
      </c>
      <c r="E25" s="1">
        <f>AVERAGE(E19:E24)</f>
        <v>32.409360850983134</v>
      </c>
      <c r="F25" s="1">
        <f>AVERAGE(F19:F24)</f>
        <v>23.343333333333334</v>
      </c>
    </row>
    <row r="26" spans="3:11" x14ac:dyDescent="0.45">
      <c r="C26" s="1" t="s">
        <v>66</v>
      </c>
      <c r="D26" s="1">
        <f>_xlfn.STDEV.P(D19:D24)</f>
        <v>58.339285410623795</v>
      </c>
      <c r="E26" s="1">
        <f>_xlfn.STDEV.P(E19:E24)</f>
        <v>0.89442489758966381</v>
      </c>
      <c r="F26" s="1">
        <f>_xlfn.STDEV.P(F19:F24)</f>
        <v>0.83913977116780492</v>
      </c>
    </row>
  </sheetData>
  <mergeCells count="2">
    <mergeCell ref="J8:J13"/>
    <mergeCell ref="K8:K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FD33-895F-4C4E-8D19-BAB48BDD3409}">
  <dimension ref="E2:BA26"/>
  <sheetViews>
    <sheetView topLeftCell="A4" workbookViewId="0">
      <selection activeCell="C48" sqref="C48"/>
    </sheetView>
  </sheetViews>
  <sheetFormatPr defaultRowHeight="14.25" x14ac:dyDescent="0.45"/>
  <sheetData>
    <row r="2" spans="5:53" x14ac:dyDescent="0.45">
      <c r="F2" t="s">
        <v>38</v>
      </c>
    </row>
    <row r="3" spans="5:53" x14ac:dyDescent="0.45">
      <c r="E3" t="s">
        <v>46</v>
      </c>
      <c r="G3">
        <v>1</v>
      </c>
      <c r="H3">
        <v>1007</v>
      </c>
      <c r="I3">
        <v>207</v>
      </c>
      <c r="K3">
        <v>3</v>
      </c>
      <c r="L3">
        <v>843</v>
      </c>
      <c r="M3">
        <v>259</v>
      </c>
      <c r="O3" t="s">
        <v>22</v>
      </c>
      <c r="P3">
        <v>899</v>
      </c>
      <c r="Q3">
        <v>310</v>
      </c>
      <c r="S3" t="s">
        <v>23</v>
      </c>
      <c r="T3" t="s">
        <v>24</v>
      </c>
      <c r="U3" t="s">
        <v>25</v>
      </c>
      <c r="W3" t="s">
        <v>21</v>
      </c>
      <c r="X3" t="s">
        <v>28</v>
      </c>
      <c r="Y3" t="s">
        <v>29</v>
      </c>
      <c r="AH3" t="s">
        <v>20</v>
      </c>
      <c r="AO3" t="s">
        <v>30</v>
      </c>
      <c r="AP3" t="s">
        <v>20</v>
      </c>
      <c r="AT3" t="s">
        <v>21</v>
      </c>
      <c r="AU3" t="s">
        <v>33</v>
      </c>
      <c r="AV3" t="s">
        <v>34</v>
      </c>
      <c r="AW3" t="s">
        <v>35</v>
      </c>
      <c r="AX3" t="s">
        <v>20</v>
      </c>
      <c r="AY3" t="s">
        <v>33</v>
      </c>
      <c r="AZ3" t="s">
        <v>36</v>
      </c>
      <c r="BA3" t="s">
        <v>37</v>
      </c>
    </row>
    <row r="8" spans="5:53" x14ac:dyDescent="0.45">
      <c r="E8" t="s">
        <v>47</v>
      </c>
      <c r="F8" s="2"/>
      <c r="G8">
        <v>1</v>
      </c>
      <c r="H8">
        <v>1057</v>
      </c>
      <c r="I8">
        <v>225</v>
      </c>
      <c r="J8" s="2"/>
      <c r="K8">
        <v>3</v>
      </c>
      <c r="L8">
        <v>860</v>
      </c>
      <c r="M8">
        <v>281</v>
      </c>
      <c r="O8" t="s">
        <v>22</v>
      </c>
      <c r="P8">
        <v>969</v>
      </c>
      <c r="Q8">
        <v>299</v>
      </c>
      <c r="S8" t="s">
        <v>23</v>
      </c>
      <c r="T8" t="s">
        <v>40</v>
      </c>
      <c r="U8" t="s">
        <v>41</v>
      </c>
      <c r="V8" t="s">
        <v>39</v>
      </c>
      <c r="W8" t="s">
        <v>28</v>
      </c>
      <c r="X8" t="s">
        <v>42</v>
      </c>
      <c r="Y8" t="s">
        <v>43</v>
      </c>
      <c r="Z8" t="s">
        <v>39</v>
      </c>
      <c r="AA8" t="s">
        <v>33</v>
      </c>
      <c r="AB8" t="s">
        <v>44</v>
      </c>
      <c r="AC8" t="s">
        <v>45</v>
      </c>
    </row>
    <row r="12" spans="5:53" x14ac:dyDescent="0.45">
      <c r="E12" t="s">
        <v>48</v>
      </c>
      <c r="G12">
        <v>1</v>
      </c>
      <c r="H12">
        <v>980</v>
      </c>
      <c r="I12">
        <v>237</v>
      </c>
      <c r="K12">
        <v>3</v>
      </c>
      <c r="L12">
        <v>1006</v>
      </c>
      <c r="M12">
        <v>356</v>
      </c>
      <c r="O12" t="s">
        <v>22</v>
      </c>
      <c r="P12">
        <v>876</v>
      </c>
      <c r="Q12">
        <v>440</v>
      </c>
      <c r="S12" t="s">
        <v>23</v>
      </c>
      <c r="T12" t="s">
        <v>26</v>
      </c>
      <c r="U12" t="s">
        <v>27</v>
      </c>
      <c r="W12" t="s">
        <v>28</v>
      </c>
      <c r="X12" t="s">
        <v>31</v>
      </c>
      <c r="Y12" t="s">
        <v>32</v>
      </c>
    </row>
    <row r="18" spans="5:15" x14ac:dyDescent="0.45">
      <c r="E18" t="s">
        <v>50</v>
      </c>
      <c r="F18">
        <f>SUM(H3,L3,P3,T3,Y3)</f>
        <v>2749</v>
      </c>
      <c r="L18" s="1" t="s">
        <v>65</v>
      </c>
      <c r="M18" s="1" t="s">
        <v>62</v>
      </c>
      <c r="N18" s="1" t="s">
        <v>63</v>
      </c>
      <c r="O18" s="1" t="s">
        <v>60</v>
      </c>
    </row>
    <row r="19" spans="5:15" x14ac:dyDescent="0.45">
      <c r="E19" t="s">
        <v>49</v>
      </c>
      <c r="F19">
        <f>SUM(H8,L8,P8,T8,X8)</f>
        <v>2886</v>
      </c>
      <c r="L19" s="1">
        <v>1</v>
      </c>
      <c r="M19" s="1">
        <v>883</v>
      </c>
      <c r="N19" s="1">
        <f>SQRT(M19)</f>
        <v>29.715315916207253</v>
      </c>
      <c r="O19" s="1">
        <v>21.61</v>
      </c>
    </row>
    <row r="20" spans="5:15" x14ac:dyDescent="0.45">
      <c r="E20" t="s">
        <v>51</v>
      </c>
      <c r="F20">
        <f>SUM(H12,L12,P12,S12,W12)</f>
        <v>2862</v>
      </c>
      <c r="L20" s="1">
        <v>2</v>
      </c>
      <c r="M20" s="1">
        <v>981</v>
      </c>
      <c r="N20" s="1">
        <f t="shared" ref="N20:N24" si="0">SQRT(M20)</f>
        <v>31.32091952673165</v>
      </c>
      <c r="O20" s="1">
        <v>22.7</v>
      </c>
    </row>
    <row r="21" spans="5:15" x14ac:dyDescent="0.45">
      <c r="L21" s="1">
        <v>3</v>
      </c>
      <c r="M21" s="1">
        <v>933</v>
      </c>
      <c r="N21" s="1">
        <f t="shared" si="0"/>
        <v>30.545048698602528</v>
      </c>
      <c r="O21" s="1">
        <v>22.3</v>
      </c>
    </row>
    <row r="22" spans="5:15" x14ac:dyDescent="0.45">
      <c r="L22" s="1">
        <v>4</v>
      </c>
      <c r="M22" s="1">
        <v>1026</v>
      </c>
      <c r="N22" s="1">
        <f t="shared" si="0"/>
        <v>32.03123475609393</v>
      </c>
      <c r="O22" s="1">
        <v>23.2</v>
      </c>
    </row>
    <row r="23" spans="5:15" x14ac:dyDescent="0.45">
      <c r="L23" s="1">
        <v>5</v>
      </c>
      <c r="M23" s="1">
        <v>953</v>
      </c>
      <c r="N23" s="1">
        <f t="shared" si="0"/>
        <v>30.870698080866262</v>
      </c>
      <c r="O23" s="1">
        <v>22.1</v>
      </c>
    </row>
    <row r="24" spans="5:15" x14ac:dyDescent="0.45">
      <c r="L24" s="1">
        <v>6</v>
      </c>
      <c r="M24" s="1">
        <v>1065</v>
      </c>
      <c r="N24" s="1">
        <f t="shared" si="0"/>
        <v>32.634337744161442</v>
      </c>
      <c r="O24" s="1">
        <v>23.8</v>
      </c>
    </row>
    <row r="25" spans="5:15" x14ac:dyDescent="0.45">
      <c r="L25" s="1" t="s">
        <v>53</v>
      </c>
      <c r="M25" s="1">
        <f>AVERAGE(M19:M24)</f>
        <v>973.5</v>
      </c>
      <c r="N25" s="1">
        <f>AVERAGE(N19:N24)</f>
        <v>31.18625912044384</v>
      </c>
      <c r="O25" s="1">
        <f>AVERAGE(O19:O24)</f>
        <v>22.618333333333336</v>
      </c>
    </row>
    <row r="26" spans="5:15" x14ac:dyDescent="0.45">
      <c r="L26" s="1" t="s">
        <v>66</v>
      </c>
      <c r="M26" s="1">
        <f>_xlfn.STDEV.P(M19:M24)</f>
        <v>59.771091117139008</v>
      </c>
      <c r="N26" s="1">
        <f>_xlfn.STDEV.P(N19:N24)</f>
        <v>0.95772755652801467</v>
      </c>
      <c r="O26" s="1">
        <f>_xlfn.STDEV.P(O19:O24)</f>
        <v>0.72204378137494007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C321-BC8A-48C3-B8DE-70ABB1C63376}">
  <dimension ref="F7:I17"/>
  <sheetViews>
    <sheetView workbookViewId="0">
      <selection activeCell="H19" sqref="H19"/>
    </sheetView>
  </sheetViews>
  <sheetFormatPr defaultRowHeight="14.25" x14ac:dyDescent="0.45"/>
  <cols>
    <col min="6" max="6" width="39.86328125" customWidth="1"/>
    <col min="7" max="7" width="12.6640625" customWidth="1"/>
    <col min="8" max="8" width="11.73046875" customWidth="1"/>
    <col min="9" max="9" width="17.73046875" customWidth="1"/>
  </cols>
  <sheetData>
    <row r="7" spans="6:9" x14ac:dyDescent="0.45">
      <c r="G7" s="1"/>
    </row>
    <row r="9" spans="6:9" x14ac:dyDescent="0.45">
      <c r="F9" s="19" t="s">
        <v>8</v>
      </c>
      <c r="G9" s="19" t="s">
        <v>76</v>
      </c>
      <c r="H9" s="19"/>
      <c r="I9" s="19"/>
    </row>
    <row r="10" spans="6:9" x14ac:dyDescent="0.45">
      <c r="F10" s="19"/>
      <c r="G10" s="1" t="s">
        <v>60</v>
      </c>
      <c r="H10" s="1" t="s">
        <v>62</v>
      </c>
      <c r="I10" s="1" t="s">
        <v>63</v>
      </c>
    </row>
    <row r="11" spans="6:9" x14ac:dyDescent="0.45">
      <c r="F11" s="1" t="s">
        <v>67</v>
      </c>
      <c r="G11" s="1">
        <v>15.9</v>
      </c>
      <c r="H11" s="1">
        <v>546</v>
      </c>
      <c r="I11" s="1">
        <v>23</v>
      </c>
    </row>
    <row r="12" spans="6:9" x14ac:dyDescent="0.45">
      <c r="F12" s="1" t="s">
        <v>69</v>
      </c>
      <c r="G12" s="1">
        <v>17</v>
      </c>
      <c r="H12" s="1">
        <v>524</v>
      </c>
      <c r="I12" s="1" t="s">
        <v>71</v>
      </c>
    </row>
    <row r="13" spans="6:9" x14ac:dyDescent="0.45">
      <c r="F13" s="1" t="s">
        <v>70</v>
      </c>
      <c r="G13" s="1" t="s">
        <v>71</v>
      </c>
      <c r="H13" s="1">
        <f>I13^2</f>
        <v>516.65290000000005</v>
      </c>
      <c r="I13" s="1">
        <v>22.73</v>
      </c>
    </row>
    <row r="14" spans="6:9" x14ac:dyDescent="0.45">
      <c r="F14" s="1" t="s">
        <v>72</v>
      </c>
      <c r="G14" s="1" t="s">
        <v>71</v>
      </c>
      <c r="H14" s="1">
        <f>I14^2</f>
        <v>917.4840999999999</v>
      </c>
      <c r="I14" s="1">
        <v>30.29</v>
      </c>
    </row>
    <row r="15" spans="6:9" x14ac:dyDescent="0.45">
      <c r="F15" s="1" t="s">
        <v>73</v>
      </c>
      <c r="G15" s="1" t="s">
        <v>71</v>
      </c>
      <c r="H15" s="1">
        <f>I15^2</f>
        <v>599.76009999999997</v>
      </c>
      <c r="I15" s="1">
        <v>24.49</v>
      </c>
    </row>
    <row r="16" spans="6:9" x14ac:dyDescent="0.45">
      <c r="F16" s="1" t="s">
        <v>74</v>
      </c>
      <c r="G16" s="1" t="s">
        <v>71</v>
      </c>
      <c r="H16" s="1">
        <f>I16^2</f>
        <v>875.56809999999996</v>
      </c>
      <c r="I16" s="1">
        <v>29.59</v>
      </c>
    </row>
    <row r="17" spans="6:9" x14ac:dyDescent="0.45">
      <c r="F17" s="1" t="s">
        <v>75</v>
      </c>
      <c r="G17" s="1" t="s">
        <v>71</v>
      </c>
      <c r="H17" s="1">
        <f>I17^2</f>
        <v>627.50250000000005</v>
      </c>
      <c r="I17" s="1">
        <v>25.05</v>
      </c>
    </row>
  </sheetData>
  <mergeCells count="2">
    <mergeCell ref="G9:I9"/>
    <mergeCell ref="F9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2B9-1571-4A21-9FD2-D800641DBB2E}">
  <dimension ref="B3:D3"/>
  <sheetViews>
    <sheetView workbookViewId="0">
      <selection activeCell="L8" sqref="L8"/>
    </sheetView>
  </sheetViews>
  <sheetFormatPr defaultRowHeight="14.25" x14ac:dyDescent="0.45"/>
  <sheetData>
    <row r="3" spans="2:4" x14ac:dyDescent="0.45">
      <c r="B3" t="s">
        <v>77</v>
      </c>
      <c r="C3" t="s">
        <v>78</v>
      </c>
      <c r="D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Big result</vt:lpstr>
      <vt:lpstr>Sheet2</vt:lpstr>
      <vt:lpstr>ANN</vt:lpstr>
      <vt:lpstr>RNN</vt:lpstr>
      <vt:lpstr>Sheet3</vt:lpstr>
      <vt:lpstr>SBM-tune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Zihan</dc:creator>
  <cp:lastModifiedBy>Ren, Zihan</cp:lastModifiedBy>
  <dcterms:created xsi:type="dcterms:W3CDTF">2020-05-07T18:29:26Z</dcterms:created>
  <dcterms:modified xsi:type="dcterms:W3CDTF">2020-06-23T15:40:21Z</dcterms:modified>
</cp:coreProperties>
</file>