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jiu/Documents/Life/Master/Coursera/哥大FE&amp;RM/credit derivatives/question/"/>
    </mc:Choice>
  </mc:AlternateContent>
  <xr:revisionPtr revIDLastSave="0" documentId="13_ncr:1_{BCD3E633-4653-0B44-988F-627714F1723F}" xr6:coauthVersionLast="47" xr6:coauthVersionMax="47" xr10:uidLastSave="{00000000-0000-0000-0000-000000000000}"/>
  <bookViews>
    <workbookView xWindow="0" yWindow="500" windowWidth="35840" windowHeight="20380" xr2:uid="{36F30D03-8975-C241-AAD6-70CCFEDFB3EB}"/>
  </bookViews>
  <sheets>
    <sheet name="Q1" sheetId="1" r:id="rId1"/>
  </sheets>
  <definedNames>
    <definedName name="solver_adj" localSheetId="0" hidden="1">'Q1'!$B$5:$L$5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'Q1'!$B$36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L18" i="1"/>
  <c r="K18" i="1"/>
  <c r="K49" i="1" s="1"/>
  <c r="J18" i="1"/>
  <c r="I18" i="1"/>
  <c r="H18" i="1"/>
  <c r="G18" i="1"/>
  <c r="F18" i="1"/>
  <c r="E18" i="1"/>
  <c r="D18" i="1"/>
  <c r="C18" i="1"/>
  <c r="B18" i="1"/>
  <c r="C31" i="1" s="1"/>
  <c r="L17" i="1"/>
  <c r="K17" i="1"/>
  <c r="K48" i="1" s="1"/>
  <c r="J17" i="1"/>
  <c r="I17" i="1"/>
  <c r="H17" i="1"/>
  <c r="G17" i="1"/>
  <c r="F17" i="1"/>
  <c r="E17" i="1"/>
  <c r="D17" i="1"/>
  <c r="C17" i="1"/>
  <c r="L16" i="1"/>
  <c r="K16" i="1"/>
  <c r="K47" i="1" s="1"/>
  <c r="J16" i="1"/>
  <c r="I16" i="1"/>
  <c r="H16" i="1"/>
  <c r="G16" i="1"/>
  <c r="F16" i="1"/>
  <c r="E16" i="1"/>
  <c r="D16" i="1"/>
  <c r="L15" i="1"/>
  <c r="K15" i="1"/>
  <c r="K46" i="1" s="1"/>
  <c r="J15" i="1"/>
  <c r="I15" i="1"/>
  <c r="H15" i="1"/>
  <c r="G15" i="1"/>
  <c r="F15" i="1"/>
  <c r="E15" i="1"/>
  <c r="L14" i="1"/>
  <c r="K14" i="1"/>
  <c r="K45" i="1" s="1"/>
  <c r="J14" i="1"/>
  <c r="I14" i="1"/>
  <c r="H14" i="1"/>
  <c r="G14" i="1"/>
  <c r="F14" i="1"/>
  <c r="L13" i="1"/>
  <c r="K13" i="1"/>
  <c r="K44" i="1" s="1"/>
  <c r="J13" i="1"/>
  <c r="I13" i="1"/>
  <c r="H13" i="1"/>
  <c r="G13" i="1"/>
  <c r="L12" i="1"/>
  <c r="K12" i="1"/>
  <c r="K43" i="1" s="1"/>
  <c r="J12" i="1"/>
  <c r="I12" i="1"/>
  <c r="H12" i="1"/>
  <c r="L11" i="1"/>
  <c r="K11" i="1"/>
  <c r="K42" i="1" s="1"/>
  <c r="J11" i="1"/>
  <c r="I11" i="1"/>
  <c r="L10" i="1"/>
  <c r="K10" i="1"/>
  <c r="K41" i="1" s="1"/>
  <c r="J10" i="1"/>
  <c r="L9" i="1"/>
  <c r="K9" i="1"/>
  <c r="K40" i="1" s="1"/>
  <c r="L8" i="1"/>
  <c r="D31" i="1" l="1"/>
  <c r="E31" i="1" s="1"/>
  <c r="F31" i="1" s="1"/>
  <c r="G31" i="1" s="1"/>
  <c r="H31" i="1" s="1"/>
  <c r="I31" i="1" s="1"/>
  <c r="J31" i="1" s="1"/>
  <c r="K31" i="1" s="1"/>
  <c r="L31" i="1" s="1"/>
  <c r="J45" i="1"/>
  <c r="J42" i="1"/>
  <c r="J43" i="1"/>
  <c r="J46" i="1"/>
  <c r="J48" i="1"/>
  <c r="J47" i="1"/>
  <c r="C30" i="1"/>
  <c r="D29" i="1" s="1"/>
  <c r="E28" i="1" s="1"/>
  <c r="J49" i="1"/>
  <c r="J41" i="1"/>
  <c r="J44" i="1"/>
  <c r="I45" i="1" l="1"/>
  <c r="I42" i="1"/>
  <c r="I49" i="1"/>
  <c r="I48" i="1"/>
  <c r="I43" i="1"/>
  <c r="I46" i="1"/>
  <c r="I47" i="1"/>
  <c r="I44" i="1"/>
  <c r="C33" i="1"/>
  <c r="C35" i="1" s="1"/>
  <c r="D30" i="1"/>
  <c r="D33" i="1" s="1"/>
  <c r="D34" i="1" s="1"/>
  <c r="D35" i="1" s="1"/>
  <c r="F27" i="1"/>
  <c r="H46" i="1" l="1"/>
  <c r="H43" i="1"/>
  <c r="H49" i="1"/>
  <c r="H44" i="1"/>
  <c r="E30" i="1"/>
  <c r="F30" i="1" s="1"/>
  <c r="G30" i="1" s="1"/>
  <c r="H30" i="1" s="1"/>
  <c r="I30" i="1" s="1"/>
  <c r="J30" i="1" s="1"/>
  <c r="K30" i="1" s="1"/>
  <c r="L30" i="1" s="1"/>
  <c r="E29" i="1"/>
  <c r="H48" i="1"/>
  <c r="H47" i="1"/>
  <c r="H45" i="1"/>
  <c r="G26" i="1"/>
  <c r="G46" i="1" l="1"/>
  <c r="G47" i="1"/>
  <c r="G49" i="1"/>
  <c r="G44" i="1"/>
  <c r="F29" i="1"/>
  <c r="G29" i="1" s="1"/>
  <c r="H29" i="1" s="1"/>
  <c r="I29" i="1" s="1"/>
  <c r="J29" i="1" s="1"/>
  <c r="K29" i="1" s="1"/>
  <c r="L29" i="1" s="1"/>
  <c r="F28" i="1"/>
  <c r="E33" i="1"/>
  <c r="E34" i="1" s="1"/>
  <c r="E35" i="1" s="1"/>
  <c r="G48" i="1"/>
  <c r="G45" i="1"/>
  <c r="H25" i="1"/>
  <c r="F47" i="1" l="1"/>
  <c r="F48" i="1"/>
  <c r="G28" i="1"/>
  <c r="H28" i="1" s="1"/>
  <c r="I28" i="1" s="1"/>
  <c r="J28" i="1" s="1"/>
  <c r="K28" i="1" s="1"/>
  <c r="L28" i="1" s="1"/>
  <c r="G27" i="1"/>
  <c r="F33" i="1"/>
  <c r="F34" i="1" s="1"/>
  <c r="F35" i="1" s="1"/>
  <c r="F46" i="1"/>
  <c r="F45" i="1"/>
  <c r="F49" i="1"/>
  <c r="I24" i="1"/>
  <c r="E47" i="1" l="1"/>
  <c r="E48" i="1"/>
  <c r="D48" i="1" s="1"/>
  <c r="E49" i="1"/>
  <c r="E46" i="1"/>
  <c r="D47" i="1" s="1"/>
  <c r="H27" i="1"/>
  <c r="I27" i="1" s="1"/>
  <c r="J27" i="1" s="1"/>
  <c r="K27" i="1" s="1"/>
  <c r="L27" i="1" s="1"/>
  <c r="H26" i="1"/>
  <c r="G33" i="1"/>
  <c r="G34" i="1" s="1"/>
  <c r="G35" i="1" s="1"/>
  <c r="J23" i="1"/>
  <c r="D49" i="1" l="1"/>
  <c r="C49" i="1" s="1"/>
  <c r="C48" i="1"/>
  <c r="I26" i="1"/>
  <c r="J26" i="1" s="1"/>
  <c r="K26" i="1" s="1"/>
  <c r="L26" i="1" s="1"/>
  <c r="H33" i="1"/>
  <c r="H34" i="1" s="1"/>
  <c r="H35" i="1" s="1"/>
  <c r="I25" i="1"/>
  <c r="K22" i="1"/>
  <c r="B49" i="1" l="1"/>
  <c r="J25" i="1"/>
  <c r="K25" i="1" s="1"/>
  <c r="L25" i="1" s="1"/>
  <c r="J24" i="1"/>
  <c r="I33" i="1"/>
  <c r="I34" i="1" s="1"/>
  <c r="I35" i="1" s="1"/>
  <c r="L21" i="1"/>
  <c r="K24" i="1" l="1"/>
  <c r="L24" i="1" s="1"/>
  <c r="J33" i="1"/>
  <c r="J34" i="1" s="1"/>
  <c r="J35" i="1" s="1"/>
  <c r="K23" i="1"/>
  <c r="L23" i="1" l="1"/>
  <c r="L22" i="1"/>
  <c r="K33" i="1"/>
  <c r="K34" i="1" s="1"/>
  <c r="K35" i="1" s="1"/>
  <c r="L33" i="1" l="1"/>
  <c r="L34" i="1" s="1"/>
  <c r="L35" i="1" s="1"/>
  <c r="B36" i="1" s="1"/>
</calcChain>
</file>

<file path=xl/sharedStrings.xml><?xml version="1.0" encoding="utf-8"?>
<sst xmlns="http://schemas.openxmlformats.org/spreadsheetml/2006/main" count="15" uniqueCount="11">
  <si>
    <t>period</t>
  </si>
  <si>
    <t>actual r</t>
  </si>
  <si>
    <t>\</t>
  </si>
  <si>
    <t>b (fixed)</t>
  </si>
  <si>
    <t>a</t>
  </si>
  <si>
    <t>short rate</t>
  </si>
  <si>
    <t>elementary</t>
  </si>
  <si>
    <t>ZCB</t>
  </si>
  <si>
    <t>squared diff</t>
  </si>
  <si>
    <t>sum of diff</t>
  </si>
  <si>
    <t>Q1: swaption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</si>
</sst>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0E7F-8830-4345-B7D5-3DA038918336}">
  <dimension ref="A1:L49"/>
  <sheetViews>
    <sheetView tabSelected="1" topLeftCell="A32" zoomScale="207" workbookViewId="0">
      <selection activeCell="A36" sqref="A36"/>
    </sheetView>
  </sheetViews>
  <sheetFormatPr baseColWidth="10" defaultRowHeight="15" x14ac:dyDescent="0.2"/>
  <cols>
    <col min="2" max="2" width="11.83203125" bestFit="1" customWidth="1"/>
  </cols>
  <sheetData>
    <row r="1" spans="1:1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">
      <c r="A2" t="s">
        <v>1</v>
      </c>
      <c r="B2" t="s">
        <v>2</v>
      </c>
      <c r="C2">
        <v>0.03</v>
      </c>
      <c r="D2">
        <v>3.1E-2</v>
      </c>
      <c r="E2">
        <v>3.2000000000000001E-2</v>
      </c>
      <c r="F2">
        <v>3.3000000000000002E-2</v>
      </c>
      <c r="G2">
        <v>3.4000000000000002E-2</v>
      </c>
      <c r="H2">
        <v>3.5000000000000003E-2</v>
      </c>
      <c r="I2">
        <v>3.5499999999999997E-2</v>
      </c>
      <c r="J2">
        <v>3.5999999999999997E-2</v>
      </c>
      <c r="K2">
        <v>3.6499999999999998E-2</v>
      </c>
      <c r="L2">
        <v>3.6999999999999998E-2</v>
      </c>
    </row>
    <row r="4" spans="1:12" x14ac:dyDescent="0.2">
      <c r="A4" t="s">
        <v>3</v>
      </c>
      <c r="B4">
        <v>0.05</v>
      </c>
    </row>
    <row r="5" spans="1:12" x14ac:dyDescent="0.2">
      <c r="A5" s="2" t="s">
        <v>4</v>
      </c>
      <c r="B5" s="2">
        <v>2.9999464642806908E-2</v>
      </c>
      <c r="C5" s="2">
        <v>3.1202283298114721E-2</v>
      </c>
      <c r="D5" s="2">
        <v>3.2323967756761871E-2</v>
      </c>
      <c r="E5" s="2">
        <v>3.3381349573198424E-2</v>
      </c>
      <c r="F5" s="2">
        <v>3.4352387487875252E-2</v>
      </c>
      <c r="G5" s="2">
        <v>3.5276297851615575E-2</v>
      </c>
      <c r="H5" s="2">
        <v>3.3088448766390187E-2</v>
      </c>
      <c r="I5" s="2">
        <v>3.3110414552417644E-2</v>
      </c>
      <c r="J5" s="2">
        <v>3.3100853747206831E-2</v>
      </c>
      <c r="K5" s="2">
        <v>3.3124753427341606E-2</v>
      </c>
      <c r="L5" s="2">
        <v>5.1014270800120345E-2</v>
      </c>
    </row>
    <row r="7" spans="1:12" x14ac:dyDescent="0.2">
      <c r="A7" t="s">
        <v>5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</row>
    <row r="8" spans="1:12" x14ac:dyDescent="0.2">
      <c r="A8">
        <v>10</v>
      </c>
      <c r="L8">
        <f t="shared" ref="L8" si="0">L$5 * EXP($B$4 * $A8)</f>
        <v>8.4108313377414867E-2</v>
      </c>
    </row>
    <row r="9" spans="1:12" x14ac:dyDescent="0.2">
      <c r="A9">
        <v>9</v>
      </c>
      <c r="K9">
        <f t="shared" ref="K9:L9" si="1">K$5 * EXP($B$4 * $A9)</f>
        <v>5.1949954441457079E-2</v>
      </c>
      <c r="L9">
        <f t="shared" si="1"/>
        <v>8.0006302529724044E-2</v>
      </c>
    </row>
    <row r="10" spans="1:12" x14ac:dyDescent="0.2">
      <c r="A10">
        <v>8</v>
      </c>
      <c r="J10">
        <f t="shared" ref="J10:L10" si="2">J$5 * EXP($B$4 * $A10)</f>
        <v>4.9380671133094738E-2</v>
      </c>
      <c r="K10">
        <f t="shared" si="2"/>
        <v>4.9416325266185529E-2</v>
      </c>
      <c r="L10">
        <f t="shared" si="2"/>
        <v>7.6104349111779421E-2</v>
      </c>
    </row>
    <row r="11" spans="1:12" x14ac:dyDescent="0.2">
      <c r="A11">
        <v>7</v>
      </c>
      <c r="I11">
        <f t="shared" ref="I11:K11" si="3">I$5 * EXP($B$4 * $A11)</f>
        <v>4.6985914811805821E-2</v>
      </c>
      <c r="J11">
        <f t="shared" si="3"/>
        <v>4.6972347383392732E-2</v>
      </c>
      <c r="K11">
        <f t="shared" si="3"/>
        <v>4.7006262643893751E-2</v>
      </c>
      <c r="L11">
        <f>L$5 * EXP($B$4 * $A11)</f>
        <v>7.2392696207599361E-2</v>
      </c>
    </row>
    <row r="12" spans="1:12" x14ac:dyDescent="0.2">
      <c r="A12">
        <v>6</v>
      </c>
      <c r="H12">
        <f t="shared" ref="H12:L13" si="4">H$5 * EXP($B$4 * $A12)</f>
        <v>4.4664733996339134E-2</v>
      </c>
      <c r="I12">
        <f t="shared" si="4"/>
        <v>4.4694384706073627E-2</v>
      </c>
      <c r="J12">
        <f t="shared" si="4"/>
        <v>4.468147896895229E-2</v>
      </c>
      <c r="K12">
        <f t="shared" si="4"/>
        <v>4.4713740162680468E-2</v>
      </c>
      <c r="L12">
        <f t="shared" si="4"/>
        <v>6.8862062751609762E-2</v>
      </c>
    </row>
    <row r="13" spans="1:12" x14ac:dyDescent="0.2">
      <c r="A13">
        <v>5</v>
      </c>
      <c r="G13">
        <f>G$5 * EXP($B$4 * $A13)</f>
        <v>4.5295663048121562E-2</v>
      </c>
      <c r="H13">
        <f t="shared" si="4"/>
        <v>4.2486409214815141E-2</v>
      </c>
      <c r="I13">
        <f t="shared" si="4"/>
        <v>4.2514613842371922E-2</v>
      </c>
      <c r="J13">
        <f t="shared" si="4"/>
        <v>4.2502337525477239E-2</v>
      </c>
      <c r="K13">
        <f t="shared" si="4"/>
        <v>4.2533025322220995E-2</v>
      </c>
      <c r="L13">
        <f t="shared" si="4"/>
        <v>6.5503620321145803E-2</v>
      </c>
    </row>
    <row r="14" spans="1:12" x14ac:dyDescent="0.2">
      <c r="A14">
        <v>4</v>
      </c>
      <c r="F14">
        <f t="shared" ref="F14:L14" si="5">F$5 * EXP($B$4 * $A14)</f>
        <v>4.1958100827077745E-2</v>
      </c>
      <c r="G14">
        <f>G$5 * EXP($B$4 * $A14)</f>
        <v>4.3086567493642938E-2</v>
      </c>
      <c r="H14">
        <f t="shared" si="5"/>
        <v>4.0414322586510447E-2</v>
      </c>
      <c r="I14">
        <f t="shared" si="5"/>
        <v>4.0441151658149536E-2</v>
      </c>
      <c r="J14">
        <f t="shared" si="5"/>
        <v>4.0429474064294819E-2</v>
      </c>
      <c r="K14">
        <f t="shared" si="5"/>
        <v>4.0458665199530577E-2</v>
      </c>
      <c r="L14">
        <f t="shared" si="5"/>
        <v>6.2308971060796803E-2</v>
      </c>
    </row>
    <row r="15" spans="1:12" x14ac:dyDescent="0.2">
      <c r="A15">
        <v>3</v>
      </c>
      <c r="E15">
        <f t="shared" ref="C15:L18" si="6">E$5 * EXP($B$4 * $A15)</f>
        <v>3.8783595002625085E-2</v>
      </c>
      <c r="F15">
        <f t="shared" si="6"/>
        <v>3.9911780102884091E-2</v>
      </c>
      <c r="G15">
        <f t="shared" si="6"/>
        <v>4.0985210800689141E-2</v>
      </c>
      <c r="H15">
        <f t="shared" si="6"/>
        <v>3.8443292815552532E-2</v>
      </c>
      <c r="I15">
        <f t="shared" si="6"/>
        <v>3.8468813417927676E-2</v>
      </c>
      <c r="J15">
        <f t="shared" si="6"/>
        <v>3.8457705347045699E-2</v>
      </c>
      <c r="K15">
        <f t="shared" si="6"/>
        <v>3.8485472813816535E-2</v>
      </c>
      <c r="L15">
        <f t="shared" si="6"/>
        <v>5.9270126683393383E-2</v>
      </c>
    </row>
    <row r="16" spans="1:12" x14ac:dyDescent="0.2">
      <c r="A16">
        <v>2</v>
      </c>
      <c r="D16">
        <f t="shared" si="6"/>
        <v>3.572350912158815E-2</v>
      </c>
      <c r="E16">
        <f t="shared" si="6"/>
        <v>3.6892096754415835E-2</v>
      </c>
      <c r="F16">
        <f>F$5 * EXP($B$4 * $A16)</f>
        <v>3.7965259618065489E-2</v>
      </c>
      <c r="G16">
        <f t="shared" si="6"/>
        <v>3.8986338482979985E-2</v>
      </c>
      <c r="H16">
        <f t="shared" si="6"/>
        <v>3.6568391300850475E-2</v>
      </c>
      <c r="I16">
        <f t="shared" si="6"/>
        <v>3.6592667248760695E-2</v>
      </c>
      <c r="J16">
        <f t="shared" si="6"/>
        <v>3.6582100924888318E-2</v>
      </c>
      <c r="K16">
        <f t="shared" si="6"/>
        <v>3.660851415632458E-2</v>
      </c>
      <c r="L16">
        <f t="shared" si="6"/>
        <v>5.6379488495128707E-2</v>
      </c>
    </row>
    <row r="17" spans="1:12" x14ac:dyDescent="0.2">
      <c r="A17">
        <v>1</v>
      </c>
      <c r="C17">
        <f t="shared" si="6"/>
        <v>3.2802058572244372E-2</v>
      </c>
      <c r="D17">
        <f t="shared" si="6"/>
        <v>3.3981253022874303E-2</v>
      </c>
      <c r="E17">
        <f t="shared" si="6"/>
        <v>3.5092847964327635E-2</v>
      </c>
      <c r="F17">
        <f t="shared" si="6"/>
        <v>3.6113672057512626E-2</v>
      </c>
      <c r="G17">
        <f t="shared" si="6"/>
        <v>3.7084952318555089E-2</v>
      </c>
      <c r="H17">
        <f t="shared" si="6"/>
        <v>3.4784929812024912E-2</v>
      </c>
      <c r="I17">
        <f t="shared" si="6"/>
        <v>3.4808021807984764E-2</v>
      </c>
      <c r="J17">
        <f t="shared" si="6"/>
        <v>3.4797970809808551E-2</v>
      </c>
      <c r="K17">
        <f t="shared" si="6"/>
        <v>3.4823095852746871E-2</v>
      </c>
      <c r="L17">
        <f t="shared" si="6"/>
        <v>5.3629828394865908E-2</v>
      </c>
    </row>
    <row r="18" spans="1:12" x14ac:dyDescent="0.2">
      <c r="A18">
        <v>0</v>
      </c>
      <c r="B18">
        <f>B$5 * EXP($B$4 * $A18)</f>
        <v>2.9999464642806908E-2</v>
      </c>
      <c r="C18">
        <f t="shared" si="6"/>
        <v>3.1202283298114721E-2</v>
      </c>
      <c r="D18">
        <f t="shared" si="6"/>
        <v>3.2323967756761871E-2</v>
      </c>
      <c r="E18">
        <f t="shared" si="6"/>
        <v>3.3381349573198424E-2</v>
      </c>
      <c r="F18">
        <f t="shared" si="6"/>
        <v>3.4352387487875252E-2</v>
      </c>
      <c r="G18">
        <f t="shared" si="6"/>
        <v>3.5276297851615575E-2</v>
      </c>
      <c r="H18">
        <f t="shared" si="6"/>
        <v>3.3088448766390187E-2</v>
      </c>
      <c r="I18">
        <f t="shared" si="6"/>
        <v>3.3110414552417644E-2</v>
      </c>
      <c r="J18">
        <f t="shared" si="6"/>
        <v>3.3100853747206831E-2</v>
      </c>
      <c r="K18">
        <f t="shared" si="6"/>
        <v>3.3124753427341606E-2</v>
      </c>
      <c r="L18">
        <f t="shared" si="6"/>
        <v>5.1014270800120345E-2</v>
      </c>
    </row>
    <row r="20" spans="1:12" x14ac:dyDescent="0.2">
      <c r="A20" t="s">
        <v>6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</row>
    <row r="21" spans="1:12" x14ac:dyDescent="0.2">
      <c r="A21">
        <v>10</v>
      </c>
      <c r="L21">
        <f>0.5 * K22 / (1 + K9)</f>
        <v>6.4884612641631114E-4</v>
      </c>
    </row>
    <row r="22" spans="1:12" x14ac:dyDescent="0.2">
      <c r="A22">
        <v>9</v>
      </c>
      <c r="K22">
        <f>0.5 * J23 / (1 + J10)</f>
        <v>1.3651073062463086E-3</v>
      </c>
      <c r="L22">
        <f t="shared" ref="I22:L25" si="7">0.5 * K22 / (1 + K9) + 0.5 * K23 / (1 + K10)</f>
        <v>6.5516671983204197E-3</v>
      </c>
    </row>
    <row r="23" spans="1:12" x14ac:dyDescent="0.2">
      <c r="A23">
        <v>8</v>
      </c>
      <c r="J23">
        <f>0.5 * I24 / (1 + I11)</f>
        <v>2.8650344423948844E-3</v>
      </c>
      <c r="K23">
        <f t="shared" si="7"/>
        <v>1.238903359596283E-2</v>
      </c>
      <c r="L23">
        <f t="shared" si="7"/>
        <v>2.9761250921675829E-2</v>
      </c>
    </row>
    <row r="24" spans="1:12" x14ac:dyDescent="0.2">
      <c r="A24">
        <v>7</v>
      </c>
      <c r="I24">
        <f>0.5 * H25 / (1 + H12)</f>
        <v>5.9993014132762807E-3</v>
      </c>
      <c r="J24">
        <f t="shared" si="7"/>
        <v>2.3083491969852002E-2</v>
      </c>
      <c r="K24">
        <f t="shared" si="7"/>
        <v>4.9959850939122016E-2</v>
      </c>
      <c r="L24">
        <f t="shared" si="7"/>
        <v>8.0091676596914546E-2</v>
      </c>
    </row>
    <row r="25" spans="1:12" x14ac:dyDescent="0.2">
      <c r="A25">
        <v>6</v>
      </c>
      <c r="H25">
        <f>0.5 * G26 / (1 + G13)</f>
        <v>1.2534517230128253E-2</v>
      </c>
      <c r="I25">
        <f t="shared" si="7"/>
        <v>4.2244218092705399E-2</v>
      </c>
      <c r="J25">
        <f t="shared" si="7"/>
        <v>8.1351278695529231E-2</v>
      </c>
      <c r="K25">
        <f t="shared" si="7"/>
        <v>0.11749529106139692</v>
      </c>
      <c r="L25">
        <f t="shared" si="7"/>
        <v>0.14140908520189965</v>
      </c>
    </row>
    <row r="26" spans="1:12" x14ac:dyDescent="0.2">
      <c r="A26">
        <v>5</v>
      </c>
      <c r="G26">
        <f>0.5 * F27 / (1 + F14)</f>
        <v>2.6204552998110035E-2</v>
      </c>
      <c r="H26">
        <f t="shared" ref="F26:L28" si="8">0.5 * G26 / (1 + G13) + 0.5 * G27 / (1 + G14)</f>
        <v>7.5569666082856451E-2</v>
      </c>
      <c r="I26">
        <f t="shared" si="8"/>
        <v>0.12746371890625496</v>
      </c>
      <c r="J26">
        <f t="shared" si="8"/>
        <v>0.16379664623804305</v>
      </c>
      <c r="K26">
        <f t="shared" si="8"/>
        <v>0.17759724909718883</v>
      </c>
      <c r="L26">
        <f t="shared" si="8"/>
        <v>0.17115850935999463</v>
      </c>
    </row>
    <row r="27" spans="1:12" x14ac:dyDescent="0.2">
      <c r="A27">
        <v>4</v>
      </c>
      <c r="F27">
        <f>0.5 * E28 / (1 + E15)</f>
        <v>5.4608092549866476E-2</v>
      </c>
      <c r="G27">
        <f t="shared" si="8"/>
        <v>0.13150223409648618</v>
      </c>
      <c r="H27">
        <f t="shared" si="8"/>
        <v>0.18981069665195177</v>
      </c>
      <c r="I27">
        <f t="shared" si="8"/>
        <v>0.21363133677886276</v>
      </c>
      <c r="J27">
        <f t="shared" si="8"/>
        <v>0.20608386438920251</v>
      </c>
      <c r="K27">
        <f t="shared" si="8"/>
        <v>0.17892283000070847</v>
      </c>
      <c r="L27">
        <f t="shared" si="8"/>
        <v>0.14382976565318711</v>
      </c>
    </row>
    <row r="28" spans="1:12" x14ac:dyDescent="0.2">
      <c r="A28">
        <v>3</v>
      </c>
      <c r="E28">
        <f>0.5 * D29 / (1 + D16)</f>
        <v>0.11345198139037274</v>
      </c>
      <c r="F28">
        <f t="shared" si="8"/>
        <v>0.2190005979834363</v>
      </c>
      <c r="G28">
        <f t="shared" si="8"/>
        <v>0.26394294070029523</v>
      </c>
      <c r="H28">
        <f t="shared" si="8"/>
        <v>0.2542369509242296</v>
      </c>
      <c r="I28">
        <f t="shared" si="8"/>
        <v>0.21479697103095563</v>
      </c>
      <c r="J28">
        <f t="shared" si="8"/>
        <v>0.16591427816207049</v>
      </c>
      <c r="K28">
        <f t="shared" si="8"/>
        <v>0.12014673508045964</v>
      </c>
      <c r="L28">
        <f t="shared" si="8"/>
        <v>8.2858534283234142E-2</v>
      </c>
    </row>
    <row r="29" spans="1:12" x14ac:dyDescent="0.2">
      <c r="A29">
        <v>2</v>
      </c>
      <c r="D29">
        <f>0.5 * C30 / (1 + C17)</f>
        <v>0.23500976856486794</v>
      </c>
      <c r="E29">
        <f t="shared" ref="E29:L30" si="9">0.5 * D29 / (1 + D16) + 0.5 * D30 / (1 + D17)</f>
        <v>0.34091457929945179</v>
      </c>
      <c r="F29">
        <f t="shared" si="9"/>
        <v>0.32933653613976271</v>
      </c>
      <c r="G29">
        <f t="shared" si="9"/>
        <v>0.26486131306150618</v>
      </c>
      <c r="H29">
        <f t="shared" si="9"/>
        <v>0.19152557340437681</v>
      </c>
      <c r="I29">
        <f t="shared" si="9"/>
        <v>0.12956213945955899</v>
      </c>
      <c r="J29">
        <f t="shared" si="9"/>
        <v>8.3469297096764719E-2</v>
      </c>
      <c r="K29">
        <f t="shared" si="9"/>
        <v>5.1854142347164664E-2</v>
      </c>
      <c r="L29">
        <f t="shared" si="9"/>
        <v>3.1317950681083256E-2</v>
      </c>
    </row>
    <row r="30" spans="1:12" x14ac:dyDescent="0.2">
      <c r="A30">
        <v>1</v>
      </c>
      <c r="C30">
        <f>0.5 * B31 / (1 + B18)</f>
        <v>0.48543714551676465</v>
      </c>
      <c r="D30">
        <f>0.5 * C30 / (1 + C17) + 0.5 * C31 / (1 + C18)</f>
        <v>0.47038412400373558</v>
      </c>
      <c r="E30">
        <f t="shared" si="9"/>
        <v>0.34146477299677741</v>
      </c>
      <c r="F30">
        <f t="shared" si="9"/>
        <v>0.22010381036293961</v>
      </c>
      <c r="G30">
        <f t="shared" si="9"/>
        <v>0.13287997395901804</v>
      </c>
      <c r="H30">
        <f t="shared" si="9"/>
        <v>7.6941853538788282E-2</v>
      </c>
      <c r="I30">
        <f t="shared" si="9"/>
        <v>4.3410317078104402E-2</v>
      </c>
      <c r="J30">
        <f t="shared" si="9"/>
        <v>2.3991489997169983E-2</v>
      </c>
      <c r="K30">
        <f t="shared" si="9"/>
        <v>1.3052246775850013E-2</v>
      </c>
      <c r="L30">
        <f t="shared" si="9"/>
        <v>7.0130532109221461E-3</v>
      </c>
    </row>
    <row r="31" spans="1:12" x14ac:dyDescent="0.2">
      <c r="A31">
        <v>0</v>
      </c>
      <c r="B31">
        <v>1</v>
      </c>
      <c r="C31">
        <f>0.5 * B31 / (1 + B18)</f>
        <v>0.48543714551676465</v>
      </c>
      <c r="D31">
        <f t="shared" ref="D31:L31" si="10">0.5 * C31 / (1 + C18)</f>
        <v>0.23537435543886764</v>
      </c>
      <c r="E31">
        <f t="shared" si="10"/>
        <v>0.11400217508769833</v>
      </c>
      <c r="F31">
        <f t="shared" si="10"/>
        <v>5.5159779656746705E-2</v>
      </c>
      <c r="G31">
        <f t="shared" si="10"/>
        <v>2.6663920499430997E-2</v>
      </c>
      <c r="H31">
        <f t="shared" si="10"/>
        <v>1.2877683259417521E-2</v>
      </c>
      <c r="I31">
        <f t="shared" si="10"/>
        <v>6.2326140974641366E-3</v>
      </c>
      <c r="J31">
        <f t="shared" si="10"/>
        <v>3.0164317432441815E-3</v>
      </c>
      <c r="K31">
        <f t="shared" si="10"/>
        <v>1.4598921936339253E-3</v>
      </c>
      <c r="L31">
        <f t="shared" si="10"/>
        <v>7.065420651236955E-4</v>
      </c>
    </row>
    <row r="33" spans="1:12" x14ac:dyDescent="0.2">
      <c r="A33" t="s">
        <v>7</v>
      </c>
      <c r="B33" t="s">
        <v>2</v>
      </c>
      <c r="C33">
        <f>SUM(C21:C31)</f>
        <v>0.97087429103352929</v>
      </c>
      <c r="D33">
        <f>SUM(D21:D31)</f>
        <v>0.94076824800747116</v>
      </c>
      <c r="E33">
        <f t="shared" ref="E33:L33" si="11">SUM(E21:E31)</f>
        <v>0.90983350877430014</v>
      </c>
      <c r="F33">
        <f t="shared" si="11"/>
        <v>0.87820881669275175</v>
      </c>
      <c r="G33">
        <f t="shared" si="11"/>
        <v>0.84605493531484666</v>
      </c>
      <c r="H33">
        <f t="shared" si="11"/>
        <v>0.81349694109174864</v>
      </c>
      <c r="I33">
        <f t="shared" si="11"/>
        <v>0.78334061685718248</v>
      </c>
      <c r="J33">
        <f t="shared" si="11"/>
        <v>0.7535718127342711</v>
      </c>
      <c r="K33">
        <f t="shared" si="11"/>
        <v>0.72424237839773375</v>
      </c>
      <c r="L33">
        <f t="shared" si="11"/>
        <v>0.69534688129877176</v>
      </c>
    </row>
    <row r="34" spans="1:12" x14ac:dyDescent="0.2">
      <c r="A34" t="s">
        <v>5</v>
      </c>
      <c r="B34" t="s">
        <v>2</v>
      </c>
      <c r="C34">
        <f>(1 / C33)^(1 / C20) - 1</f>
        <v>2.9999464642807006E-2</v>
      </c>
      <c r="D34">
        <f>(1 / D33)^(1 / D20) - 1</f>
        <v>3.100002182097672E-2</v>
      </c>
      <c r="E34">
        <f>(1 / E33)^(1 / E20) - 1</f>
        <v>3.1999192433742829E-2</v>
      </c>
      <c r="F34">
        <f t="shared" ref="F34:L34" si="12">(1 / F33)^(1 / F20) - 1</f>
        <v>3.3000547709792993E-2</v>
      </c>
      <c r="G34">
        <f t="shared" si="12"/>
        <v>3.3999401457402323E-2</v>
      </c>
      <c r="H34">
        <f t="shared" si="12"/>
        <v>3.500078525623973E-2</v>
      </c>
      <c r="I34">
        <f t="shared" si="12"/>
        <v>3.5499533945993367E-2</v>
      </c>
      <c r="J34">
        <f t="shared" si="12"/>
        <v>3.599919829241327E-2</v>
      </c>
      <c r="K34">
        <f t="shared" si="12"/>
        <v>3.6497960375687866E-2</v>
      </c>
      <c r="L34">
        <f t="shared" si="12"/>
        <v>3.7002608646767632E-2</v>
      </c>
    </row>
    <row r="35" spans="1:12" x14ac:dyDescent="0.2">
      <c r="A35" t="s">
        <v>8</v>
      </c>
      <c r="B35" t="s">
        <v>2</v>
      </c>
      <c r="C35">
        <f>(C34 - C2)^2</f>
        <v>2.8660732408972711E-13</v>
      </c>
      <c r="D35">
        <f t="shared" ref="D35:L35" si="13">(D34 - D2)^2</f>
        <v>4.7615502501427546E-16</v>
      </c>
      <c r="E35">
        <f t="shared" si="13"/>
        <v>6.5216325972214543E-13</v>
      </c>
      <c r="F35">
        <f t="shared" si="13"/>
        <v>2.9998601733911022E-13</v>
      </c>
      <c r="G35">
        <f t="shared" si="13"/>
        <v>3.5825324123698629E-13</v>
      </c>
      <c r="H35">
        <f t="shared" si="13"/>
        <v>6.1662736203023165E-13</v>
      </c>
      <c r="I35">
        <f t="shared" si="13"/>
        <v>2.1720633709594963E-13</v>
      </c>
      <c r="J35">
        <f t="shared" si="13"/>
        <v>6.4273505461560644E-13</v>
      </c>
      <c r="K35">
        <f t="shared" si="13"/>
        <v>4.1600673346401795E-12</v>
      </c>
      <c r="L35">
        <f t="shared" si="13"/>
        <v>6.8050379582856003E-12</v>
      </c>
    </row>
    <row r="36" spans="1:12" x14ac:dyDescent="0.2">
      <c r="A36" t="s">
        <v>9</v>
      </c>
      <c r="B36" s="2">
        <f>SUM(C35:L35)</f>
        <v>1.4039160044080551E-11</v>
      </c>
    </row>
    <row r="38" spans="1:12" x14ac:dyDescent="0.2">
      <c r="A38" t="s">
        <v>10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1:12" x14ac:dyDescent="0.2">
      <c r="A39">
        <v>10</v>
      </c>
      <c r="F39" s="1"/>
      <c r="G39" s="1"/>
      <c r="H39" s="1"/>
      <c r="I39" s="1"/>
      <c r="J39" s="1"/>
      <c r="K39" s="1"/>
      <c r="L39" s="1"/>
    </row>
    <row r="40" spans="1:12" x14ac:dyDescent="0.2">
      <c r="A40">
        <v>9</v>
      </c>
      <c r="F40" s="1"/>
      <c r="G40" s="1"/>
      <c r="H40" s="1"/>
      <c r="I40" s="1"/>
      <c r="J40" s="1"/>
      <c r="K40" s="1">
        <f>(K9 - 0.039) * 1000000 / (1 + K9)</f>
        <v>12310.428254481918</v>
      </c>
      <c r="L40" s="1"/>
    </row>
    <row r="41" spans="1:12" x14ac:dyDescent="0.2">
      <c r="A41">
        <v>8</v>
      </c>
      <c r="F41" s="1"/>
      <c r="G41" s="1"/>
      <c r="H41" s="1"/>
      <c r="I41" s="1"/>
      <c r="J41" s="1">
        <f>(J10 - 0.039) * 1000000 / (1 + J10) + 0.5 * K40 / (1 + J10) + 0.5 * K41 / (1 + J10)</f>
        <v>20487.130674614571</v>
      </c>
      <c r="K41" s="1">
        <f t="shared" ref="K41:K49" si="14">(K10 - 0.039) * 1000000 / (1 + K10)</f>
        <v>9925.8273531655032</v>
      </c>
      <c r="L41" s="1"/>
    </row>
    <row r="42" spans="1:12" x14ac:dyDescent="0.2">
      <c r="A42">
        <v>7</v>
      </c>
      <c r="F42" s="1"/>
      <c r="G42" s="1"/>
      <c r="H42" s="1"/>
      <c r="I42" s="1">
        <f t="shared" ref="I42:J49" si="15">(I11 - 0.039) * 1000000 / (1 + I11) + 0.5 * J41 / (1 + I11) + 0.5 * J42 / (1 + I11)</f>
        <v>25055.615014558167</v>
      </c>
      <c r="J42" s="1">
        <f t="shared" si="15"/>
        <v>16006.791716152995</v>
      </c>
      <c r="K42" s="1">
        <f t="shared" si="14"/>
        <v>7646.814474324523</v>
      </c>
      <c r="L42" s="1"/>
    </row>
    <row r="43" spans="1:12" x14ac:dyDescent="0.2">
      <c r="A43">
        <v>6</v>
      </c>
      <c r="F43" s="1"/>
      <c r="G43" s="1"/>
      <c r="H43" s="1">
        <f t="shared" ref="H43" si="16">(H12 - 0.039) * 1000000 / (1 + H12) + 0.5 * I42 / (1 + H12) + 0.5 * I43 / (1 + H12)</f>
        <v>26374.117268477596</v>
      </c>
      <c r="I43" s="1">
        <f t="shared" si="15"/>
        <v>18719.13739408836</v>
      </c>
      <c r="J43" s="1">
        <f t="shared" si="15"/>
        <v>11715.994315990945</v>
      </c>
      <c r="K43" s="1">
        <f t="shared" si="14"/>
        <v>5469.1921270134126</v>
      </c>
      <c r="L43" s="1"/>
    </row>
    <row r="44" spans="1:12" x14ac:dyDescent="0.2">
      <c r="A44">
        <v>5</v>
      </c>
      <c r="F44" s="1"/>
      <c r="G44" s="1">
        <f t="shared" ref="G44:H49" si="17">(G13 - 0.039) * 1000000 / (1 + G13) + 0.5 * H43 / (1 + G13) + 0.5 * H44 / (1 + G13)</f>
        <v>27432.4118641364</v>
      </c>
      <c r="H44" s="1">
        <f t="shared" si="17"/>
        <v>18384.518932342511</v>
      </c>
      <c r="I44" s="1">
        <f t="shared" si="15"/>
        <v>12639.266430120419</v>
      </c>
      <c r="J44" s="1">
        <f t="shared" si="15"/>
        <v>7608.0179225608954</v>
      </c>
      <c r="K44" s="1">
        <f t="shared" si="14"/>
        <v>3388.8857584430239</v>
      </c>
      <c r="L44" s="1"/>
    </row>
    <row r="45" spans="1:12" x14ac:dyDescent="0.2">
      <c r="A45">
        <v>4</v>
      </c>
      <c r="F45" s="1">
        <f t="shared" ref="F45:F49" si="18">(F14 - 0.039) * 1000000 / (1 + F14) + 0.5 * G44 / (1 + F14) + 0.5 * G45 / (1 + F14)</f>
        <v>24574.155307009049</v>
      </c>
      <c r="G45" s="1">
        <f t="shared" si="17"/>
        <v>17861.866867949713</v>
      </c>
      <c r="H45" s="1">
        <f t="shared" si="17"/>
        <v>10705.292881007797</v>
      </c>
      <c r="I45" s="1">
        <f t="shared" si="15"/>
        <v>6807.9684786265279</v>
      </c>
      <c r="J45" s="1">
        <f t="shared" si="15"/>
        <v>3676.2598898491615</v>
      </c>
      <c r="K45" s="1">
        <f t="shared" si="14"/>
        <v>1401.9444004061868</v>
      </c>
      <c r="L45" s="1"/>
    </row>
    <row r="46" spans="1:12" x14ac:dyDescent="0.2">
      <c r="A46">
        <v>3</v>
      </c>
      <c r="E46">
        <f>MAX(0, (E15 - 0.039) * 1000000 / (1 + E15) + 0.5 * F45 / (1 + E15) + 0.5 * F46 / (1 + E15))</f>
        <v>18177.05943814803</v>
      </c>
      <c r="F46" s="1">
        <f t="shared" si="18"/>
        <v>13622.716987212401</v>
      </c>
      <c r="G46" s="1">
        <f t="shared" si="17"/>
        <v>8647.4206703017971</v>
      </c>
      <c r="H46" s="1">
        <f t="shared" si="17"/>
        <v>3327.9595763266275</v>
      </c>
      <c r="I46" s="1">
        <f t="shared" si="15"/>
        <v>1217.2404918637553</v>
      </c>
      <c r="J46" s="1">
        <f t="shared" si="15"/>
        <v>-85.754147244496465</v>
      </c>
      <c r="K46" s="1">
        <f t="shared" si="14"/>
        <v>-495.4592044406109</v>
      </c>
      <c r="L46" s="1"/>
    </row>
    <row r="47" spans="1:12" x14ac:dyDescent="0.2">
      <c r="A47">
        <v>2</v>
      </c>
      <c r="D47">
        <f>0.5 * E46 / (1 + D16) + 0.5 * E47 / (1 + D16)</f>
        <v>11677.93476495779</v>
      </c>
      <c r="E47">
        <f t="shared" ref="E47:E49" si="19">MAX(0, (E16 - 0.039) * 1000000 / (1 + E16) + 0.5 * F46 / (1 + E16) + 0.5 * F47 / (1 + E16))</f>
        <v>6013.163709962113</v>
      </c>
      <c r="F47" s="1">
        <f t="shared" si="18"/>
        <v>3063.0933586562833</v>
      </c>
      <c r="G47" s="1">
        <f t="shared" si="17"/>
        <v>-219.170919928692</v>
      </c>
      <c r="H47" s="1">
        <f t="shared" si="17"/>
        <v>-3756.0677254839129</v>
      </c>
      <c r="I47" s="1">
        <f t="shared" si="15"/>
        <v>-4140.8652532085143</v>
      </c>
      <c r="J47" s="1">
        <f t="shared" si="15"/>
        <v>-3684.3614653591512</v>
      </c>
      <c r="K47" s="1">
        <f t="shared" si="14"/>
        <v>-2307.0289419934038</v>
      </c>
      <c r="L47" s="1"/>
    </row>
    <row r="48" spans="1:12" x14ac:dyDescent="0.2">
      <c r="A48">
        <v>1</v>
      </c>
      <c r="C48">
        <f t="shared" ref="B48:D49" si="20">0.5 * D47 / (1 + C17) + 0.5 * D48 / (1 + C17)</f>
        <v>7061.230542147312</v>
      </c>
      <c r="D48">
        <f t="shared" si="20"/>
        <v>2907.7721150081079</v>
      </c>
      <c r="E48">
        <f t="shared" si="19"/>
        <v>0</v>
      </c>
      <c r="F48" s="1">
        <f t="shared" si="18"/>
        <v>-7112.2833474079107</v>
      </c>
      <c r="G48" s="1">
        <f t="shared" si="17"/>
        <v>-8746.4412266891741</v>
      </c>
      <c r="H48" s="1">
        <f t="shared" si="17"/>
        <v>-10555.442076702238</v>
      </c>
      <c r="I48" s="1">
        <f t="shared" si="15"/>
        <v>-9274.2191477917477</v>
      </c>
      <c r="J48" s="1">
        <f t="shared" si="15"/>
        <v>-7125.7548908906001</v>
      </c>
      <c r="K48" s="1">
        <f t="shared" si="14"/>
        <v>-4036.3460807870224</v>
      </c>
      <c r="L48" s="1"/>
    </row>
    <row r="49" spans="1:12" x14ac:dyDescent="0.2">
      <c r="A49">
        <v>0</v>
      </c>
      <c r="B49" s="3">
        <f t="shared" si="20"/>
        <v>4112.1985855489338</v>
      </c>
      <c r="C49">
        <f t="shared" si="20"/>
        <v>1409.8941410933085</v>
      </c>
      <c r="D49">
        <f t="shared" si="20"/>
        <v>0</v>
      </c>
      <c r="E49">
        <f t="shared" si="19"/>
        <v>0</v>
      </c>
      <c r="F49" s="1">
        <f t="shared" si="18"/>
        <v>-16911.461196514694</v>
      </c>
      <c r="G49" s="1">
        <f t="shared" si="17"/>
        <v>-16943.154278108399</v>
      </c>
      <c r="H49" s="1">
        <f t="shared" si="17"/>
        <v>-17078.84569646656</v>
      </c>
      <c r="I49" s="1">
        <f t="shared" si="15"/>
        <v>-14190.594799554983</v>
      </c>
      <c r="J49" s="1">
        <f t="shared" si="15"/>
        <v>-10415.976766171951</v>
      </c>
      <c r="K49" s="1">
        <f t="shared" si="14"/>
        <v>-5686.8703931132677</v>
      </c>
      <c r="L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 子赳</dc:creator>
  <cp:lastModifiedBy>吕 子赳</cp:lastModifiedBy>
  <dcterms:created xsi:type="dcterms:W3CDTF">2021-12-07T14:20:28Z</dcterms:created>
  <dcterms:modified xsi:type="dcterms:W3CDTF">2021-12-07T14:26:45Z</dcterms:modified>
</cp:coreProperties>
</file>