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veddugnad\analysis\"/>
    </mc:Choice>
  </mc:AlternateContent>
  <xr:revisionPtr revIDLastSave="0" documentId="13_ncr:1_{F6646D2D-54E3-441C-A325-DE38807EE24A}" xr6:coauthVersionLast="47" xr6:coauthVersionMax="47" xr10:uidLastSave="{00000000-0000-0000-0000-000000000000}"/>
  <bookViews>
    <workbookView xWindow="-120" yWindow="-120" windowWidth="29040" windowHeight="15720" xr2:uid="{79800198-EA27-436E-BED7-C5A8FE96552F}"/>
  </bookViews>
  <sheets>
    <sheet name="Sheet1" sheetId="1" r:id="rId1"/>
    <sheet name="Sheet1 (2)" sheetId="3" r:id="rId2"/>
    <sheet name="Sheet2" sheetId="2" r:id="rId3"/>
  </sheets>
  <definedNames>
    <definedName name="ExternalData_1" localSheetId="0" hidden="1">Sheet1!$A$1:$K$187</definedName>
    <definedName name="ExternalData_1" localSheetId="1" hidden="1">'Sheet1 (2)'!$A$1:$L$212</definedName>
  </definedNames>
  <calcPr calcId="191029"/>
  <pivotCaches>
    <pivotCache cacheId="0" r:id="rId4"/>
    <pivotCache cacheId="6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9" i="1" l="1"/>
  <c r="H139" i="1"/>
  <c r="O72" i="1"/>
  <c r="O69" i="1" l="1"/>
  <c r="O68" i="1"/>
  <c r="O70" i="1"/>
  <c r="L99" i="1"/>
  <c r="L9" i="1"/>
  <c r="L2" i="1"/>
  <c r="L121" i="1"/>
  <c r="L3" i="1"/>
  <c r="L4" i="1"/>
  <c r="L184" i="1"/>
  <c r="L135" i="1"/>
  <c r="L166" i="1"/>
  <c r="L28" i="1"/>
  <c r="L60" i="1"/>
  <c r="L41" i="1"/>
  <c r="L151" i="1"/>
  <c r="L16" i="1"/>
  <c r="L10" i="1"/>
  <c r="L141" i="1"/>
  <c r="L178" i="1"/>
  <c r="L56" i="1"/>
  <c r="L57" i="1"/>
  <c r="L155" i="1"/>
  <c r="L17" i="1"/>
  <c r="L167" i="1"/>
  <c r="L170" i="1"/>
  <c r="L156" i="1"/>
  <c r="L20" i="1"/>
  <c r="L42" i="1"/>
  <c r="L152" i="1"/>
  <c r="L174" i="1"/>
  <c r="L85" i="1"/>
  <c r="L38" i="1"/>
  <c r="L185" i="1"/>
  <c r="L13" i="1"/>
  <c r="L43" i="1"/>
  <c r="L14" i="1"/>
  <c r="L136" i="1"/>
  <c r="L49" i="1"/>
  <c r="L168" i="1"/>
  <c r="L95" i="1"/>
  <c r="L182" i="1"/>
  <c r="L18" i="1"/>
  <c r="L67" i="1"/>
  <c r="L179" i="1"/>
  <c r="L117" i="1"/>
  <c r="L144" i="1"/>
  <c r="L5" i="1"/>
  <c r="L15" i="1"/>
  <c r="L68" i="1"/>
  <c r="L118" i="1"/>
  <c r="L100" i="1"/>
  <c r="L45" i="1"/>
  <c r="L6" i="1"/>
  <c r="L171" i="1"/>
  <c r="L137" i="1"/>
  <c r="L161" i="1"/>
  <c r="L172" i="1"/>
  <c r="L183" i="1"/>
  <c r="L86" i="1"/>
  <c r="L109" i="1"/>
  <c r="L138" i="1"/>
  <c r="L119" i="1"/>
  <c r="L157" i="1"/>
  <c r="L101" i="1"/>
  <c r="L139" i="1"/>
  <c r="L175" i="1"/>
  <c r="L46" i="1"/>
  <c r="L69" i="1"/>
  <c r="L31" i="1"/>
  <c r="L24" i="1"/>
  <c r="L181" i="1"/>
  <c r="L7" i="1"/>
  <c r="L162" i="1"/>
  <c r="L176" i="1"/>
  <c r="L159" i="1"/>
  <c r="L163" i="1"/>
  <c r="L173" i="1"/>
  <c r="L39" i="1"/>
  <c r="L132" i="1"/>
  <c r="L158" i="1"/>
  <c r="L50" i="1"/>
  <c r="L102" i="1"/>
  <c r="L11" i="1"/>
  <c r="L47" i="1"/>
  <c r="L186" i="1"/>
  <c r="L180" i="1"/>
  <c r="L48" i="1"/>
  <c r="L32" i="1"/>
  <c r="L21" i="1"/>
  <c r="L142" i="1"/>
  <c r="L177" i="1"/>
  <c r="L19" i="1"/>
  <c r="L133" i="1"/>
  <c r="L40" i="1"/>
  <c r="L103" i="1"/>
  <c r="L110" i="1"/>
  <c r="L129" i="1"/>
  <c r="L74" i="1"/>
  <c r="L8" i="1"/>
  <c r="L147" i="1"/>
  <c r="L75" i="1"/>
  <c r="L111" i="1"/>
  <c r="L123" i="1"/>
  <c r="L160" i="1"/>
  <c r="L134" i="1"/>
  <c r="L187" i="1"/>
  <c r="L125" i="1"/>
  <c r="L126" i="1"/>
  <c r="L96" i="1"/>
  <c r="L124" i="1"/>
  <c r="L97" i="1"/>
  <c r="L143" i="1"/>
  <c r="L58" i="1"/>
  <c r="L44" i="1"/>
  <c r="L127" i="1"/>
  <c r="L76" i="1"/>
  <c r="L22" i="1"/>
  <c r="L77" i="1"/>
  <c r="L128" i="1"/>
  <c r="L23" i="1"/>
  <c r="L34" i="1"/>
  <c r="L120" i="1"/>
  <c r="L29" i="1"/>
  <c r="L169" i="1"/>
  <c r="L25" i="1"/>
  <c r="L145" i="1"/>
  <c r="L146" i="1"/>
  <c r="L59" i="1"/>
  <c r="L53" i="1"/>
  <c r="L70" i="1"/>
  <c r="L33" i="1"/>
  <c r="L35" i="1"/>
  <c r="L12" i="1"/>
  <c r="L112" i="1"/>
  <c r="L148" i="1"/>
  <c r="L113" i="1"/>
  <c r="L54" i="1"/>
  <c r="L36" i="1"/>
  <c r="L104" i="1"/>
  <c r="L26" i="1"/>
  <c r="L37" i="1"/>
  <c r="L149" i="1"/>
  <c r="L140" i="1"/>
  <c r="L81" i="1"/>
  <c r="L61" i="1"/>
  <c r="L105" i="1"/>
  <c r="L27" i="1"/>
  <c r="L51" i="1"/>
  <c r="L130" i="1"/>
  <c r="L71" i="1"/>
  <c r="L72" i="1"/>
  <c r="L131" i="1"/>
  <c r="L52" i="1"/>
  <c r="L89" i="1"/>
  <c r="L87" i="1"/>
  <c r="L73" i="1"/>
  <c r="L106" i="1"/>
  <c r="L107" i="1"/>
  <c r="L88" i="1"/>
  <c r="L62" i="1"/>
  <c r="L108" i="1"/>
  <c r="L82" i="1"/>
  <c r="L30" i="1"/>
  <c r="L114" i="1"/>
  <c r="L116" i="1"/>
  <c r="L83" i="1"/>
  <c r="L150" i="1"/>
  <c r="L115" i="1"/>
  <c r="L55" i="1"/>
  <c r="L153" i="1"/>
  <c r="L84" i="1"/>
  <c r="L164" i="1"/>
  <c r="L165" i="1"/>
  <c r="L91" i="1"/>
  <c r="L92" i="1"/>
  <c r="L78" i="1"/>
  <c r="L154" i="1"/>
  <c r="L93" i="1"/>
  <c r="L63" i="1"/>
  <c r="L122" i="1"/>
  <c r="L90" i="1"/>
  <c r="L98" i="1"/>
  <c r="L94" i="1"/>
  <c r="L64" i="1"/>
  <c r="L65" i="1"/>
  <c r="L66" i="1"/>
  <c r="L79" i="1"/>
  <c r="L80" i="1"/>
  <c r="O42" i="1"/>
  <c r="O34" i="1"/>
  <c r="O35" i="1" s="1"/>
  <c r="O27" i="1"/>
  <c r="O50" i="1" s="1"/>
  <c r="O4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8868DA-507C-4B46-AB04-4253F276E5D8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4A0DDDD2-5156-4132-B418-C48C7238C430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<sst xmlns="http://schemas.openxmlformats.org/spreadsheetml/2006/main" count="1202" uniqueCount="124">
  <si>
    <t>player_id</t>
  </si>
  <si>
    <t>team</t>
  </si>
  <si>
    <t>is_over_18</t>
  </si>
  <si>
    <t>Orange</t>
  </si>
  <si>
    <t>Jonas Bratlie</t>
  </si>
  <si>
    <t>Mikkel Bekkevold (O18)</t>
  </si>
  <si>
    <t>Blue</t>
  </si>
  <si>
    <t>Ingrid Adele Dahl</t>
  </si>
  <si>
    <t>Green</t>
  </si>
  <si>
    <t>Mariell Skreosen Dahl</t>
  </si>
  <si>
    <t>Henrik J. Bovolden</t>
  </si>
  <si>
    <t>Red</t>
  </si>
  <si>
    <t>Linea C. Baardsen</t>
  </si>
  <si>
    <t>Martin Linjem</t>
  </si>
  <si>
    <t>Marius Z. Moen</t>
  </si>
  <si>
    <t>Leon Z. Moen</t>
  </si>
  <si>
    <t>Vemund Dahl (O18)</t>
  </si>
  <si>
    <t>Kristian Viken</t>
  </si>
  <si>
    <t>Amarti Buli</t>
  </si>
  <si>
    <t>Kayyo Buli</t>
  </si>
  <si>
    <t>Patrik</t>
  </si>
  <si>
    <t>Ferdinand</t>
  </si>
  <si>
    <t>Oscar</t>
  </si>
  <si>
    <t>Sigurd Viken</t>
  </si>
  <si>
    <t>Julian Dahl</t>
  </si>
  <si>
    <t>Sander (O18)</t>
  </si>
  <si>
    <t>Carl Martin Bovolden</t>
  </si>
  <si>
    <t>Martine S Espeseth</t>
  </si>
  <si>
    <t>ingrid</t>
  </si>
  <si>
    <t>Emil E</t>
  </si>
  <si>
    <t>Mads (O18)</t>
  </si>
  <si>
    <t>Grand Total</t>
  </si>
  <si>
    <t>(All)</t>
  </si>
  <si>
    <t>ukedag</t>
  </si>
  <si>
    <t>(Multiple Items)</t>
  </si>
  <si>
    <t>timer</t>
  </si>
  <si>
    <t>sekker per time</t>
  </si>
  <si>
    <t>Antall dager på dugnad</t>
  </si>
  <si>
    <t>Sekkere</t>
  </si>
  <si>
    <t>Totalt sekket</t>
  </si>
  <si>
    <t>Gjennomsnittlig sekket</t>
  </si>
  <si>
    <t>Totalt timer</t>
  </si>
  <si>
    <t>Gjennomsnittlig hastighet</t>
  </si>
  <si>
    <t>Beste hastighet</t>
  </si>
  <si>
    <t>Flest sekket på en dag</t>
  </si>
  <si>
    <t>Totalt timer jobbet</t>
  </si>
  <si>
    <t>Gjennomsnittlig fart (sekk/tid)</t>
  </si>
  <si>
    <t>g</t>
  </si>
  <si>
    <t>j</t>
  </si>
  <si>
    <t>Kjønn</t>
  </si>
  <si>
    <t>Gjennomsnittlig fart (tid/sekk) på ukedag</t>
  </si>
  <si>
    <t>Sekker per uke</t>
  </si>
  <si>
    <t>Sekker per måned</t>
  </si>
  <si>
    <t>Sekker per år</t>
  </si>
  <si>
    <t>kost per sekk u18</t>
  </si>
  <si>
    <t>dag</t>
  </si>
  <si>
    <t>navn</t>
  </si>
  <si>
    <t>o18</t>
  </si>
  <si>
    <t>sekker</t>
  </si>
  <si>
    <t>start</t>
  </si>
  <si>
    <t>slutt</t>
  </si>
  <si>
    <t>tid_med_pause</t>
  </si>
  <si>
    <t>pause</t>
  </si>
  <si>
    <t>tid_uten_pause</t>
  </si>
  <si>
    <t>tid_per_sekk</t>
  </si>
  <si>
    <t>Test 1</t>
  </si>
  <si>
    <t>testvc2</t>
  </si>
  <si>
    <t>Testy 3</t>
  </si>
  <si>
    <t>test 4</t>
  </si>
  <si>
    <t>Ingrid</t>
  </si>
  <si>
    <t>Martin Lindjem</t>
  </si>
  <si>
    <t>Mads</t>
  </si>
  <si>
    <t>Alice Dahl</t>
  </si>
  <si>
    <t>Nadine Skreosen Dahl</t>
  </si>
  <si>
    <t>Edvard</t>
  </si>
  <si>
    <t>Lucas Øverland</t>
  </si>
  <si>
    <t>Ole William Baardsen</t>
  </si>
  <si>
    <t>Benjamin Dahl (O18)</t>
  </si>
  <si>
    <t>Emil Hanken (O18)</t>
  </si>
  <si>
    <t>Patrik Dahl</t>
  </si>
  <si>
    <t>Tobias Fotland (O18)</t>
  </si>
  <si>
    <t>Mathilde</t>
  </si>
  <si>
    <t>1</t>
  </si>
  <si>
    <t>Matteus</t>
  </si>
  <si>
    <t>1234</t>
  </si>
  <si>
    <t>Noah Owens</t>
  </si>
  <si>
    <t>Tirza Scholer</t>
  </si>
  <si>
    <t>Lisbeth Bendixen</t>
  </si>
  <si>
    <t>Yvonne</t>
  </si>
  <si>
    <t>Flemming  (o18)</t>
  </si>
  <si>
    <t>Chris Hauk (O18)</t>
  </si>
  <si>
    <t>noah moen-owens</t>
  </si>
  <si>
    <t>kayyo</t>
  </si>
  <si>
    <t>Lisbeth</t>
  </si>
  <si>
    <t>Mille Vedvik</t>
  </si>
  <si>
    <t>matteus</t>
  </si>
  <si>
    <t>Emil K (O18)</t>
  </si>
  <si>
    <t>Evelien Nijkamp</t>
  </si>
  <si>
    <t>Sofie Sviggum</t>
  </si>
  <si>
    <t>Effie</t>
  </si>
  <si>
    <t>Henrik Dahl</t>
  </si>
  <si>
    <t>Matthias</t>
  </si>
  <si>
    <t>August Fotland</t>
  </si>
  <si>
    <t>alexandra tombre</t>
  </si>
  <si>
    <t>Sigurd Schoeler</t>
  </si>
  <si>
    <t>Saturday</t>
  </si>
  <si>
    <t>Tuesday</t>
  </si>
  <si>
    <t>Thursday</t>
  </si>
  <si>
    <t>Monday</t>
  </si>
  <si>
    <t>Friday</t>
  </si>
  <si>
    <t>Ukedag</t>
  </si>
  <si>
    <t>Gjennomsnittlig fart (tid/sekk) på lørdag</t>
  </si>
  <si>
    <t>Sum of sekker</t>
  </si>
  <si>
    <t>Average of sekker</t>
  </si>
  <si>
    <t>Sum of tid_med_pause</t>
  </si>
  <si>
    <t>Row Labels</t>
  </si>
  <si>
    <t>Min of dag</t>
  </si>
  <si>
    <t>Max of dag2</t>
  </si>
  <si>
    <t>totalt sekket</t>
  </si>
  <si>
    <t>Dugnadsdager</t>
  </si>
  <si>
    <t>Gj.snitt sekker</t>
  </si>
  <si>
    <t>Gj.snitt hastighet</t>
  </si>
  <si>
    <t>Raskeste hastighet</t>
  </si>
  <si>
    <t>Flest sekket på 1 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</si>
</sst>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165" fontId="0" fillId="0" borderId="0" xfId="0" applyNumberFormat="1"/>
    <xf numFmtId="0" fontId="1" fillId="2" borderId="0" xfId="0" applyFont="1" applyFill="1" applyAlignment="1">
      <alignment horizontal="left"/>
    </xf>
    <xf numFmtId="0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27">
    <dxf>
      <numFmt numFmtId="164" formatCode="[$-F400]h:mm:ss\ AM/PM"/>
    </dxf>
    <dxf>
      <numFmt numFmtId="1" formatCode="0"/>
    </dxf>
    <dxf>
      <numFmt numFmtId="164" formatCode="[$-F400]h:mm:ss\ AM/PM"/>
    </dxf>
    <dxf>
      <numFmt numFmtId="1" formatCode="0"/>
    </dxf>
    <dxf>
      <numFmt numFmtId="164" formatCode="[$-F400]h:mm:ss\ AM/PM"/>
    </dxf>
    <dxf>
      <numFmt numFmtId="1" formatCode="0"/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numFmt numFmtId="164" formatCode="[$-F400]h:mm:ss\ AM/PM"/>
    </dxf>
    <dxf>
      <numFmt numFmtId="1" formatCode="0"/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2" formatCode="0.00"/>
    </dxf>
    <dxf>
      <numFmt numFmtId="2" formatCode="0.00"/>
    </dxf>
    <dxf>
      <numFmt numFmtId="2" formatCode="0.00"/>
    </dxf>
    <dxf>
      <numFmt numFmtId="164" formatCode="[$-F400]h:mm:ss\ AM/PM"/>
    </dxf>
    <dxf>
      <numFmt numFmtId="1" formatCode="0"/>
    </dxf>
    <dxf>
      <numFmt numFmtId="164" formatCode="[$-F400]h:mm:ss\ AM/PM"/>
    </dxf>
    <dxf>
      <numFmt numFmtId="1" formatCode="0"/>
    </dxf>
    <dxf>
      <numFmt numFmtId="164" formatCode="[$-F400]h:mm:ss\ AM/PM"/>
    </dxf>
    <dxf>
      <numFmt numFmtId="1" formatCode="0"/>
    </dxf>
    <dxf>
      <numFmt numFmtId="164" formatCode="[$-F400]h:mm:ss\ AM/PM"/>
    </dxf>
    <dxf>
      <numFmt numFmtId="1" formatCode="0"/>
    </dxf>
    <dxf>
      <numFmt numFmtId="164" formatCode="[$-F400]h:mm:ss\ AM/PM"/>
    </dxf>
    <dxf>
      <numFmt numFmtId="1" formatCode="0"/>
    </dxf>
    <dxf>
      <numFmt numFmtId="164" formatCode="[$-F400]h:mm:ss\ AM/PM"/>
    </dxf>
    <dxf>
      <numFmt numFmtId="1" formatCode="0"/>
    </dxf>
    <dxf>
      <numFmt numFmtId="164" formatCode="[$-F400]h:mm:ss\ AM/PM"/>
    </dxf>
    <dxf>
      <numFmt numFmtId="1" formatCode="0"/>
    </dxf>
    <dxf>
      <numFmt numFmtId="164" formatCode="[$-F400]h:mm:ss\ AM/PM"/>
    </dxf>
    <dxf>
      <numFmt numFmtId="1" formatCode="0"/>
    </dxf>
    <dxf>
      <numFmt numFmtId="165" formatCode="0.0"/>
    </dxf>
    <dxf>
      <numFmt numFmtId="1" formatCode="0"/>
    </dxf>
    <dxf>
      <numFmt numFmtId="164" formatCode="[$-F400]h:mm:ss\ AM/PM"/>
    </dxf>
    <dxf>
      <numFmt numFmtId="165" formatCode="0.0"/>
    </dxf>
    <dxf>
      <numFmt numFmtId="1" formatCode="0"/>
    </dxf>
    <dxf>
      <numFmt numFmtId="164" formatCode="[$-F400]h:mm:ss\ AM/PM"/>
    </dxf>
    <dxf>
      <numFmt numFmtId="1" formatCode="0"/>
    </dxf>
    <dxf>
      <numFmt numFmtId="165" formatCode="0.0"/>
    </dxf>
    <dxf>
      <numFmt numFmtId="164" formatCode="[$-F400]h:mm:ss\ AM/PM"/>
    </dxf>
    <dxf>
      <numFmt numFmtId="165" formatCode="0.0"/>
    </dxf>
    <dxf>
      <numFmt numFmtId="2" formatCode="0.00"/>
    </dxf>
    <dxf>
      <numFmt numFmtId="164" formatCode="[$-F400]h:mm:ss\ AM/PM"/>
    </dxf>
    <dxf>
      <numFmt numFmtId="2" formatCode="0.00"/>
    </dxf>
    <dxf>
      <numFmt numFmtId="173" formatCode="0.000"/>
    </dxf>
    <dxf>
      <numFmt numFmtId="164" formatCode="[$-F400]h:mm:ss\ AM/PM"/>
    </dxf>
    <dxf>
      <numFmt numFmtId="173" formatCode="0.000"/>
    </dxf>
    <dxf>
      <numFmt numFmtId="172" formatCode="0.0000"/>
    </dxf>
    <dxf>
      <numFmt numFmtId="164" formatCode="[$-F400]h:mm:ss\ AM/PM"/>
    </dxf>
    <dxf>
      <numFmt numFmtId="172" formatCode="0.0000"/>
    </dxf>
    <dxf>
      <numFmt numFmtId="171" formatCode="0.00000"/>
    </dxf>
    <dxf>
      <numFmt numFmtId="164" formatCode="[$-F400]h:mm:ss\ AM/PM"/>
    </dxf>
    <dxf>
      <numFmt numFmtId="171" formatCode="0.00000"/>
    </dxf>
    <dxf>
      <numFmt numFmtId="170" formatCode="0.000000"/>
    </dxf>
    <dxf>
      <numFmt numFmtId="164" formatCode="[$-F400]h:mm:ss\ AM/PM"/>
    </dxf>
    <dxf>
      <numFmt numFmtId="170" formatCode="0.000000"/>
    </dxf>
    <dxf>
      <numFmt numFmtId="169" formatCode="0.0000000"/>
    </dxf>
    <dxf>
      <numFmt numFmtId="164" formatCode="[$-F400]h:mm:ss\ AM/PM"/>
    </dxf>
    <dxf>
      <numFmt numFmtId="169" formatCode="0.0000000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font>
        <color theme="0"/>
      </font>
      <fill>
        <patternFill patternType="solid">
          <fgColor indexed="64"/>
          <bgColor theme="4"/>
        </patternFill>
      </fill>
    </dxf>
    <dxf>
      <numFmt numFmtId="19" formatCode="dd/mm/yyyy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font>
        <color theme="0"/>
      </font>
      <fill>
        <patternFill patternType="solid">
          <fgColor indexed="64"/>
          <bgColor theme="4"/>
        </patternFill>
      </fill>
    </dxf>
    <dxf>
      <numFmt numFmtId="19" formatCode="dd/mm/yyyy"/>
    </dxf>
    <dxf>
      <numFmt numFmtId="19" formatCode="dd/mm/yyyy"/>
    </dxf>
    <dxf>
      <font>
        <color theme="0"/>
      </font>
      <fill>
        <patternFill patternType="solid">
          <fgColor indexed="64"/>
          <bgColor theme="4"/>
        </patternFill>
      </fill>
    </dxf>
    <dxf>
      <numFmt numFmtId="19" formatCode="dd/mm/yyyy"/>
    </dxf>
    <dxf>
      <fill>
        <patternFill patternType="solid">
          <bgColor theme="8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rgb="FFFF0000"/>
        </patternFill>
      </fill>
    </dxf>
    <dxf>
      <fill>
        <patternFill>
          <bgColor rgb="FFE98B01"/>
        </patternFill>
      </fill>
    </dxf>
    <dxf>
      <fill>
        <patternFill>
          <bgColor rgb="FF00B050"/>
        </patternFill>
      </fill>
    </dxf>
    <dxf>
      <fill>
        <patternFill>
          <bgColor theme="4"/>
        </patternFill>
      </fill>
    </dxf>
    <dxf>
      <font>
        <color theme="0"/>
      </font>
    </dxf>
    <dxf>
      <numFmt numFmtId="2" formatCode="0.00"/>
    </dxf>
    <dxf>
      <numFmt numFmtId="165" formatCode="0.0"/>
    </dxf>
    <dxf>
      <numFmt numFmtId="2" formatCode="0.00"/>
    </dxf>
    <dxf>
      <numFmt numFmtId="2" formatCode="0.00"/>
    </dxf>
    <dxf>
      <numFmt numFmtId="165" formatCode="0.0"/>
    </dxf>
    <dxf>
      <numFmt numFmtId="2" formatCode="0.00"/>
    </dxf>
    <dxf>
      <numFmt numFmtId="2" formatCode="0.00"/>
    </dxf>
    <dxf>
      <numFmt numFmtId="165" formatCode="0.0"/>
    </dxf>
    <dxf>
      <numFmt numFmtId="2" formatCode="0.00"/>
    </dxf>
    <dxf>
      <numFmt numFmtId="2" formatCode="0.00"/>
    </dxf>
    <dxf>
      <numFmt numFmtId="165" formatCode="0.0"/>
    </dxf>
    <dxf>
      <numFmt numFmtId="2" formatCode="0.00"/>
    </dxf>
    <dxf>
      <numFmt numFmtId="2" formatCode="0.00"/>
    </dxf>
    <dxf>
      <numFmt numFmtId="165" formatCode="0.0"/>
    </dxf>
    <dxf>
      <numFmt numFmtId="2" formatCode="0.00"/>
    </dxf>
    <dxf>
      <numFmt numFmtId="2" formatCode="0.00"/>
    </dxf>
    <dxf>
      <numFmt numFmtId="165" formatCode="0.0"/>
    </dxf>
    <dxf>
      <numFmt numFmtId="2" formatCode="0.00"/>
    </dxf>
    <dxf>
      <numFmt numFmtId="2" formatCode="0.00"/>
    </dxf>
    <dxf>
      <numFmt numFmtId="165" formatCode="0.0"/>
    </dxf>
    <dxf>
      <numFmt numFmtId="2" formatCode="0.00"/>
    </dxf>
    <dxf>
      <numFmt numFmtId="173" formatCode="0.000"/>
    </dxf>
    <dxf>
      <numFmt numFmtId="173" formatCode="0.000"/>
    </dxf>
    <dxf>
      <numFmt numFmtId="173" formatCode="0.000"/>
    </dxf>
    <dxf>
      <numFmt numFmtId="173" formatCode="0.000"/>
    </dxf>
    <dxf>
      <numFmt numFmtId="173" formatCode="0.000"/>
    </dxf>
    <dxf>
      <numFmt numFmtId="173" formatCode="0.000"/>
    </dxf>
    <dxf>
      <numFmt numFmtId="173" formatCode="0.000"/>
    </dxf>
    <dxf>
      <numFmt numFmtId="173" formatCode="0.000"/>
    </dxf>
    <dxf>
      <numFmt numFmtId="173" formatCode="0.000"/>
    </dxf>
    <dxf>
      <numFmt numFmtId="173" formatCode="0.000"/>
    </dxf>
    <dxf>
      <numFmt numFmtId="173" formatCode="0.000"/>
    </dxf>
    <dxf>
      <numFmt numFmtId="173" formatCode="0.000"/>
    </dxf>
    <dxf>
      <numFmt numFmtId="173" formatCode="0.000"/>
    </dxf>
    <dxf>
      <numFmt numFmtId="173" formatCode="0.000"/>
    </dxf>
    <dxf>
      <numFmt numFmtId="172" formatCode="0.0000"/>
    </dxf>
    <dxf>
      <numFmt numFmtId="172" formatCode="0.0000"/>
    </dxf>
    <dxf>
      <numFmt numFmtId="172" formatCode="0.0000"/>
    </dxf>
    <dxf>
      <numFmt numFmtId="172" formatCode="0.0000"/>
    </dxf>
    <dxf>
      <numFmt numFmtId="172" formatCode="0.0000"/>
    </dxf>
    <dxf>
      <numFmt numFmtId="172" formatCode="0.0000"/>
    </dxf>
    <dxf>
      <numFmt numFmtId="172" formatCode="0.0000"/>
    </dxf>
    <dxf>
      <numFmt numFmtId="172" formatCode="0.0000"/>
    </dxf>
    <dxf>
      <numFmt numFmtId="172" formatCode="0.0000"/>
    </dxf>
    <dxf>
      <numFmt numFmtId="172" formatCode="0.0000"/>
    </dxf>
    <dxf>
      <numFmt numFmtId="172" formatCode="0.0000"/>
    </dxf>
    <dxf>
      <numFmt numFmtId="172" formatCode="0.0000"/>
    </dxf>
    <dxf>
      <numFmt numFmtId="172" formatCode="0.0000"/>
    </dxf>
    <dxf>
      <numFmt numFmtId="172" formatCode="0.0000"/>
    </dxf>
    <dxf>
      <numFmt numFmtId="171" formatCode="0.00000"/>
    </dxf>
    <dxf>
      <numFmt numFmtId="171" formatCode="0.00000"/>
    </dxf>
    <dxf>
      <numFmt numFmtId="171" formatCode="0.00000"/>
    </dxf>
    <dxf>
      <numFmt numFmtId="171" formatCode="0.00000"/>
    </dxf>
    <dxf>
      <numFmt numFmtId="171" formatCode="0.00000"/>
    </dxf>
    <dxf>
      <numFmt numFmtId="171" formatCode="0.00000"/>
    </dxf>
    <dxf>
      <numFmt numFmtId="171" formatCode="0.00000"/>
    </dxf>
    <dxf>
      <numFmt numFmtId="171" formatCode="0.00000"/>
    </dxf>
    <dxf>
      <numFmt numFmtId="171" formatCode="0.00000"/>
    </dxf>
    <dxf>
      <numFmt numFmtId="171" formatCode="0.00000"/>
    </dxf>
    <dxf>
      <numFmt numFmtId="171" formatCode="0.00000"/>
    </dxf>
    <dxf>
      <numFmt numFmtId="171" formatCode="0.00000"/>
    </dxf>
    <dxf>
      <numFmt numFmtId="171" formatCode="0.00000"/>
    </dxf>
    <dxf>
      <numFmt numFmtId="171" formatCode="0.00000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2" formatCode="0.00"/>
    </dxf>
    <dxf>
      <numFmt numFmtId="19" formatCode="dd/mm/yyyy"/>
    </dxf>
    <dxf>
      <fill>
        <patternFill patternType="solid">
          <bgColor theme="8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rgb="FFFF0000"/>
        </patternFill>
      </fill>
    </dxf>
    <dxf>
      <fill>
        <patternFill>
          <bgColor rgb="FFE98B01"/>
        </patternFill>
      </fill>
    </dxf>
    <dxf>
      <fill>
        <patternFill>
          <bgColor rgb="FF00B050"/>
        </patternFill>
      </fill>
    </dxf>
    <dxf>
      <fill>
        <patternFill>
          <bgColor theme="4"/>
        </patternFill>
      </fill>
    </dxf>
    <dxf>
      <font>
        <color theme="0"/>
      </font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2" formatCode="0.00"/>
    </dxf>
    <dxf>
      <numFmt numFmtId="2" formatCode="0.00"/>
    </dxf>
    <dxf>
      <numFmt numFmtId="2" formatCode="0.00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2" formatCode="0.00"/>
    </dxf>
    <dxf>
      <numFmt numFmtId="2" formatCode="0.00"/>
    </dxf>
    <dxf>
      <numFmt numFmtId="2" formatCode="0.00"/>
    </dxf>
    <dxf>
      <numFmt numFmtId="164" formatCode="[$-F400]h:mm:ss\ AM/PM"/>
    </dxf>
    <dxf>
      <numFmt numFmtId="165" formatCode="0.0"/>
    </dxf>
    <dxf>
      <numFmt numFmtId="165" formatCode="0.0"/>
    </dxf>
    <dxf>
      <numFmt numFmtId="2" formatCode="0.00"/>
    </dxf>
    <dxf>
      <numFmt numFmtId="19" formatCode="dd/mm/yyyy"/>
    </dxf>
    <dxf>
      <fill>
        <patternFill patternType="solid">
          <bgColor theme="8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rgb="FFFF0000"/>
        </patternFill>
      </fill>
    </dxf>
    <dxf>
      <fill>
        <patternFill>
          <bgColor rgb="FFE98B01"/>
        </patternFill>
      </fill>
    </dxf>
    <dxf>
      <fill>
        <patternFill>
          <bgColor rgb="FF00B050"/>
        </patternFill>
      </fill>
    </dxf>
    <dxf>
      <fill>
        <patternFill>
          <bgColor theme="4"/>
        </patternFill>
      </fill>
    </dxf>
    <dxf>
      <font>
        <color theme="0"/>
      </font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2" formatCode="0.00"/>
    </dxf>
    <dxf>
      <numFmt numFmtId="2" formatCode="0.00"/>
    </dxf>
    <dxf>
      <numFmt numFmtId="2" formatCode="0.00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colors>
    <mruColors>
      <color rgb="FFE98B01"/>
      <color rgb="FFEA6A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gurd SchoeIer" refreshedDate="45340.855259374999" createdVersion="8" refreshedVersion="8" minRefreshableVersion="3" recordCount="50" xr:uid="{9A5D64CB-4F6D-4B39-B13D-AC5C50319F96}">
  <cacheSource type="worksheet">
    <worksheetSource ref="L1:M51" sheet="Sheet1"/>
  </cacheSource>
  <cacheFields count="18">
    <cacheField name="player_id" numFmtId="0">
      <sharedItems containsSemiMixedTypes="0" containsString="0" containsNumber="1" containsInteger="1" minValue="5" maxValue="30"/>
    </cacheField>
    <cacheField name="name" numFmtId="0">
      <sharedItems count="24">
        <s v="Jonas Bratlie"/>
        <s v="Mikkel Bekkevold (O18)"/>
        <s v="Mariell Skreosen Dahl"/>
        <s v="Ingrid Adele Dahl"/>
        <s v="Linea C. Baardsen"/>
        <s v="Henrik J. Bovolden"/>
        <s v="Marius Z. Moen"/>
        <s v="Leon Z. Moen"/>
        <s v="Vemund Dahl (O18)"/>
        <s v="Kristian Viken"/>
        <s v="Kayyo Buli"/>
        <s v="Amarti Buli"/>
        <s v="Patrik"/>
        <s v="Oscar"/>
        <s v="Ferdinand"/>
        <s v="Mads (O18)"/>
        <s v="Sigurd Viken"/>
        <s v="Martin Linjem"/>
        <s v="Julian Dahl"/>
        <s v="Sander (O18)"/>
        <s v="Carl Martin Bovolden"/>
        <s v="Martine S Espeseth"/>
        <s v="ingrid"/>
        <s v="Emil E"/>
      </sharedItems>
    </cacheField>
    <cacheField name="team" numFmtId="0">
      <sharedItems count="4">
        <s v="Orange"/>
        <s v="Blue"/>
        <s v="Green"/>
        <s v="Red"/>
      </sharedItems>
    </cacheField>
    <cacheField name="date" numFmtId="14">
      <sharedItems containsSemiMixedTypes="0" containsNonDate="0" containsDate="1" containsString="0" minDate="2024-01-09T00:00:00" maxDate="2024-02-18T00:00:00"/>
    </cacheField>
    <cacheField name="presses" numFmtId="0">
      <sharedItems containsSemiMixedTypes="0" containsString="0" containsNumber="1" containsInteger="1" minValue="6" maxValue="39"/>
    </cacheField>
    <cacheField name="activity" numFmtId="164">
      <sharedItems containsSemiMixedTypes="0" containsNonDate="0" containsDate="1" containsString="0" minDate="1899-12-30T00:37:27" maxDate="1899-12-30T05:26:53"/>
    </cacheField>
    <cacheField name="break" numFmtId="164">
      <sharedItems containsSemiMixedTypes="0" containsNonDate="0" containsDate="1" containsString="0" minDate="1899-12-30T00:00:00" maxDate="1899-12-30T02:03:51"/>
    </cacheField>
    <cacheField name="active" numFmtId="164">
      <sharedItems containsSemiMixedTypes="0" containsNonDate="0" containsDate="1" containsString="0" minDate="1899-12-30T00:37:27" maxDate="1899-12-30T03:41:54" count="50">
        <d v="1899-12-30T02:55:20"/>
        <d v="1899-12-30T02:50:49"/>
        <d v="1899-12-30T02:47:42"/>
        <d v="1899-12-30T02:49:37"/>
        <d v="1899-12-30T00:39:36"/>
        <d v="1899-12-30T00:37:32"/>
        <d v="1899-12-30T00:37:27"/>
        <d v="1899-12-30T01:27:38"/>
        <d v="1899-12-30T01:37:11"/>
        <d v="1899-12-30T01:37:56"/>
        <d v="1899-12-30T01:54:55"/>
        <d v="1899-12-30T01:41:15"/>
        <d v="1899-12-30T01:28:04"/>
        <d v="1899-12-30T01:53:03"/>
        <d v="1899-12-30T02:33:54"/>
        <d v="1899-12-30T02:40:47"/>
        <d v="1899-12-30T02:33:35"/>
        <d v="1899-12-30T02:34:29"/>
        <d v="1899-12-30T02:11:10"/>
        <d v="1899-12-30T02:13:17"/>
        <d v="1899-12-30T02:09:16"/>
        <d v="1899-12-30T02:02:37"/>
        <d v="1899-12-30T02:09:59"/>
        <d v="1899-12-30T02:05:27"/>
        <d v="1899-12-30T01:49:44"/>
        <d v="1899-12-30T02:01:40"/>
        <d v="1899-12-30T01:56:39"/>
        <d v="1899-12-30T01:59:13"/>
        <d v="1899-12-30T00:46:20"/>
        <d v="1899-12-30T01:26:39"/>
        <d v="1899-12-30T01:26:42"/>
        <d v="1899-12-30T01:42:10"/>
        <d v="1899-12-30T01:20:40"/>
        <d v="1899-12-30T01:06:24"/>
        <d v="1899-12-30T01:13:06"/>
        <d v="1899-12-30T02:19:58"/>
        <d v="1899-12-30T02:06:01"/>
        <d v="1899-12-30T02:27:49"/>
        <d v="1899-12-30T02:11:50"/>
        <d v="1899-12-30T01:19:56"/>
        <d v="1899-12-30T01:20:56"/>
        <d v="1899-12-30T01:10:50"/>
        <d v="1899-12-30T01:25:52"/>
        <d v="1899-12-30T01:49:41"/>
        <d v="1899-12-30T01:49:20"/>
        <d v="1899-12-30T01:41:54"/>
        <d v="1899-12-30T01:40:58"/>
        <d v="1899-12-30T03:36:15"/>
        <d v="1899-12-30T03:41:54"/>
        <d v="1899-12-30T03:38:09"/>
      </sharedItems>
      <fieldGroup par="17"/>
    </cacheField>
    <cacheField name="time_per_press" numFmtId="164">
      <sharedItems containsSemiMixedTypes="0" containsNonDate="0" containsDate="1" containsString="0" minDate="1899-12-30T00:00:00" maxDate="1899-12-30T00:18:50" count="51">
        <d v="1899-12-30T00:10:19"/>
        <d v="1899-12-30T00:13:08"/>
        <d v="1899-12-30T00:15:15"/>
        <d v="1899-12-30T00:15:25"/>
        <d v="1899-12-30T00:01:48"/>
        <d v="1899-12-30T00:02:41"/>
        <d v="1899-12-30T00:05:21"/>
        <d v="1899-12-30T00:08:46"/>
        <d v="1899-12-30T00:08:50"/>
        <d v="1899-12-30T00:09:48"/>
        <d v="1899-12-30T00:07:11"/>
        <d v="1899-12-30T00:10:08"/>
        <d v="1899-12-30T00:12:35"/>
        <d v="1899-12-30T00:14:08"/>
        <d v="1899-12-30T00:07:42"/>
        <d v="1899-12-30T00:08:28"/>
        <d v="1899-12-30T00:10:58"/>
        <d v="1899-12-30T00:17:10"/>
        <d v="1899-12-30T00:05:15"/>
        <d v="1899-12-30T00:05:33"/>
        <d v="1899-12-30T00:06:09"/>
        <d v="1899-12-30T00:09:26"/>
        <d v="1899-12-30T00:04:12"/>
        <d v="1899-12-30T00:06:16"/>
        <d v="1899-12-30T00:18:17"/>
        <d v="1899-12-30T00:05:32"/>
        <d v="1899-12-30T00:08:20"/>
        <d v="1899-12-30T00:09:10"/>
        <d v="1899-12-30T00:01:56"/>
        <d v="1899-12-30T00:03:46"/>
        <d v="1899-12-30T00:04:20"/>
        <d v="1899-12-30T00:04:39"/>
        <d v="1899-12-30T00:05:02"/>
        <d v="1899-12-30T00:05:06"/>
        <d v="1899-12-30T00:08:07"/>
        <d v="1899-12-30T00:07:22"/>
        <d v="1899-12-30T00:12:36"/>
        <d v="1899-12-30T00:16:25"/>
        <d v="1899-12-30T00:18:50"/>
        <d v="1899-12-30T00:05:43"/>
        <d v="1899-12-30T00:05:47"/>
        <d v="1899-12-30T00:05:54"/>
        <d v="1899-12-30T00:07:48"/>
        <d v="1899-12-30T00:03:47"/>
        <d v="1899-12-30T00:04:03"/>
        <d v="1899-12-30T00:07:17"/>
        <d v="1899-12-30T00:10:06"/>
        <d v="1899-12-30T00:09:39"/>
        <d v="1899-12-30T00:09:55"/>
        <d v="1899-12-30T00:00:06" u="1"/>
        <d v="1899-12-30T00:00:00" u="1"/>
      </sharedItems>
      <fieldGroup par="14"/>
    </cacheField>
    <cacheField name="is_over_18" numFmtId="0">
      <sharedItems containsSemiMixedTypes="0" containsString="0" containsNumber="1" containsInteger="1" minValue="0" maxValue="1" count="2">
        <n v="0"/>
        <n v="1"/>
      </sharedItems>
    </cacheField>
    <cacheField name="ukedag" numFmtId="0">
      <sharedItems count="3">
        <s v="tirsdag"/>
        <s v="lørdag"/>
        <s v="mandag"/>
      </sharedItems>
    </cacheField>
    <cacheField name="Kjønn" numFmtId="164">
      <sharedItems count="2">
        <s v="g"/>
        <s v="j"/>
      </sharedItems>
    </cacheField>
    <cacheField name="Seconds (time_per_press)" numFmtId="0" databaseField="0">
      <fieldGroup base="8">
        <rangePr groupBy="seconds" startDate="1899-12-30T00:01:48" endDate="1899-12-30T00:18:50"/>
        <groupItems count="62">
          <s v="&lt;00.01.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.01.1900"/>
        </groupItems>
      </fieldGroup>
    </cacheField>
    <cacheField name="Minutes (time_per_press)" numFmtId="0" databaseField="0">
      <fieldGroup base="8">
        <rangePr groupBy="minutes" startDate="1899-12-30T00:01:48" endDate="1899-12-30T00:18:50"/>
        <groupItems count="62">
          <s v="&lt;00.01.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.01.1900"/>
        </groupItems>
      </fieldGroup>
    </cacheField>
    <cacheField name="Hours (time_per_press)" numFmtId="0" databaseField="0">
      <fieldGroup base="8">
        <rangePr groupBy="hours" startDate="1899-12-30T00:01:48" endDate="1899-12-30T00:18:50"/>
        <groupItems count="26">
          <s v="&lt;00.01.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.01.1900"/>
        </groupItems>
      </fieldGroup>
    </cacheField>
    <cacheField name="Seconds (active)" numFmtId="0" databaseField="0">
      <fieldGroup base="7">
        <rangePr groupBy="seconds" startDate="1899-12-30T00:37:27" endDate="1899-12-30T03:41:54"/>
        <groupItems count="62">
          <s v="&lt;00.01.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.01.1900"/>
        </groupItems>
      </fieldGroup>
    </cacheField>
    <cacheField name="Minutes (active)" numFmtId="0" databaseField="0">
      <fieldGroup base="7">
        <rangePr groupBy="minutes" startDate="1899-12-30T00:37:27" endDate="1899-12-30T03:41:54"/>
        <groupItems count="62">
          <s v="&lt;00.01.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.01.1900"/>
        </groupItems>
      </fieldGroup>
    </cacheField>
    <cacheField name="Hours (active)" numFmtId="0" databaseField="0">
      <fieldGroup base="7">
        <rangePr groupBy="hours" startDate="1899-12-30T00:37:27" endDate="1899-12-30T03:41:54"/>
        <groupItems count="26">
          <s v="&lt;00.01.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.01.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gurd SchoeIer" refreshedDate="45566.929976967593" createdVersion="8" refreshedVersion="8" minRefreshableVersion="3" recordCount="186" xr:uid="{C4C0F61F-F4EA-421F-AFA3-1033D2994799}">
  <cacheSource type="worksheet">
    <worksheetSource name="Sheet1__2"/>
  </cacheSource>
  <cacheFields count="12">
    <cacheField name="player_id" numFmtId="0">
      <sharedItems containsSemiMixedTypes="0" containsString="0" containsNumber="1" containsInteger="1" minValue="1" maxValue="66"/>
    </cacheField>
    <cacheField name="navn" numFmtId="0">
      <sharedItems count="57">
        <s v="test 4"/>
        <s v="Test 1"/>
        <s v="testvc2"/>
        <s v="Mariell Skreosen Dahl"/>
        <s v="Ingrid Adele Dahl"/>
        <s v="Mikkel Bekkevold (O18)"/>
        <s v="Jonas Bratlie"/>
        <s v="Martin Lindjem"/>
        <s v="Henrik J. Bovolden"/>
        <s v="Linea C. Baardsen"/>
        <s v="Vemund Dahl (O18)"/>
        <s v="Marius Z. Moen"/>
        <s v="Leon Z. Moen"/>
        <s v="Kayyo Buli"/>
        <s v="Amarti Buli"/>
        <s v="Kristian Viken"/>
        <s v="Mads"/>
        <s v="Ferdinand"/>
        <s v="Oscar"/>
        <s v="Patrik"/>
        <s v="Sigurd Viken"/>
        <s v="Sander (O18)"/>
        <s v="Julian Dahl"/>
        <s v="Carl Martin Bovolden"/>
        <s v="ingrid"/>
        <s v="Martine S Espeseth"/>
        <s v="Emil E"/>
        <s v="Alice Dahl"/>
        <s v="Nadine Skreosen Dahl"/>
        <s v="Edvard"/>
        <s v="Ole William Baardsen"/>
        <s v="Emil Hanken (O18)"/>
        <s v="Benjamin Dahl (O18)"/>
        <s v="Patrik Dahl"/>
        <s v="Tobias Fotland (O18)"/>
        <s v="Mathilde"/>
        <s v="Matteus"/>
        <s v="Lucas Øverland"/>
        <s v="Noah Owens"/>
        <s v="Lisbeth Bendixen"/>
        <s v="Yvonne"/>
        <s v="Flemming  (o18)"/>
        <s v="Chris Hauk (O18)"/>
        <s v="noah moen-owens"/>
        <s v="kayyo"/>
        <s v="Lisbeth"/>
        <s v="Tirza Scholer"/>
        <s v="Mille Vedvik"/>
        <s v="Emil K (O18)"/>
        <s v="Sofie Sviggum"/>
        <s v="Evelien Nijkamp"/>
        <s v="Effie"/>
        <s v="Henrik Dahl"/>
        <s v="August Fotland"/>
        <s v="Matthias"/>
        <s v="alexandra tombre"/>
        <s v="Sigurd Schoeler"/>
      </sharedItems>
    </cacheField>
    <cacheField name="team" numFmtId="0">
      <sharedItems count="4">
        <s v="Orange"/>
        <s v="Green"/>
        <s v="Blue"/>
        <s v="Red"/>
      </sharedItems>
    </cacheField>
    <cacheField name="dag" numFmtId="14">
      <sharedItems containsSemiMixedTypes="0" containsNonDate="0" containsDate="1" containsString="0" minDate="2024-01-04T00:00:00" maxDate="2024-10-01T00:00:00"/>
    </cacheField>
    <cacheField name="sekker" numFmtId="0">
      <sharedItems containsSemiMixedTypes="0" containsString="0" containsNumber="1" containsInteger="1" minValue="3" maxValue="68"/>
    </cacheField>
    <cacheField name="tid_med_pause" numFmtId="164">
      <sharedItems containsSemiMixedTypes="0" containsNonDate="0" containsDate="1" containsString="0" minDate="1899-12-30T00:00:19" maxDate="1899-12-30T05:42:38"/>
    </cacheField>
    <cacheField name="pause" numFmtId="164">
      <sharedItems containsSemiMixedTypes="0" containsNonDate="0" containsDate="1" containsString="0" minDate="1899-12-30T00:00:00" maxDate="1899-12-30T02:03:51"/>
    </cacheField>
    <cacheField name="tid_uten_pause" numFmtId="164">
      <sharedItems containsSemiMixedTypes="0" containsNonDate="0" containsDate="1" containsString="0" minDate="1899-12-30T00:00:02" maxDate="1899-12-30T05:26:25"/>
    </cacheField>
    <cacheField name="tid_per_sekk" numFmtId="164">
      <sharedItems containsSemiMixedTypes="0" containsNonDate="0" containsDate="1" containsString="0" minDate="1899-12-30T00:00:01" maxDate="1899-12-30T00:35:32"/>
    </cacheField>
    <cacheField name="o18" numFmtId="0">
      <sharedItems containsSemiMixedTypes="0" containsString="0" containsNumber="1" containsInteger="1" minValue="0" maxValue="1" count="2">
        <n v="0"/>
        <n v="1"/>
      </sharedItems>
    </cacheField>
    <cacheField name="Ukedag" numFmtId="0">
      <sharedItems count="5">
        <s v="Thursday"/>
        <s v="Tuesday"/>
        <s v="Saturday"/>
        <s v="Monday"/>
        <s v="Friday"/>
      </sharedItems>
    </cacheField>
    <cacheField name="Kjøn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5"/>
    <x v="0"/>
    <x v="0"/>
    <d v="2024-01-09T00:00:00"/>
    <n v="17"/>
    <d v="1899-12-30T03:09:56"/>
    <d v="1899-12-30T00:14:36"/>
    <x v="0"/>
    <x v="0"/>
    <x v="0"/>
    <x v="0"/>
    <x v="0"/>
  </r>
  <r>
    <n v="6"/>
    <x v="1"/>
    <x v="1"/>
    <d v="2024-01-09T00:00:00"/>
    <n v="13"/>
    <d v="1899-12-30T03:05:26"/>
    <d v="1899-12-30T00:14:36"/>
    <x v="1"/>
    <x v="1"/>
    <x v="1"/>
    <x v="0"/>
    <x v="0"/>
  </r>
  <r>
    <n v="8"/>
    <x v="2"/>
    <x v="1"/>
    <d v="2024-01-09T00:00:00"/>
    <n v="11"/>
    <d v="1899-12-30T03:02:18"/>
    <d v="1899-12-30T00:14:36"/>
    <x v="2"/>
    <x v="2"/>
    <x v="0"/>
    <x v="0"/>
    <x v="1"/>
  </r>
  <r>
    <n v="7"/>
    <x v="3"/>
    <x v="2"/>
    <d v="2024-01-09T00:00:00"/>
    <n v="11"/>
    <d v="1899-12-30T03:04:13"/>
    <d v="1899-12-30T00:14:36"/>
    <x v="3"/>
    <x v="3"/>
    <x v="0"/>
    <x v="0"/>
    <x v="1"/>
  </r>
  <r>
    <n v="8"/>
    <x v="2"/>
    <x v="1"/>
    <d v="2024-01-13T00:00:00"/>
    <n v="22"/>
    <d v="1899-12-30T00:39:53"/>
    <d v="1899-12-30T00:00:17"/>
    <x v="4"/>
    <x v="4"/>
    <x v="0"/>
    <x v="1"/>
    <x v="1"/>
  </r>
  <r>
    <n v="11"/>
    <x v="4"/>
    <x v="1"/>
    <d v="2024-01-13T00:00:00"/>
    <n v="14"/>
    <d v="1899-12-30T00:37:49"/>
    <d v="1899-12-30T00:00:17"/>
    <x v="5"/>
    <x v="5"/>
    <x v="0"/>
    <x v="1"/>
    <x v="1"/>
  </r>
  <r>
    <n v="10"/>
    <x v="5"/>
    <x v="3"/>
    <d v="2024-01-13T00:00:00"/>
    <n v="7"/>
    <d v="1899-12-30T00:37:27"/>
    <d v="1899-12-30T00:00:00"/>
    <x v="6"/>
    <x v="6"/>
    <x v="0"/>
    <x v="1"/>
    <x v="0"/>
  </r>
  <r>
    <n v="13"/>
    <x v="6"/>
    <x v="1"/>
    <d v="2024-01-15T00:00:00"/>
    <n v="10"/>
    <d v="1899-12-30T01:27:38"/>
    <d v="1899-12-30T00:00:00"/>
    <x v="7"/>
    <x v="7"/>
    <x v="0"/>
    <x v="2"/>
    <x v="0"/>
  </r>
  <r>
    <n v="14"/>
    <x v="7"/>
    <x v="1"/>
    <d v="2024-01-15T00:00:00"/>
    <n v="11"/>
    <d v="1899-12-30T01:37:11"/>
    <d v="1899-12-30T00:00:00"/>
    <x v="8"/>
    <x v="8"/>
    <x v="0"/>
    <x v="2"/>
    <x v="0"/>
  </r>
  <r>
    <n v="15"/>
    <x v="8"/>
    <x v="2"/>
    <d v="2024-01-15T00:00:00"/>
    <n v="10"/>
    <d v="1899-12-30T01:37:56"/>
    <d v="1899-12-30T00:00:00"/>
    <x v="9"/>
    <x v="9"/>
    <x v="1"/>
    <x v="2"/>
    <x v="0"/>
  </r>
  <r>
    <n v="16"/>
    <x v="9"/>
    <x v="0"/>
    <d v="2024-01-20T00:00:00"/>
    <n v="16"/>
    <d v="1899-12-30T02:43:12"/>
    <d v="1899-12-30T00:48:17"/>
    <x v="10"/>
    <x v="10"/>
    <x v="0"/>
    <x v="1"/>
    <x v="0"/>
  </r>
  <r>
    <n v="8"/>
    <x v="2"/>
    <x v="1"/>
    <d v="2024-01-20T00:00:00"/>
    <n v="10"/>
    <d v="1899-12-30T02:29:32"/>
    <d v="1899-12-30T00:48:17"/>
    <x v="11"/>
    <x v="11"/>
    <x v="0"/>
    <x v="1"/>
    <x v="1"/>
  </r>
  <r>
    <n v="18"/>
    <x v="10"/>
    <x v="2"/>
    <d v="2024-01-20T00:00:00"/>
    <n v="7"/>
    <d v="1899-12-30T02:16:20"/>
    <d v="1899-12-30T00:48:17"/>
    <x v="12"/>
    <x v="12"/>
    <x v="0"/>
    <x v="1"/>
    <x v="0"/>
  </r>
  <r>
    <n v="17"/>
    <x v="11"/>
    <x v="2"/>
    <d v="2024-01-20T00:00:00"/>
    <n v="8"/>
    <d v="1899-12-30T02:41:20"/>
    <d v="1899-12-30T00:48:17"/>
    <x v="13"/>
    <x v="13"/>
    <x v="0"/>
    <x v="1"/>
    <x v="1"/>
  </r>
  <r>
    <n v="19"/>
    <x v="12"/>
    <x v="2"/>
    <d v="2024-01-22T00:00:00"/>
    <n v="20"/>
    <d v="1899-12-30T02:34:45"/>
    <d v="1899-12-30T00:00:51"/>
    <x v="14"/>
    <x v="14"/>
    <x v="0"/>
    <x v="2"/>
    <x v="0"/>
  </r>
  <r>
    <n v="21"/>
    <x v="13"/>
    <x v="3"/>
    <d v="2024-01-22T00:00:00"/>
    <n v="19"/>
    <d v="1899-12-30T02:41:39"/>
    <d v="1899-12-30T00:00:51"/>
    <x v="15"/>
    <x v="15"/>
    <x v="0"/>
    <x v="2"/>
    <x v="0"/>
  </r>
  <r>
    <n v="20"/>
    <x v="14"/>
    <x v="3"/>
    <d v="2024-01-22T00:00:00"/>
    <n v="14"/>
    <d v="1899-12-30T02:34:27"/>
    <d v="1899-12-30T00:00:51"/>
    <x v="16"/>
    <x v="16"/>
    <x v="0"/>
    <x v="2"/>
    <x v="0"/>
  </r>
  <r>
    <n v="22"/>
    <x v="15"/>
    <x v="3"/>
    <d v="2024-01-22T00:00:00"/>
    <n v="9"/>
    <d v="1899-12-30T02:35:21"/>
    <d v="1899-12-30T00:00:51"/>
    <x v="17"/>
    <x v="17"/>
    <x v="1"/>
    <x v="2"/>
    <x v="0"/>
  </r>
  <r>
    <n v="23"/>
    <x v="16"/>
    <x v="0"/>
    <d v="2024-01-23T00:00:00"/>
    <n v="25"/>
    <d v="1899-12-30T02:37:13"/>
    <d v="1899-12-30T00:26:03"/>
    <x v="18"/>
    <x v="18"/>
    <x v="0"/>
    <x v="0"/>
    <x v="0"/>
  </r>
  <r>
    <n v="5"/>
    <x v="0"/>
    <x v="0"/>
    <d v="2024-01-23T00:00:00"/>
    <n v="24"/>
    <d v="1899-12-30T02:39:20"/>
    <d v="1899-12-30T00:26:03"/>
    <x v="19"/>
    <x v="19"/>
    <x v="0"/>
    <x v="0"/>
    <x v="0"/>
  </r>
  <r>
    <n v="12"/>
    <x v="17"/>
    <x v="1"/>
    <d v="2024-01-23T00:00:00"/>
    <n v="21"/>
    <d v="1899-12-30T02:35:18"/>
    <d v="1899-12-30T00:26:03"/>
    <x v="20"/>
    <x v="20"/>
    <x v="0"/>
    <x v="0"/>
    <x v="0"/>
  </r>
  <r>
    <n v="6"/>
    <x v="1"/>
    <x v="1"/>
    <d v="2024-01-23T00:00:00"/>
    <n v="13"/>
    <d v="1899-12-30T02:28:40"/>
    <d v="1899-12-30T00:26:03"/>
    <x v="21"/>
    <x v="21"/>
    <x v="1"/>
    <x v="0"/>
    <x v="0"/>
  </r>
  <r>
    <n v="21"/>
    <x v="13"/>
    <x v="3"/>
    <d v="2024-01-29T00:00:00"/>
    <n v="31"/>
    <d v="1899-12-30T02:09:59"/>
    <d v="1899-12-30T00:00:00"/>
    <x v="22"/>
    <x v="22"/>
    <x v="0"/>
    <x v="2"/>
    <x v="0"/>
  </r>
  <r>
    <n v="13"/>
    <x v="6"/>
    <x v="1"/>
    <d v="2024-01-29T00:00:00"/>
    <n v="20"/>
    <d v="1899-12-30T02:05:27"/>
    <d v="1899-12-30T00:00:00"/>
    <x v="23"/>
    <x v="23"/>
    <x v="0"/>
    <x v="2"/>
    <x v="0"/>
  </r>
  <r>
    <n v="15"/>
    <x v="8"/>
    <x v="2"/>
    <d v="2024-01-29T00:00:00"/>
    <n v="6"/>
    <d v="1899-12-30T01:49:44"/>
    <d v="1899-12-30T00:00:00"/>
    <x v="24"/>
    <x v="24"/>
    <x v="1"/>
    <x v="2"/>
    <x v="0"/>
  </r>
  <r>
    <n v="5"/>
    <x v="0"/>
    <x v="0"/>
    <d v="2024-01-30T00:00:00"/>
    <n v="22"/>
    <d v="1899-12-30T02:37:02"/>
    <d v="1899-12-30T00:35:22"/>
    <x v="25"/>
    <x v="25"/>
    <x v="0"/>
    <x v="0"/>
    <x v="0"/>
  </r>
  <r>
    <n v="7"/>
    <x v="3"/>
    <x v="2"/>
    <d v="2024-01-30T00:00:00"/>
    <n v="14"/>
    <d v="1899-12-30T02:32:00"/>
    <d v="1899-12-30T00:35:22"/>
    <x v="26"/>
    <x v="26"/>
    <x v="0"/>
    <x v="0"/>
    <x v="1"/>
  </r>
  <r>
    <n v="6"/>
    <x v="1"/>
    <x v="1"/>
    <d v="2024-01-30T00:00:00"/>
    <n v="13"/>
    <d v="1899-12-30T02:34:35"/>
    <d v="1899-12-30T00:35:22"/>
    <x v="27"/>
    <x v="27"/>
    <x v="1"/>
    <x v="0"/>
    <x v="0"/>
  </r>
  <r>
    <n v="25"/>
    <x v="18"/>
    <x v="1"/>
    <d v="2024-02-03T00:00:00"/>
    <n v="24"/>
    <d v="1899-12-30T02:50:10"/>
    <d v="1899-12-30T02:03:50"/>
    <x v="28"/>
    <x v="28"/>
    <x v="0"/>
    <x v="1"/>
    <x v="0"/>
  </r>
  <r>
    <n v="26"/>
    <x v="19"/>
    <x v="2"/>
    <d v="2024-02-03T00:00:00"/>
    <n v="23"/>
    <d v="1899-12-30T03:30:29"/>
    <d v="1899-12-30T02:03:51"/>
    <x v="29"/>
    <x v="29"/>
    <x v="1"/>
    <x v="1"/>
    <x v="0"/>
  </r>
  <r>
    <n v="19"/>
    <x v="12"/>
    <x v="2"/>
    <d v="2024-02-03T00:00:00"/>
    <n v="20"/>
    <d v="1899-12-30T03:30:33"/>
    <d v="1899-12-30T02:03:51"/>
    <x v="30"/>
    <x v="30"/>
    <x v="0"/>
    <x v="1"/>
    <x v="0"/>
  </r>
  <r>
    <n v="12"/>
    <x v="17"/>
    <x v="1"/>
    <d v="2024-02-03T00:00:00"/>
    <n v="22"/>
    <d v="1899-12-30T03:46:00"/>
    <d v="1899-12-30T02:03:51"/>
    <x v="31"/>
    <x v="31"/>
    <x v="0"/>
    <x v="1"/>
    <x v="0"/>
  </r>
  <r>
    <n v="19"/>
    <x v="12"/>
    <x v="2"/>
    <d v="2024-02-05T00:00:00"/>
    <n v="16"/>
    <d v="1899-12-30T01:27:46"/>
    <d v="1899-12-30T00:07:07"/>
    <x v="32"/>
    <x v="32"/>
    <x v="0"/>
    <x v="2"/>
    <x v="0"/>
  </r>
  <r>
    <n v="26"/>
    <x v="19"/>
    <x v="2"/>
    <d v="2024-02-05T00:00:00"/>
    <n v="13"/>
    <d v="1899-12-30T01:13:31"/>
    <d v="1899-12-30T00:07:07"/>
    <x v="33"/>
    <x v="33"/>
    <x v="1"/>
    <x v="2"/>
    <x v="0"/>
  </r>
  <r>
    <n v="27"/>
    <x v="20"/>
    <x v="3"/>
    <d v="2024-02-05T00:00:00"/>
    <n v="9"/>
    <d v="1899-12-30T01:20:13"/>
    <d v="1899-12-30T00:07:07"/>
    <x v="34"/>
    <x v="34"/>
    <x v="0"/>
    <x v="2"/>
    <x v="0"/>
  </r>
  <r>
    <n v="28"/>
    <x v="21"/>
    <x v="0"/>
    <d v="2024-02-10T00:00:00"/>
    <n v="19"/>
    <d v="1899-12-30T02:19:58"/>
    <d v="1899-12-30T00:00:00"/>
    <x v="35"/>
    <x v="35"/>
    <x v="0"/>
    <x v="1"/>
    <x v="1"/>
  </r>
  <r>
    <n v="29"/>
    <x v="22"/>
    <x v="2"/>
    <d v="2024-02-10T00:00:00"/>
    <n v="10"/>
    <d v="1899-12-30T02:06:01"/>
    <d v="1899-12-30T00:00:00"/>
    <x v="36"/>
    <x v="36"/>
    <x v="0"/>
    <x v="1"/>
    <x v="1"/>
  </r>
  <r>
    <n v="18"/>
    <x v="10"/>
    <x v="2"/>
    <d v="2024-02-10T00:00:00"/>
    <n v="9"/>
    <d v="1899-12-30T02:27:49"/>
    <d v="1899-12-30T00:00:00"/>
    <x v="37"/>
    <x v="37"/>
    <x v="0"/>
    <x v="1"/>
    <x v="0"/>
  </r>
  <r>
    <n v="17"/>
    <x v="11"/>
    <x v="2"/>
    <d v="2024-02-10T00:00:00"/>
    <n v="7"/>
    <d v="1899-12-30T02:11:50"/>
    <d v="1899-12-30T00:00:00"/>
    <x v="38"/>
    <x v="38"/>
    <x v="0"/>
    <x v="1"/>
    <x v="1"/>
  </r>
  <r>
    <n v="27"/>
    <x v="20"/>
    <x v="3"/>
    <d v="2024-02-12T00:00:00"/>
    <n v="14"/>
    <d v="1899-12-30T01:19:56"/>
    <d v="1899-12-30T00:00:00"/>
    <x v="39"/>
    <x v="39"/>
    <x v="0"/>
    <x v="2"/>
    <x v="0"/>
  </r>
  <r>
    <n v="18"/>
    <x v="10"/>
    <x v="2"/>
    <d v="2024-02-12T00:00:00"/>
    <n v="14"/>
    <d v="1899-12-30T01:20:56"/>
    <d v="1899-12-30T00:00:00"/>
    <x v="40"/>
    <x v="40"/>
    <x v="0"/>
    <x v="2"/>
    <x v="0"/>
  </r>
  <r>
    <n v="13"/>
    <x v="6"/>
    <x v="1"/>
    <d v="2024-02-12T00:00:00"/>
    <n v="12"/>
    <d v="1899-12-30T01:10:50"/>
    <d v="1899-12-30T00:00:00"/>
    <x v="41"/>
    <x v="41"/>
    <x v="0"/>
    <x v="2"/>
    <x v="0"/>
  </r>
  <r>
    <n v="17"/>
    <x v="11"/>
    <x v="2"/>
    <d v="2024-02-12T00:00:00"/>
    <n v="11"/>
    <d v="1899-12-30T01:25:52"/>
    <d v="1899-12-30T00:00:00"/>
    <x v="42"/>
    <x v="42"/>
    <x v="0"/>
    <x v="2"/>
    <x v="1"/>
  </r>
  <r>
    <n v="21"/>
    <x v="13"/>
    <x v="3"/>
    <d v="2024-02-13T00:00:00"/>
    <n v="29"/>
    <d v="1899-12-30T02:37:31"/>
    <d v="1899-12-30T00:47:49"/>
    <x v="43"/>
    <x v="43"/>
    <x v="0"/>
    <x v="0"/>
    <x v="0"/>
  </r>
  <r>
    <n v="5"/>
    <x v="0"/>
    <x v="0"/>
    <d v="2024-02-13T00:00:00"/>
    <n v="27"/>
    <d v="1899-12-30T02:37:10"/>
    <d v="1899-12-30T00:47:49"/>
    <x v="44"/>
    <x v="44"/>
    <x v="0"/>
    <x v="0"/>
    <x v="0"/>
  </r>
  <r>
    <n v="12"/>
    <x v="17"/>
    <x v="1"/>
    <d v="2024-02-13T00:00:00"/>
    <n v="14"/>
    <d v="1899-12-30T02:29:44"/>
    <d v="1899-12-30T00:47:49"/>
    <x v="45"/>
    <x v="45"/>
    <x v="0"/>
    <x v="0"/>
    <x v="0"/>
  </r>
  <r>
    <n v="13"/>
    <x v="6"/>
    <x v="1"/>
    <d v="2024-02-13T00:00:00"/>
    <n v="10"/>
    <d v="1899-12-30T02:28:47"/>
    <d v="1899-12-30T00:47:49"/>
    <x v="46"/>
    <x v="46"/>
    <x v="0"/>
    <x v="0"/>
    <x v="0"/>
  </r>
  <r>
    <n v="26"/>
    <x v="19"/>
    <x v="2"/>
    <d v="2024-02-17T00:00:00"/>
    <n v="39"/>
    <d v="1899-12-30T05:21:14"/>
    <d v="1899-12-30T01:44:59"/>
    <x v="47"/>
    <x v="19"/>
    <x v="1"/>
    <x v="1"/>
    <x v="0"/>
  </r>
  <r>
    <n v="27"/>
    <x v="20"/>
    <x v="3"/>
    <d v="2024-02-17T00:00:00"/>
    <n v="23"/>
    <d v="1899-12-30T05:26:53"/>
    <d v="1899-12-30T01:44:59"/>
    <x v="48"/>
    <x v="47"/>
    <x v="0"/>
    <x v="1"/>
    <x v="0"/>
  </r>
  <r>
    <n v="30"/>
    <x v="23"/>
    <x v="0"/>
    <d v="2024-02-17T00:00:00"/>
    <n v="22"/>
    <d v="1899-12-30T05:23:18"/>
    <d v="1899-12-30T01:45:09"/>
    <x v="49"/>
    <x v="48"/>
    <x v="0"/>
    <x v="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4"/>
    <x v="0"/>
    <x v="0"/>
    <d v="2024-01-04T00:00:00"/>
    <n v="4"/>
    <d v="1899-12-30T00:03:48"/>
    <d v="1899-12-30T00:01:33"/>
    <d v="1899-12-30T00:02:15"/>
    <d v="1899-12-30T00:00:34"/>
    <x v="0"/>
    <x v="0"/>
    <e v="#N/A"/>
  </r>
  <r>
    <n v="1"/>
    <x v="1"/>
    <x v="0"/>
    <d v="2024-01-04T00:00:00"/>
    <n v="5"/>
    <d v="1899-12-30T00:03:40"/>
    <d v="1899-12-30T00:01:33"/>
    <d v="1899-12-30T00:02:07"/>
    <d v="1899-12-30T00:00:25"/>
    <x v="0"/>
    <x v="0"/>
    <e v="#N/A"/>
  </r>
  <r>
    <n v="2"/>
    <x v="2"/>
    <x v="0"/>
    <d v="2024-01-04T00:00:00"/>
    <n v="5"/>
    <d v="1899-12-30T00:02:29"/>
    <d v="1899-12-30T00:01:33"/>
    <d v="1899-12-30T00:00:55"/>
    <d v="1899-12-30T00:00:11"/>
    <x v="0"/>
    <x v="0"/>
    <e v="#N/A"/>
  </r>
  <r>
    <n v="8"/>
    <x v="3"/>
    <x v="1"/>
    <d v="2024-01-09T00:00:00"/>
    <n v="11"/>
    <d v="1899-12-30T03:02:18"/>
    <d v="1899-12-30T00:14:36"/>
    <d v="1899-12-30T02:47:42"/>
    <d v="1899-12-30T00:15:15"/>
    <x v="0"/>
    <x v="1"/>
    <s v="j"/>
  </r>
  <r>
    <n v="7"/>
    <x v="4"/>
    <x v="1"/>
    <d v="2024-01-09T00:00:00"/>
    <n v="11"/>
    <d v="1899-12-30T03:04:13"/>
    <d v="1899-12-30T00:14:36"/>
    <d v="1899-12-30T02:49:37"/>
    <d v="1899-12-30T00:15:25"/>
    <x v="0"/>
    <x v="1"/>
    <s v="j"/>
  </r>
  <r>
    <n v="6"/>
    <x v="5"/>
    <x v="2"/>
    <d v="2024-01-09T00:00:00"/>
    <n v="13"/>
    <d v="1899-12-30T03:05:26"/>
    <d v="1899-12-30T00:14:36"/>
    <d v="1899-12-30T02:50:49"/>
    <d v="1899-12-30T00:13:08"/>
    <x v="1"/>
    <x v="1"/>
    <s v="g"/>
  </r>
  <r>
    <n v="5"/>
    <x v="6"/>
    <x v="0"/>
    <d v="2024-01-09T00:00:00"/>
    <n v="17"/>
    <d v="1899-12-30T03:09:56"/>
    <d v="1899-12-30T00:14:36"/>
    <d v="1899-12-30T02:55:20"/>
    <d v="1899-12-30T00:10:19"/>
    <x v="0"/>
    <x v="1"/>
    <s v="g"/>
  </r>
  <r>
    <n v="12"/>
    <x v="7"/>
    <x v="2"/>
    <d v="2024-01-13T00:00:00"/>
    <n v="3"/>
    <d v="1899-12-30T00:00:19"/>
    <d v="1899-12-30T00:00:17"/>
    <d v="1899-12-30T00:00:02"/>
    <d v="1899-12-30T00:00:01"/>
    <x v="0"/>
    <x v="2"/>
    <e v="#N/A"/>
  </r>
  <r>
    <n v="10"/>
    <x v="8"/>
    <x v="3"/>
    <d v="2024-01-13T00:00:00"/>
    <n v="7"/>
    <d v="1899-12-30T00:37:27"/>
    <d v="1899-12-30T00:00:17"/>
    <d v="1899-12-30T00:37:10"/>
    <d v="1899-12-30T00:05:19"/>
    <x v="0"/>
    <x v="2"/>
    <s v="g"/>
  </r>
  <r>
    <n v="11"/>
    <x v="9"/>
    <x v="2"/>
    <d v="2024-01-13T00:00:00"/>
    <n v="14"/>
    <d v="1899-12-30T00:37:49"/>
    <d v="1899-12-30T00:00:17"/>
    <d v="1899-12-30T00:37:32"/>
    <d v="1899-12-30T00:02:41"/>
    <x v="0"/>
    <x v="2"/>
    <s v="j"/>
  </r>
  <r>
    <n v="8"/>
    <x v="3"/>
    <x v="1"/>
    <d v="2024-01-13T00:00:00"/>
    <n v="22"/>
    <d v="1899-12-30T00:39:53"/>
    <d v="1899-12-30T00:00:17"/>
    <d v="1899-12-30T00:39:36"/>
    <d v="1899-12-30T00:01:48"/>
    <x v="0"/>
    <x v="2"/>
    <s v="j"/>
  </r>
  <r>
    <n v="15"/>
    <x v="10"/>
    <x v="1"/>
    <d v="2024-01-15T00:00:00"/>
    <n v="10"/>
    <d v="1899-12-30T01:37:56"/>
    <d v="1899-12-30T00:00:29"/>
    <d v="1899-12-30T01:37:27"/>
    <d v="1899-12-30T00:09:45"/>
    <x v="1"/>
    <x v="3"/>
    <s v="g"/>
  </r>
  <r>
    <n v="13"/>
    <x v="11"/>
    <x v="2"/>
    <d v="2024-01-15T00:00:00"/>
    <n v="10"/>
    <d v="1899-12-30T01:27:38"/>
    <d v="1899-12-30T00:00:29"/>
    <d v="1899-12-30T01:27:09"/>
    <d v="1899-12-30T00:08:43"/>
    <x v="0"/>
    <x v="3"/>
    <s v="g"/>
  </r>
  <r>
    <n v="14"/>
    <x v="12"/>
    <x v="2"/>
    <d v="2024-01-15T00:00:00"/>
    <n v="11"/>
    <d v="1899-12-30T01:37:11"/>
    <d v="1899-12-30T00:00:29"/>
    <d v="1899-12-30T01:36:42"/>
    <d v="1899-12-30T00:08:47"/>
    <x v="0"/>
    <x v="3"/>
    <s v="g"/>
  </r>
  <r>
    <n v="18"/>
    <x v="13"/>
    <x v="1"/>
    <d v="2024-01-20T00:00:00"/>
    <n v="7"/>
    <d v="1899-12-30T02:16:20"/>
    <d v="1899-12-30T00:48:17"/>
    <d v="1899-12-30T01:28:04"/>
    <d v="1899-12-30T00:12:35"/>
    <x v="0"/>
    <x v="2"/>
    <s v="g"/>
  </r>
  <r>
    <n v="17"/>
    <x v="14"/>
    <x v="1"/>
    <d v="2024-01-20T00:00:00"/>
    <n v="8"/>
    <d v="1899-12-30T02:41:20"/>
    <d v="1899-12-30T00:48:17"/>
    <d v="1899-12-30T01:53:03"/>
    <d v="1899-12-30T00:14:08"/>
    <x v="0"/>
    <x v="2"/>
    <s v="j"/>
  </r>
  <r>
    <n v="8"/>
    <x v="3"/>
    <x v="1"/>
    <d v="2024-01-20T00:00:00"/>
    <n v="10"/>
    <d v="1899-12-30T02:29:32"/>
    <d v="1899-12-30T00:48:17"/>
    <d v="1899-12-30T01:41:15"/>
    <d v="1899-12-30T00:10:08"/>
    <x v="0"/>
    <x v="2"/>
    <s v="j"/>
  </r>
  <r>
    <n v="16"/>
    <x v="15"/>
    <x v="0"/>
    <d v="2024-01-20T00:00:00"/>
    <n v="16"/>
    <d v="1899-12-30T02:43:12"/>
    <d v="1899-12-30T00:48:17"/>
    <d v="1899-12-30T01:54:55"/>
    <d v="1899-12-30T00:07:11"/>
    <x v="0"/>
    <x v="2"/>
    <s v="g"/>
  </r>
  <r>
    <n v="22"/>
    <x v="16"/>
    <x v="3"/>
    <d v="2024-01-22T00:00:00"/>
    <n v="9"/>
    <d v="1899-12-30T02:35:21"/>
    <d v="1899-12-30T00:01:00"/>
    <d v="1899-12-30T02:34:21"/>
    <d v="1899-12-30T00:17:09"/>
    <x v="0"/>
    <x v="3"/>
    <e v="#N/A"/>
  </r>
  <r>
    <n v="20"/>
    <x v="17"/>
    <x v="3"/>
    <d v="2024-01-22T00:00:00"/>
    <n v="14"/>
    <d v="1899-12-30T02:34:27"/>
    <d v="1899-12-30T00:01:00"/>
    <d v="1899-12-30T02:33:27"/>
    <d v="1899-12-30T00:10:58"/>
    <x v="0"/>
    <x v="3"/>
    <s v="g"/>
  </r>
  <r>
    <n v="21"/>
    <x v="18"/>
    <x v="3"/>
    <d v="2024-01-22T00:00:00"/>
    <n v="19"/>
    <d v="1899-12-30T02:41:39"/>
    <d v="1899-12-30T00:01:00"/>
    <d v="1899-12-30T02:40:39"/>
    <d v="1899-12-30T00:08:27"/>
    <x v="0"/>
    <x v="3"/>
    <s v="g"/>
  </r>
  <r>
    <n v="19"/>
    <x v="19"/>
    <x v="1"/>
    <d v="2024-01-22T00:00:00"/>
    <n v="20"/>
    <d v="1899-12-30T02:34:45"/>
    <d v="1899-12-30T00:01:00"/>
    <d v="1899-12-30T02:33:45"/>
    <d v="1899-12-30T00:07:41"/>
    <x v="0"/>
    <x v="3"/>
    <s v="g"/>
  </r>
  <r>
    <n v="6"/>
    <x v="5"/>
    <x v="2"/>
    <d v="2024-01-23T00:00:00"/>
    <n v="13"/>
    <d v="1899-12-30T02:28:40"/>
    <d v="1899-12-30T00:26:03"/>
    <d v="1899-12-30T02:02:37"/>
    <d v="1899-12-30T00:09:26"/>
    <x v="1"/>
    <x v="1"/>
    <s v="g"/>
  </r>
  <r>
    <n v="12"/>
    <x v="7"/>
    <x v="2"/>
    <d v="2024-01-23T00:00:00"/>
    <n v="21"/>
    <d v="1899-12-30T02:35:18"/>
    <d v="1899-12-30T00:26:03"/>
    <d v="1899-12-30T02:09:16"/>
    <d v="1899-12-30T00:06:09"/>
    <x v="0"/>
    <x v="1"/>
    <e v="#N/A"/>
  </r>
  <r>
    <n v="5"/>
    <x v="6"/>
    <x v="0"/>
    <d v="2024-01-23T00:00:00"/>
    <n v="24"/>
    <d v="1899-12-30T02:39:20"/>
    <d v="1899-12-30T00:26:03"/>
    <d v="1899-12-30T02:13:17"/>
    <d v="1899-12-30T00:05:33"/>
    <x v="0"/>
    <x v="1"/>
    <s v="g"/>
  </r>
  <r>
    <n v="23"/>
    <x v="20"/>
    <x v="0"/>
    <d v="2024-01-23T00:00:00"/>
    <n v="25"/>
    <d v="1899-12-30T02:37:13"/>
    <d v="1899-12-30T00:26:03"/>
    <d v="1899-12-30T02:11:10"/>
    <d v="1899-12-30T00:05:15"/>
    <x v="0"/>
    <x v="1"/>
    <s v="g"/>
  </r>
  <r>
    <n v="15"/>
    <x v="10"/>
    <x v="1"/>
    <d v="2024-01-29T00:00:00"/>
    <n v="6"/>
    <d v="1899-12-30T01:49:44"/>
    <d v="1899-12-30T00:01:16"/>
    <d v="1899-12-30T01:48:28"/>
    <d v="1899-12-30T00:18:05"/>
    <x v="1"/>
    <x v="3"/>
    <s v="g"/>
  </r>
  <r>
    <n v="13"/>
    <x v="11"/>
    <x v="2"/>
    <d v="2024-01-29T00:00:00"/>
    <n v="20"/>
    <d v="1899-12-30T02:05:27"/>
    <d v="1899-12-30T00:01:16"/>
    <d v="1899-12-30T02:04:11"/>
    <d v="1899-12-30T00:06:13"/>
    <x v="0"/>
    <x v="3"/>
    <s v="g"/>
  </r>
  <r>
    <n v="21"/>
    <x v="18"/>
    <x v="3"/>
    <d v="2024-01-29T00:00:00"/>
    <n v="31"/>
    <d v="1899-12-30T02:09:59"/>
    <d v="1899-12-30T00:01:16"/>
    <d v="1899-12-30T02:08:43"/>
    <d v="1899-12-30T00:04:09"/>
    <x v="0"/>
    <x v="3"/>
    <s v="g"/>
  </r>
  <r>
    <n v="6"/>
    <x v="5"/>
    <x v="2"/>
    <d v="2024-01-30T00:00:00"/>
    <n v="13"/>
    <d v="1899-12-30T02:34:35"/>
    <d v="1899-12-30T00:40:42"/>
    <d v="1899-12-30T01:53:53"/>
    <d v="1899-12-30T00:08:46"/>
    <x v="1"/>
    <x v="1"/>
    <s v="g"/>
  </r>
  <r>
    <n v="7"/>
    <x v="4"/>
    <x v="1"/>
    <d v="2024-01-30T00:00:00"/>
    <n v="14"/>
    <d v="1899-12-30T02:32:00"/>
    <d v="1899-12-30T00:40:42"/>
    <d v="1899-12-30T01:51:18"/>
    <d v="1899-12-30T00:07:57"/>
    <x v="0"/>
    <x v="1"/>
    <s v="j"/>
  </r>
  <r>
    <n v="5"/>
    <x v="6"/>
    <x v="0"/>
    <d v="2024-01-30T00:00:00"/>
    <n v="22"/>
    <d v="1899-12-30T02:37:02"/>
    <d v="1899-12-30T00:40:42"/>
    <d v="1899-12-30T01:56:20"/>
    <d v="1899-12-30T00:05:17"/>
    <x v="0"/>
    <x v="1"/>
    <s v="g"/>
  </r>
  <r>
    <n v="19"/>
    <x v="19"/>
    <x v="1"/>
    <d v="2024-02-03T00:00:00"/>
    <n v="20"/>
    <d v="1899-12-30T03:30:33"/>
    <d v="1899-12-30T02:03:51"/>
    <d v="1899-12-30T01:26:42"/>
    <d v="1899-12-30T00:04:20"/>
    <x v="0"/>
    <x v="2"/>
    <s v="g"/>
  </r>
  <r>
    <n v="12"/>
    <x v="7"/>
    <x v="2"/>
    <d v="2024-02-03T00:00:00"/>
    <n v="22"/>
    <d v="1899-12-30T03:46:00"/>
    <d v="1899-12-30T02:03:51"/>
    <d v="1899-12-30T01:42:10"/>
    <d v="1899-12-30T00:04:39"/>
    <x v="0"/>
    <x v="2"/>
    <e v="#N/A"/>
  </r>
  <r>
    <n v="26"/>
    <x v="21"/>
    <x v="1"/>
    <d v="2024-02-03T00:00:00"/>
    <n v="23"/>
    <d v="1899-12-30T03:30:29"/>
    <d v="1899-12-30T02:03:51"/>
    <d v="1899-12-30T01:26:39"/>
    <d v="1899-12-30T00:03:46"/>
    <x v="1"/>
    <x v="2"/>
    <s v="g"/>
  </r>
  <r>
    <n v="25"/>
    <x v="22"/>
    <x v="2"/>
    <d v="2024-02-03T00:00:00"/>
    <n v="24"/>
    <d v="1899-12-30T02:50:10"/>
    <d v="1899-12-30T02:03:51"/>
    <d v="1899-12-30T00:46:20"/>
    <d v="1899-12-30T00:01:56"/>
    <x v="0"/>
    <x v="2"/>
    <s v="g"/>
  </r>
  <r>
    <n v="27"/>
    <x v="23"/>
    <x v="3"/>
    <d v="2024-02-05T00:00:00"/>
    <n v="9"/>
    <d v="1899-12-30T01:20:13"/>
    <d v="1899-12-30T00:45:44"/>
    <d v="1899-12-30T00:34:29"/>
    <d v="1899-12-30T00:03:50"/>
    <x v="0"/>
    <x v="3"/>
    <s v="g"/>
  </r>
  <r>
    <n v="26"/>
    <x v="21"/>
    <x v="1"/>
    <d v="2024-02-05T00:00:00"/>
    <n v="13"/>
    <d v="1899-12-30T01:13:31"/>
    <d v="1899-12-30T00:45:44"/>
    <d v="1899-12-30T00:27:47"/>
    <d v="1899-12-30T00:02:08"/>
    <x v="1"/>
    <x v="3"/>
    <s v="g"/>
  </r>
  <r>
    <n v="19"/>
    <x v="19"/>
    <x v="1"/>
    <d v="2024-02-05T00:00:00"/>
    <n v="16"/>
    <d v="1899-12-30T01:27:46"/>
    <d v="1899-12-30T00:45:44"/>
    <d v="1899-12-30T00:42:02"/>
    <d v="1899-12-30T00:02:38"/>
    <x v="0"/>
    <x v="3"/>
    <s v="g"/>
  </r>
  <r>
    <n v="17"/>
    <x v="14"/>
    <x v="1"/>
    <d v="2024-02-10T00:00:00"/>
    <n v="7"/>
    <d v="1899-12-30T02:11:50"/>
    <d v="1899-12-30T00:00:12"/>
    <d v="1899-12-30T02:11:38"/>
    <d v="1899-12-30T00:18:48"/>
    <x v="0"/>
    <x v="2"/>
    <s v="j"/>
  </r>
  <r>
    <n v="18"/>
    <x v="13"/>
    <x v="1"/>
    <d v="2024-02-10T00:00:00"/>
    <n v="9"/>
    <d v="1899-12-30T02:27:49"/>
    <d v="1899-12-30T00:00:12"/>
    <d v="1899-12-30T02:27:37"/>
    <d v="1899-12-30T00:16:24"/>
    <x v="0"/>
    <x v="2"/>
    <s v="g"/>
  </r>
  <r>
    <n v="29"/>
    <x v="24"/>
    <x v="1"/>
    <d v="2024-02-10T00:00:00"/>
    <n v="10"/>
    <d v="1899-12-30T02:06:01"/>
    <d v="1899-12-30T00:00:12"/>
    <d v="1899-12-30T02:05:49"/>
    <d v="1899-12-30T00:12:35"/>
    <x v="0"/>
    <x v="2"/>
    <s v="j"/>
  </r>
  <r>
    <n v="28"/>
    <x v="25"/>
    <x v="0"/>
    <d v="2024-02-10T00:00:00"/>
    <n v="19"/>
    <d v="1899-12-30T02:19:58"/>
    <d v="1899-12-30T00:00:12"/>
    <d v="1899-12-30T02:19:46"/>
    <d v="1899-12-30T00:07:21"/>
    <x v="0"/>
    <x v="2"/>
    <s v="j"/>
  </r>
  <r>
    <n v="17"/>
    <x v="14"/>
    <x v="1"/>
    <d v="2024-02-12T00:00:00"/>
    <n v="11"/>
    <d v="1899-12-30T01:25:52"/>
    <d v="1899-12-30T00:01:46"/>
    <d v="1899-12-30T01:24:06"/>
    <d v="1899-12-30T00:07:39"/>
    <x v="0"/>
    <x v="3"/>
    <s v="j"/>
  </r>
  <r>
    <n v="13"/>
    <x v="11"/>
    <x v="2"/>
    <d v="2024-02-12T00:00:00"/>
    <n v="12"/>
    <d v="1899-12-30T01:10:50"/>
    <d v="1899-12-30T00:01:46"/>
    <d v="1899-12-30T01:09:04"/>
    <d v="1899-12-30T00:05:45"/>
    <x v="0"/>
    <x v="3"/>
    <s v="g"/>
  </r>
  <r>
    <n v="18"/>
    <x v="13"/>
    <x v="1"/>
    <d v="2024-02-12T00:00:00"/>
    <n v="14"/>
    <d v="1899-12-30T01:20:56"/>
    <d v="1899-12-30T00:01:46"/>
    <d v="1899-12-30T01:19:10"/>
    <d v="1899-12-30T00:05:39"/>
    <x v="0"/>
    <x v="3"/>
    <s v="g"/>
  </r>
  <r>
    <n v="27"/>
    <x v="23"/>
    <x v="3"/>
    <d v="2024-02-12T00:00:00"/>
    <n v="14"/>
    <d v="1899-12-30T01:19:56"/>
    <d v="1899-12-30T00:01:46"/>
    <d v="1899-12-30T01:18:10"/>
    <d v="1899-12-30T00:05:35"/>
    <x v="0"/>
    <x v="3"/>
    <s v="g"/>
  </r>
  <r>
    <n v="13"/>
    <x v="11"/>
    <x v="2"/>
    <d v="2024-02-13T00:00:00"/>
    <n v="10"/>
    <d v="1899-12-30T02:28:47"/>
    <d v="1899-12-30T00:51:42"/>
    <d v="1899-12-30T01:37:05"/>
    <d v="1899-12-30T00:09:43"/>
    <x v="0"/>
    <x v="1"/>
    <s v="g"/>
  </r>
  <r>
    <n v="12"/>
    <x v="7"/>
    <x v="2"/>
    <d v="2024-02-13T00:00:00"/>
    <n v="14"/>
    <d v="1899-12-30T02:29:44"/>
    <d v="1899-12-30T00:51:42"/>
    <d v="1899-12-30T01:38:01"/>
    <d v="1899-12-30T00:07:00"/>
    <x v="0"/>
    <x v="1"/>
    <e v="#N/A"/>
  </r>
  <r>
    <n v="5"/>
    <x v="6"/>
    <x v="0"/>
    <d v="2024-02-13T00:00:00"/>
    <n v="27"/>
    <d v="1899-12-30T02:37:10"/>
    <d v="1899-12-30T00:51:42"/>
    <d v="1899-12-30T01:45:27"/>
    <d v="1899-12-30T00:03:54"/>
    <x v="0"/>
    <x v="1"/>
    <s v="g"/>
  </r>
  <r>
    <n v="21"/>
    <x v="18"/>
    <x v="3"/>
    <d v="2024-02-13T00:00:00"/>
    <n v="29"/>
    <d v="1899-12-30T02:37:31"/>
    <d v="1899-12-30T00:51:42"/>
    <d v="1899-12-30T01:45:48"/>
    <d v="1899-12-30T00:03:39"/>
    <x v="0"/>
    <x v="1"/>
    <s v="g"/>
  </r>
  <r>
    <n v="30"/>
    <x v="26"/>
    <x v="0"/>
    <d v="2024-02-17T00:00:00"/>
    <n v="22"/>
    <d v="1899-12-30T05:23:18"/>
    <d v="1899-12-30T01:46:42"/>
    <d v="1899-12-30T03:36:36"/>
    <d v="1899-12-30T00:09:51"/>
    <x v="0"/>
    <x v="2"/>
    <s v="g"/>
  </r>
  <r>
    <n v="27"/>
    <x v="23"/>
    <x v="3"/>
    <d v="2024-02-17T00:00:00"/>
    <n v="23"/>
    <d v="1899-12-30T05:26:53"/>
    <d v="1899-12-30T01:46:42"/>
    <d v="1899-12-30T03:40:11"/>
    <d v="1899-12-30T00:09:34"/>
    <x v="0"/>
    <x v="2"/>
    <s v="g"/>
  </r>
  <r>
    <n v="26"/>
    <x v="21"/>
    <x v="1"/>
    <d v="2024-02-17T00:00:00"/>
    <n v="39"/>
    <d v="1899-12-30T05:21:14"/>
    <d v="1899-12-30T01:46:42"/>
    <d v="1899-12-30T03:34:32"/>
    <d v="1899-12-30T00:05:30"/>
    <x v="1"/>
    <x v="2"/>
    <s v="g"/>
  </r>
  <r>
    <n v="26"/>
    <x v="21"/>
    <x v="1"/>
    <d v="2024-02-19T00:00:00"/>
    <n v="8"/>
    <d v="1899-12-30T02:32:09"/>
    <d v="1899-12-30T00:43:12"/>
    <d v="1899-12-30T01:48:58"/>
    <d v="1899-12-30T00:13:37"/>
    <x v="1"/>
    <x v="3"/>
    <s v="g"/>
  </r>
  <r>
    <n v="21"/>
    <x v="18"/>
    <x v="3"/>
    <d v="2024-02-19T00:00:00"/>
    <n v="8"/>
    <d v="1899-12-30T00:44:39"/>
    <d v="1899-12-30T00:43:12"/>
    <d v="1899-12-30T00:01:27"/>
    <d v="1899-12-30T00:00:11"/>
    <x v="0"/>
    <x v="3"/>
    <s v="g"/>
  </r>
  <r>
    <n v="27"/>
    <x v="23"/>
    <x v="3"/>
    <d v="2024-02-19T00:00:00"/>
    <n v="18"/>
    <d v="1899-12-30T02:39:39"/>
    <d v="1899-12-30T00:43:12"/>
    <d v="1899-12-30T01:56:27"/>
    <d v="1899-12-30T00:06:28"/>
    <x v="0"/>
    <x v="3"/>
    <s v="g"/>
  </r>
  <r>
    <n v="19"/>
    <x v="19"/>
    <x v="1"/>
    <d v="2024-02-19T00:00:00"/>
    <n v="21"/>
    <d v="1899-12-30T02:35:50"/>
    <d v="1899-12-30T00:43:12"/>
    <d v="1899-12-30T01:52:38"/>
    <d v="1899-12-30T00:05:22"/>
    <x v="0"/>
    <x v="3"/>
    <s v="g"/>
  </r>
  <r>
    <n v="6"/>
    <x v="5"/>
    <x v="2"/>
    <d v="2024-02-20T00:00:00"/>
    <n v="6"/>
    <d v="1899-12-30T02:15:29"/>
    <d v="1899-12-30T01:07:03"/>
    <d v="1899-12-30T01:08:26"/>
    <d v="1899-12-30T00:11:24"/>
    <x v="1"/>
    <x v="1"/>
    <s v="g"/>
  </r>
  <r>
    <n v="8"/>
    <x v="3"/>
    <x v="1"/>
    <d v="2024-02-20T00:00:00"/>
    <n v="25"/>
    <d v="1899-12-30T02:46:16"/>
    <d v="1899-12-30T01:07:03"/>
    <d v="1899-12-30T01:39:13"/>
    <d v="1899-12-30T00:03:58"/>
    <x v="0"/>
    <x v="1"/>
    <s v="j"/>
  </r>
  <r>
    <n v="5"/>
    <x v="6"/>
    <x v="0"/>
    <d v="2024-02-20T00:00:00"/>
    <n v="30"/>
    <d v="1899-12-30T02:53:19"/>
    <d v="1899-12-30T01:07:03"/>
    <d v="1899-12-30T01:46:16"/>
    <d v="1899-12-30T00:03:33"/>
    <x v="0"/>
    <x v="1"/>
    <s v="g"/>
  </r>
  <r>
    <n v="23"/>
    <x v="20"/>
    <x v="0"/>
    <d v="2024-02-24T00:00:00"/>
    <n v="50"/>
    <d v="1899-12-30T05:41:20"/>
    <d v="1899-12-30T01:46:50"/>
    <d v="1899-12-30T03:54:30"/>
    <d v="1899-12-30T00:04:41"/>
    <x v="0"/>
    <x v="2"/>
    <s v="g"/>
  </r>
  <r>
    <n v="11"/>
    <x v="9"/>
    <x v="2"/>
    <d v="2024-02-24T00:00:00"/>
    <n v="57"/>
    <d v="1899-12-30T05:38:19"/>
    <d v="1899-12-30T01:46:50"/>
    <d v="1899-12-30T03:51:29"/>
    <d v="1899-12-30T00:04:04"/>
    <x v="0"/>
    <x v="2"/>
    <s v="j"/>
  </r>
  <r>
    <n v="5"/>
    <x v="6"/>
    <x v="0"/>
    <d v="2024-02-24T00:00:00"/>
    <n v="60"/>
    <d v="1899-12-30T05:35:37"/>
    <d v="1899-12-30T01:46:50"/>
    <d v="1899-12-30T03:48:47"/>
    <d v="1899-12-30T00:03:49"/>
    <x v="0"/>
    <x v="2"/>
    <s v="g"/>
  </r>
  <r>
    <n v="31"/>
    <x v="27"/>
    <x v="1"/>
    <d v="2024-02-24T00:00:00"/>
    <n v="67"/>
    <d v="1899-12-30T05:42:38"/>
    <d v="1899-12-30T01:46:50"/>
    <d v="1899-12-30T03:55:48"/>
    <d v="1899-12-30T00:03:31"/>
    <x v="0"/>
    <x v="2"/>
    <e v="#N/A"/>
  </r>
  <r>
    <n v="26"/>
    <x v="21"/>
    <x v="1"/>
    <d v="2024-03-04T00:00:00"/>
    <n v="10"/>
    <d v="1899-12-30T01:47:06"/>
    <d v="1899-12-30T00:18:50"/>
    <d v="1899-12-30T01:28:16"/>
    <d v="1899-12-30T00:08:50"/>
    <x v="1"/>
    <x v="3"/>
    <s v="g"/>
  </r>
  <r>
    <n v="14"/>
    <x v="12"/>
    <x v="2"/>
    <d v="2024-03-04T00:00:00"/>
    <n v="11"/>
    <d v="1899-12-30T01:31:13"/>
    <d v="1899-12-30T00:18:50"/>
    <d v="1899-12-30T01:12:24"/>
    <d v="1899-12-30T00:06:35"/>
    <x v="0"/>
    <x v="3"/>
    <s v="g"/>
  </r>
  <r>
    <n v="13"/>
    <x v="11"/>
    <x v="2"/>
    <d v="2024-03-04T00:00:00"/>
    <n v="12"/>
    <d v="1899-12-30T01:38:30"/>
    <d v="1899-12-30T00:18:50"/>
    <d v="1899-12-30T01:19:40"/>
    <d v="1899-12-30T00:06:38"/>
    <x v="0"/>
    <x v="3"/>
    <s v="g"/>
  </r>
  <r>
    <n v="10"/>
    <x v="8"/>
    <x v="3"/>
    <d v="2024-03-04T00:00:00"/>
    <n v="22"/>
    <d v="1899-12-30T01:45:51"/>
    <d v="1899-12-30T00:18:50"/>
    <d v="1899-12-30T01:27:02"/>
    <d v="1899-12-30T00:03:57"/>
    <x v="0"/>
    <x v="3"/>
    <s v="g"/>
  </r>
  <r>
    <n v="5"/>
    <x v="6"/>
    <x v="0"/>
    <d v="2024-03-05T00:00:00"/>
    <n v="27"/>
    <d v="1899-12-30T02:47:20"/>
    <d v="1899-12-30T01:08:06"/>
    <d v="1899-12-30T01:39:14"/>
    <d v="1899-12-30T00:03:41"/>
    <x v="0"/>
    <x v="1"/>
    <s v="g"/>
  </r>
  <r>
    <n v="23"/>
    <x v="20"/>
    <x v="0"/>
    <d v="2024-03-05T00:00:00"/>
    <n v="27"/>
    <d v="1899-12-30T02:47:50"/>
    <d v="1899-12-30T01:08:06"/>
    <d v="1899-12-30T01:39:44"/>
    <d v="1899-12-30T00:03:42"/>
    <x v="0"/>
    <x v="1"/>
    <s v="g"/>
  </r>
  <r>
    <n v="16"/>
    <x v="15"/>
    <x v="0"/>
    <d v="2024-03-05T00:00:00"/>
    <n v="29"/>
    <d v="1899-12-30T02:50:29"/>
    <d v="1899-12-30T01:08:06"/>
    <d v="1899-12-30T01:42:23"/>
    <d v="1899-12-30T00:03:32"/>
    <x v="0"/>
    <x v="1"/>
    <s v="g"/>
  </r>
  <r>
    <n v="6"/>
    <x v="5"/>
    <x v="2"/>
    <d v="2024-03-12T00:00:00"/>
    <n v="17"/>
    <d v="1899-12-30T02:22:09"/>
    <d v="1899-12-30T00:36:29"/>
    <d v="1899-12-30T01:45:40"/>
    <d v="1899-12-30T00:06:13"/>
    <x v="1"/>
    <x v="1"/>
    <s v="g"/>
  </r>
  <r>
    <n v="17"/>
    <x v="14"/>
    <x v="1"/>
    <d v="2024-03-12T00:00:00"/>
    <n v="17"/>
    <d v="1899-12-30T02:48:33"/>
    <d v="1899-12-30T00:36:29"/>
    <d v="1899-12-30T02:12:05"/>
    <d v="1899-12-30T00:07:46"/>
    <x v="0"/>
    <x v="1"/>
    <s v="j"/>
  </r>
  <r>
    <n v="33"/>
    <x v="28"/>
    <x v="1"/>
    <d v="2024-03-12T00:00:00"/>
    <n v="19"/>
    <d v="1899-12-30T02:50:27"/>
    <d v="1899-12-30T00:36:29"/>
    <d v="1899-12-30T02:13:59"/>
    <d v="1899-12-30T00:07:03"/>
    <x v="0"/>
    <x v="1"/>
    <e v="#N/A"/>
  </r>
  <r>
    <n v="18"/>
    <x v="13"/>
    <x v="1"/>
    <d v="2024-03-12T00:00:00"/>
    <n v="19"/>
    <d v="1899-12-30T02:52:41"/>
    <d v="1899-12-30T00:36:29"/>
    <d v="1899-12-30T02:16:13"/>
    <d v="1899-12-30T00:07:10"/>
    <x v="0"/>
    <x v="1"/>
    <s v="g"/>
  </r>
  <r>
    <n v="34"/>
    <x v="29"/>
    <x v="1"/>
    <d v="2024-03-16T00:00:00"/>
    <n v="47"/>
    <d v="1899-12-30T05:36:26"/>
    <d v="1899-12-30T01:53:19"/>
    <d v="1899-12-30T03:43:06"/>
    <d v="1899-12-30T00:04:45"/>
    <x v="0"/>
    <x v="2"/>
    <e v="#N/A"/>
  </r>
  <r>
    <n v="5"/>
    <x v="6"/>
    <x v="0"/>
    <d v="2024-03-16T00:00:00"/>
    <n v="68"/>
    <d v="1899-12-30T05:38:46"/>
    <d v="1899-12-30T01:53:19"/>
    <d v="1899-12-30T03:45:27"/>
    <d v="1899-12-30T00:03:19"/>
    <x v="0"/>
    <x v="2"/>
    <s v="g"/>
  </r>
  <r>
    <n v="20"/>
    <x v="17"/>
    <x v="3"/>
    <d v="2024-03-16T00:00:00"/>
    <n v="68"/>
    <d v="1899-12-30T05:36:14"/>
    <d v="1899-12-30T01:53:19"/>
    <d v="1899-12-30T03:42:54"/>
    <d v="1899-12-30T00:03:17"/>
    <x v="0"/>
    <x v="2"/>
    <s v="g"/>
  </r>
  <r>
    <n v="7"/>
    <x v="4"/>
    <x v="1"/>
    <d v="2024-04-06T00:00:00"/>
    <n v="25"/>
    <d v="1899-12-30T05:05:05"/>
    <d v="1899-12-30T01:53:09"/>
    <d v="1899-12-30T03:11:56"/>
    <d v="1899-12-30T00:07:41"/>
    <x v="0"/>
    <x v="2"/>
    <s v="j"/>
  </r>
  <r>
    <n v="23"/>
    <x v="20"/>
    <x v="0"/>
    <d v="2024-04-06T00:00:00"/>
    <n v="31"/>
    <d v="1899-12-30T05:05:26"/>
    <d v="1899-12-30T01:53:09"/>
    <d v="1899-12-30T03:12:17"/>
    <d v="1899-12-30T00:06:12"/>
    <x v="0"/>
    <x v="2"/>
    <s v="g"/>
  </r>
  <r>
    <n v="5"/>
    <x v="6"/>
    <x v="0"/>
    <d v="2024-04-06T00:00:00"/>
    <n v="35"/>
    <d v="1899-12-30T04:48:50"/>
    <d v="1899-12-30T01:53:09"/>
    <d v="1899-12-30T02:55:40"/>
    <d v="1899-12-30T00:05:01"/>
    <x v="0"/>
    <x v="2"/>
    <s v="g"/>
  </r>
  <r>
    <n v="37"/>
    <x v="30"/>
    <x v="2"/>
    <d v="2024-04-06T00:00:00"/>
    <n v="43"/>
    <d v="1899-12-30T05:13:58"/>
    <d v="1899-12-30T01:53:09"/>
    <d v="1899-12-30T03:20:49"/>
    <d v="1899-12-30T00:04:40"/>
    <x v="0"/>
    <x v="2"/>
    <e v="#N/A"/>
  </r>
  <r>
    <n v="17"/>
    <x v="14"/>
    <x v="1"/>
    <d v="2024-04-08T00:00:00"/>
    <n v="9"/>
    <d v="1899-12-30T02:12:58"/>
    <d v="1899-12-30T00:00:33"/>
    <d v="1899-12-30T02:12:25"/>
    <d v="1899-12-30T00:14:43"/>
    <x v="0"/>
    <x v="3"/>
    <s v="j"/>
  </r>
  <r>
    <n v="18"/>
    <x v="13"/>
    <x v="1"/>
    <d v="2024-04-08T00:00:00"/>
    <n v="12"/>
    <d v="1899-12-30T02:28:36"/>
    <d v="1899-12-30T00:00:33"/>
    <d v="1899-12-30T02:28:03"/>
    <d v="1899-12-30T00:12:20"/>
    <x v="0"/>
    <x v="3"/>
    <s v="g"/>
  </r>
  <r>
    <n v="37"/>
    <x v="30"/>
    <x v="2"/>
    <d v="2024-04-08T00:00:00"/>
    <n v="29"/>
    <d v="1899-12-30T02:34:32"/>
    <d v="1899-12-30T00:00:33"/>
    <d v="1899-12-30T02:33:59"/>
    <d v="1899-12-30T00:05:19"/>
    <x v="0"/>
    <x v="3"/>
    <e v="#N/A"/>
  </r>
  <r>
    <n v="28"/>
    <x v="25"/>
    <x v="0"/>
    <d v="2024-04-08T00:00:00"/>
    <n v="30"/>
    <d v="1899-12-30T02:29:41"/>
    <d v="1899-12-30T00:00:33"/>
    <d v="1899-12-30T02:29:08"/>
    <d v="1899-12-30T00:04:58"/>
    <x v="0"/>
    <x v="3"/>
    <s v="j"/>
  </r>
  <r>
    <n v="39"/>
    <x v="31"/>
    <x v="1"/>
    <d v="2024-04-12T00:00:00"/>
    <n v="29"/>
    <d v="1899-12-30T02:21:48"/>
    <d v="1899-12-30T00:17:43"/>
    <d v="1899-12-30T02:04:05"/>
    <d v="1899-12-30T00:04:17"/>
    <x v="1"/>
    <x v="4"/>
    <e v="#N/A"/>
  </r>
  <r>
    <n v="38"/>
    <x v="32"/>
    <x v="1"/>
    <d v="2024-04-12T00:00:00"/>
    <n v="55"/>
    <d v="1899-12-30T02:35:31"/>
    <d v="1899-12-30T00:17:43"/>
    <d v="1899-12-30T02:17:48"/>
    <d v="1899-12-30T00:02:30"/>
    <x v="1"/>
    <x v="4"/>
    <e v="#N/A"/>
  </r>
  <r>
    <n v="10"/>
    <x v="8"/>
    <x v="3"/>
    <d v="2024-04-20T00:00:00"/>
    <n v="47"/>
    <d v="1899-12-30T05:19:43"/>
    <d v="1899-12-30T00:59:21"/>
    <d v="1899-12-30T04:20:22"/>
    <d v="1899-12-30T00:05:32"/>
    <x v="0"/>
    <x v="2"/>
    <s v="g"/>
  </r>
  <r>
    <n v="11"/>
    <x v="9"/>
    <x v="2"/>
    <d v="2024-04-20T00:00:00"/>
    <n v="47"/>
    <d v="1899-12-30T05:33:31"/>
    <d v="1899-12-30T00:59:21"/>
    <d v="1899-12-30T04:34:10"/>
    <d v="1899-12-30T00:05:50"/>
    <x v="0"/>
    <x v="2"/>
    <s v="j"/>
  </r>
  <r>
    <n v="8"/>
    <x v="3"/>
    <x v="1"/>
    <d v="2024-04-20T00:00:00"/>
    <n v="48"/>
    <d v="1899-12-30T05:32:50"/>
    <d v="1899-12-30T00:59:21"/>
    <d v="1899-12-30T04:33:29"/>
    <d v="1899-12-30T00:05:42"/>
    <x v="0"/>
    <x v="2"/>
    <s v="j"/>
  </r>
  <r>
    <n v="40"/>
    <x v="33"/>
    <x v="1"/>
    <d v="2024-04-20T00:00:00"/>
    <n v="56"/>
    <d v="1899-12-30T05:37:08"/>
    <d v="1899-12-30T00:59:21"/>
    <d v="1899-12-30T04:37:46"/>
    <d v="1899-12-30T00:04:58"/>
    <x v="0"/>
    <x v="2"/>
    <e v="#N/A"/>
  </r>
  <r>
    <n v="15"/>
    <x v="10"/>
    <x v="1"/>
    <d v="2024-04-22T00:00:00"/>
    <n v="10"/>
    <d v="1899-12-30T02:31:58"/>
    <d v="1899-12-30T00:31:34"/>
    <d v="1899-12-30T02:00:25"/>
    <d v="1899-12-30T00:12:02"/>
    <x v="1"/>
    <x v="3"/>
    <s v="g"/>
  </r>
  <r>
    <n v="13"/>
    <x v="11"/>
    <x v="2"/>
    <d v="2024-04-22T00:00:00"/>
    <n v="18"/>
    <d v="1899-12-30T02:37:05"/>
    <d v="1899-12-30T00:31:34"/>
    <d v="1899-12-30T02:05:31"/>
    <d v="1899-12-30T00:06:58"/>
    <x v="0"/>
    <x v="3"/>
    <s v="g"/>
  </r>
  <r>
    <n v="27"/>
    <x v="23"/>
    <x v="3"/>
    <d v="2024-04-22T00:00:00"/>
    <n v="18"/>
    <d v="1899-12-30T02:37:26"/>
    <d v="1899-12-30T00:31:34"/>
    <d v="1899-12-30T02:05:52"/>
    <d v="1899-12-30T00:07:00"/>
    <x v="0"/>
    <x v="3"/>
    <s v="g"/>
  </r>
  <r>
    <n v="40"/>
    <x v="33"/>
    <x v="1"/>
    <d v="2024-04-22T00:00:00"/>
    <n v="56"/>
    <d v="1899-12-30T02:40:29"/>
    <d v="1899-12-30T00:31:34"/>
    <d v="1899-12-30T02:08:56"/>
    <d v="1899-12-30T00:02:18"/>
    <x v="0"/>
    <x v="3"/>
    <e v="#N/A"/>
  </r>
  <r>
    <n v="5"/>
    <x v="6"/>
    <x v="0"/>
    <d v="2024-04-23T00:00:00"/>
    <n v="3"/>
    <d v="1899-12-30T00:22:16"/>
    <d v="1899-12-30T00:00:00"/>
    <d v="1899-12-30T00:22:16"/>
    <d v="1899-12-30T00:07:25"/>
    <x v="0"/>
    <x v="1"/>
    <s v="g"/>
  </r>
  <r>
    <n v="41"/>
    <x v="34"/>
    <x v="3"/>
    <d v="2024-04-23T00:00:00"/>
    <n v="11"/>
    <d v="1899-12-30T02:15:21"/>
    <d v="1899-12-30T00:00:00"/>
    <d v="1899-12-30T02:15:21"/>
    <d v="1899-12-30T00:12:18"/>
    <x v="1"/>
    <x v="1"/>
    <e v="#N/A"/>
  </r>
  <r>
    <n v="21"/>
    <x v="18"/>
    <x v="3"/>
    <d v="2024-04-23T00:00:00"/>
    <n v="12"/>
    <d v="1899-12-30T02:27:02"/>
    <d v="1899-12-30T00:00:00"/>
    <d v="1899-12-30T02:27:02"/>
    <d v="1899-12-30T00:12:15"/>
    <x v="0"/>
    <x v="1"/>
    <s v="g"/>
  </r>
  <r>
    <n v="6"/>
    <x v="5"/>
    <x v="2"/>
    <d v="2024-04-23T00:00:00"/>
    <n v="14"/>
    <d v="1899-12-30T02:46:09"/>
    <d v="1899-12-30T00:00:00"/>
    <d v="1899-12-30T02:46:09"/>
    <d v="1899-12-30T00:11:52"/>
    <x v="1"/>
    <x v="1"/>
    <s v="g"/>
  </r>
  <r>
    <n v="42"/>
    <x v="35"/>
    <x v="2"/>
    <d v="2024-04-29T00:00:00"/>
    <n v="16"/>
    <d v="1899-12-30T02:35:36"/>
    <d v="1899-12-30T00:00:05"/>
    <d v="1899-12-30T02:35:31"/>
    <d v="1899-12-30T00:09:43"/>
    <x v="0"/>
    <x v="3"/>
    <e v="#N/A"/>
  </r>
  <r>
    <n v="11"/>
    <x v="9"/>
    <x v="2"/>
    <d v="2024-04-29T00:00:00"/>
    <n v="23"/>
    <d v="1899-12-30T02:28:43"/>
    <d v="1899-12-30T00:00:05"/>
    <d v="1899-12-30T02:28:38"/>
    <d v="1899-12-30T00:06:28"/>
    <x v="0"/>
    <x v="3"/>
    <s v="j"/>
  </r>
  <r>
    <n v="28"/>
    <x v="25"/>
    <x v="0"/>
    <d v="2024-04-29T00:00:00"/>
    <n v="25"/>
    <d v="1899-12-30T02:23:23"/>
    <d v="1899-12-30T00:00:05"/>
    <d v="1899-12-30T02:23:18"/>
    <d v="1899-12-30T00:05:44"/>
    <x v="0"/>
    <x v="3"/>
    <s v="j"/>
  </r>
  <r>
    <n v="44"/>
    <x v="36"/>
    <x v="2"/>
    <d v="2024-05-04T00:00:00"/>
    <n v="30"/>
    <d v="1899-12-30T02:08:27"/>
    <d v="1899-12-30T00:00:11"/>
    <d v="1899-12-30T02:08:16"/>
    <d v="1899-12-30T00:04:17"/>
    <x v="0"/>
    <x v="2"/>
    <e v="#N/A"/>
  </r>
  <r>
    <n v="37"/>
    <x v="30"/>
    <x v="2"/>
    <d v="2024-05-04T00:00:00"/>
    <n v="30"/>
    <d v="1899-12-30T02:02:19"/>
    <d v="1899-12-30T00:00:11"/>
    <d v="1899-12-30T02:02:09"/>
    <d v="1899-12-30T00:04:04"/>
    <x v="0"/>
    <x v="2"/>
    <e v="#N/A"/>
  </r>
  <r>
    <n v="36"/>
    <x v="37"/>
    <x v="0"/>
    <d v="2024-05-04T00:00:00"/>
    <n v="30"/>
    <d v="1899-12-30T02:10:01"/>
    <d v="1899-12-30T00:00:11"/>
    <d v="1899-12-30T02:09:50"/>
    <d v="1899-12-30T00:04:20"/>
    <x v="0"/>
    <x v="2"/>
    <e v="#N/A"/>
  </r>
  <r>
    <n v="30"/>
    <x v="26"/>
    <x v="0"/>
    <d v="2024-05-07T00:00:00"/>
    <n v="12"/>
    <d v="1899-12-30T02:29:41"/>
    <d v="1899-12-30T00:54:17"/>
    <d v="1899-12-30T01:35:24"/>
    <d v="1899-12-30T00:07:57"/>
    <x v="0"/>
    <x v="1"/>
    <s v="g"/>
  </r>
  <r>
    <n v="8"/>
    <x v="3"/>
    <x v="1"/>
    <d v="2024-05-07T00:00:00"/>
    <n v="16"/>
    <d v="1899-12-30T02:40:45"/>
    <d v="1899-12-30T00:54:17"/>
    <d v="1899-12-30T01:46:28"/>
    <d v="1899-12-30T00:06:39"/>
    <x v="0"/>
    <x v="1"/>
    <s v="j"/>
  </r>
  <r>
    <n v="7"/>
    <x v="4"/>
    <x v="1"/>
    <d v="2024-05-07T00:00:00"/>
    <n v="17"/>
    <d v="1899-12-30T02:46:23"/>
    <d v="1899-12-30T00:54:17"/>
    <d v="1899-12-30T01:52:07"/>
    <d v="1899-12-30T00:06:36"/>
    <x v="0"/>
    <x v="1"/>
    <s v="j"/>
  </r>
  <r>
    <n v="46"/>
    <x v="38"/>
    <x v="1"/>
    <d v="2024-05-11T00:00:00"/>
    <n v="23"/>
    <d v="1899-12-30T05:39:53"/>
    <d v="1899-12-30T01:13:51"/>
    <d v="1899-12-30T04:26:02"/>
    <d v="1899-12-30T00:11:34"/>
    <x v="0"/>
    <x v="2"/>
    <e v="#N/A"/>
  </r>
  <r>
    <n v="14"/>
    <x v="12"/>
    <x v="2"/>
    <d v="2024-05-11T00:00:00"/>
    <n v="23"/>
    <d v="1899-12-30T04:43:52"/>
    <d v="1899-12-30T01:13:51"/>
    <d v="1899-12-30T03:30:00"/>
    <d v="1899-12-30T00:09:08"/>
    <x v="0"/>
    <x v="2"/>
    <s v="g"/>
  </r>
  <r>
    <n v="13"/>
    <x v="11"/>
    <x v="2"/>
    <d v="2024-05-11T00:00:00"/>
    <n v="31"/>
    <d v="1899-12-30T04:43:55"/>
    <d v="1899-12-30T01:13:51"/>
    <d v="1899-12-30T03:30:04"/>
    <d v="1899-12-30T00:06:47"/>
    <x v="0"/>
    <x v="2"/>
    <s v="g"/>
  </r>
  <r>
    <n v="41"/>
    <x v="34"/>
    <x v="3"/>
    <d v="2024-05-11T00:00:00"/>
    <n v="38"/>
    <d v="1899-12-30T05:05:50"/>
    <d v="1899-12-30T01:13:51"/>
    <d v="1899-12-30T03:51:59"/>
    <d v="1899-12-30T00:06:06"/>
    <x v="1"/>
    <x v="2"/>
    <e v="#N/A"/>
  </r>
  <r>
    <n v="37"/>
    <x v="30"/>
    <x v="2"/>
    <d v="2024-05-13T00:00:00"/>
    <n v="32"/>
    <d v="1899-12-30T02:23:44"/>
    <d v="1899-12-30T00:00:00"/>
    <d v="1899-12-30T02:23:44"/>
    <d v="1899-12-30T00:04:29"/>
    <x v="0"/>
    <x v="3"/>
    <e v="#N/A"/>
  </r>
  <r>
    <n v="9"/>
    <x v="24"/>
    <x v="1"/>
    <d v="2024-05-14T00:00:00"/>
    <n v="10"/>
    <d v="1899-12-30T02:39:00"/>
    <d v="1899-12-30T00:03:21"/>
    <d v="1899-12-30T02:35:39"/>
    <d v="1899-12-30T00:15:34"/>
    <x v="0"/>
    <x v="1"/>
    <s v="j"/>
  </r>
  <r>
    <n v="14"/>
    <x v="12"/>
    <x v="2"/>
    <d v="2024-05-14T00:00:00"/>
    <n v="11"/>
    <d v="1899-12-30T02:41:20"/>
    <d v="1899-12-30T00:03:21"/>
    <d v="1899-12-30T02:37:59"/>
    <d v="1899-12-30T00:14:22"/>
    <x v="0"/>
    <x v="1"/>
    <s v="g"/>
  </r>
  <r>
    <n v="21"/>
    <x v="18"/>
    <x v="3"/>
    <d v="2024-05-14T00:00:00"/>
    <n v="12"/>
    <d v="1899-12-30T02:10:24"/>
    <d v="1899-12-30T00:03:21"/>
    <d v="1899-12-30T02:07:03"/>
    <d v="1899-12-30T00:10:35"/>
    <x v="0"/>
    <x v="1"/>
    <s v="g"/>
  </r>
  <r>
    <n v="11"/>
    <x v="9"/>
    <x v="2"/>
    <d v="2024-05-14T00:00:00"/>
    <n v="20"/>
    <d v="1899-12-30T02:39:20"/>
    <d v="1899-12-30T00:03:21"/>
    <d v="1899-12-30T02:36:00"/>
    <d v="1899-12-30T00:07:48"/>
    <x v="0"/>
    <x v="1"/>
    <s v="j"/>
  </r>
  <r>
    <n v="15"/>
    <x v="10"/>
    <x v="1"/>
    <d v="2024-05-25T00:00:00"/>
    <n v="4"/>
    <d v="1899-12-30T00:35:36"/>
    <d v="1899-12-30T00:00:05"/>
    <d v="1899-12-30T00:35:31"/>
    <d v="1899-12-30T00:08:53"/>
    <x v="1"/>
    <x v="2"/>
    <s v="g"/>
  </r>
  <r>
    <n v="36"/>
    <x v="37"/>
    <x v="0"/>
    <d v="2024-05-25T00:00:00"/>
    <n v="54"/>
    <d v="1899-12-30T05:15:06"/>
    <d v="1899-12-30T00:00:05"/>
    <d v="1899-12-30T05:15:01"/>
    <d v="1899-12-30T00:05:50"/>
    <x v="0"/>
    <x v="2"/>
    <e v="#N/A"/>
  </r>
  <r>
    <n v="8"/>
    <x v="3"/>
    <x v="1"/>
    <d v="2024-05-28T00:00:00"/>
    <n v="17"/>
    <d v="1899-12-30T02:40:37"/>
    <d v="1899-12-30T00:38:10"/>
    <d v="1899-12-30T02:02:28"/>
    <d v="1899-12-30T00:07:12"/>
    <x v="0"/>
    <x v="1"/>
    <s v="j"/>
  </r>
  <r>
    <n v="36"/>
    <x v="37"/>
    <x v="0"/>
    <d v="2024-05-28T00:00:00"/>
    <n v="18"/>
    <d v="1899-12-30T02:40:03"/>
    <d v="1899-12-30T00:38:10"/>
    <d v="1899-12-30T02:01:53"/>
    <d v="1899-12-30T00:06:46"/>
    <x v="0"/>
    <x v="1"/>
    <e v="#N/A"/>
  </r>
  <r>
    <n v="8"/>
    <x v="3"/>
    <x v="1"/>
    <d v="2024-06-03T00:00:00"/>
    <n v="18"/>
    <d v="1899-12-30T02:43:32"/>
    <d v="1899-12-30T00:34:49"/>
    <d v="1899-12-30T02:08:43"/>
    <d v="1899-12-30T00:07:09"/>
    <x v="0"/>
    <x v="3"/>
    <s v="j"/>
  </r>
  <r>
    <n v="33"/>
    <x v="28"/>
    <x v="1"/>
    <d v="2024-06-03T00:00:00"/>
    <n v="18"/>
    <d v="1899-12-30T02:43:42"/>
    <d v="1899-12-30T00:34:49"/>
    <d v="1899-12-30T02:08:53"/>
    <d v="1899-12-30T00:07:10"/>
    <x v="0"/>
    <x v="3"/>
    <e v="#N/A"/>
  </r>
  <r>
    <n v="31"/>
    <x v="27"/>
    <x v="1"/>
    <d v="2024-06-03T00:00:00"/>
    <n v="19"/>
    <d v="1899-12-30T02:33:03"/>
    <d v="1899-12-30T00:34:49"/>
    <d v="1899-12-30T01:58:14"/>
    <d v="1899-12-30T00:06:13"/>
    <x v="0"/>
    <x v="3"/>
    <e v="#N/A"/>
  </r>
  <r>
    <n v="7"/>
    <x v="4"/>
    <x v="1"/>
    <d v="2024-06-04T00:00:00"/>
    <n v="19"/>
    <d v="1899-12-30T01:22:53"/>
    <d v="1899-12-30T00:00:00"/>
    <d v="1899-12-30T01:22:53"/>
    <d v="1899-12-30T00:04:22"/>
    <x v="0"/>
    <x v="1"/>
    <s v="j"/>
  </r>
  <r>
    <n v="48"/>
    <x v="39"/>
    <x v="0"/>
    <d v="2024-06-08T00:00:00"/>
    <n v="16"/>
    <d v="1899-12-30T02:28:38"/>
    <d v="1899-12-30T00:21:10"/>
    <d v="1899-12-30T02:07:28"/>
    <d v="1899-12-30T00:07:58"/>
    <x v="0"/>
    <x v="2"/>
    <e v="#N/A"/>
  </r>
  <r>
    <n v="8"/>
    <x v="3"/>
    <x v="1"/>
    <d v="2024-06-08T00:00:00"/>
    <n v="27"/>
    <d v="1899-12-30T02:31:35"/>
    <d v="1899-12-30T00:21:10"/>
    <d v="1899-12-30T02:10:25"/>
    <d v="1899-12-30T00:04:50"/>
    <x v="0"/>
    <x v="2"/>
    <s v="j"/>
  </r>
  <r>
    <n v="28"/>
    <x v="25"/>
    <x v="0"/>
    <d v="2024-06-08T00:00:00"/>
    <n v="28"/>
    <d v="1899-12-30T02:35:35"/>
    <d v="1899-12-30T00:21:10"/>
    <d v="1899-12-30T02:14:24"/>
    <d v="1899-12-30T00:04:48"/>
    <x v="0"/>
    <x v="2"/>
    <s v="j"/>
  </r>
  <r>
    <n v="30"/>
    <x v="26"/>
    <x v="0"/>
    <d v="2024-06-11T00:00:00"/>
    <n v="13"/>
    <d v="1899-12-30T02:04:31"/>
    <d v="1899-12-30T00:30:50"/>
    <d v="1899-12-30T01:33:42"/>
    <d v="1899-12-30T00:07:12"/>
    <x v="0"/>
    <x v="1"/>
    <s v="g"/>
  </r>
  <r>
    <n v="49"/>
    <x v="40"/>
    <x v="3"/>
    <d v="2024-06-11T00:00:00"/>
    <n v="16"/>
    <d v="1899-12-30T02:13:15"/>
    <d v="1899-12-30T00:30:50"/>
    <d v="1899-12-30T01:42:25"/>
    <d v="1899-12-30T00:06:24"/>
    <x v="0"/>
    <x v="1"/>
    <e v="#N/A"/>
  </r>
  <r>
    <n v="23"/>
    <x v="20"/>
    <x v="0"/>
    <d v="2024-06-11T00:00:00"/>
    <n v="17"/>
    <d v="1899-12-30T02:13:13"/>
    <d v="1899-12-30T00:30:50"/>
    <d v="1899-12-30T01:42:23"/>
    <d v="1899-12-30T00:06:01"/>
    <x v="0"/>
    <x v="1"/>
    <s v="g"/>
  </r>
  <r>
    <n v="39"/>
    <x v="31"/>
    <x v="1"/>
    <d v="2024-06-15T00:00:00"/>
    <n v="5"/>
    <d v="1899-12-30T01:00:42"/>
    <d v="1899-12-30T00:00:00"/>
    <d v="1899-12-30T01:00:42"/>
    <d v="1899-12-30T00:12:08"/>
    <x v="1"/>
    <x v="2"/>
    <e v="#N/A"/>
  </r>
  <r>
    <n v="10"/>
    <x v="8"/>
    <x v="3"/>
    <d v="2024-06-15T00:00:00"/>
    <n v="10"/>
    <d v="1899-12-30T01:07:51"/>
    <d v="1899-12-30T00:00:00"/>
    <d v="1899-12-30T01:07:51"/>
    <d v="1899-12-30T00:06:47"/>
    <x v="0"/>
    <x v="2"/>
    <s v="g"/>
  </r>
  <r>
    <n v="37"/>
    <x v="30"/>
    <x v="2"/>
    <d v="2024-06-15T00:00:00"/>
    <n v="11"/>
    <d v="1899-12-30T01:12:56"/>
    <d v="1899-12-30T00:00:00"/>
    <d v="1899-12-30T01:12:56"/>
    <d v="1899-12-30T00:06:38"/>
    <x v="0"/>
    <x v="2"/>
    <e v="#N/A"/>
  </r>
  <r>
    <n v="20"/>
    <x v="17"/>
    <x v="3"/>
    <d v="2024-06-15T00:00:00"/>
    <n v="12"/>
    <d v="1899-12-30T01:12:09"/>
    <d v="1899-12-30T00:00:00"/>
    <d v="1899-12-30T01:12:09"/>
    <d v="1899-12-30T00:06:01"/>
    <x v="0"/>
    <x v="2"/>
    <s v="g"/>
  </r>
  <r>
    <n v="50"/>
    <x v="41"/>
    <x v="0"/>
    <d v="2024-07-01T00:00:00"/>
    <n v="12"/>
    <d v="1899-12-30T01:35:30"/>
    <d v="1899-12-30T01:03:29"/>
    <d v="1899-12-30T00:32:01"/>
    <d v="1899-12-30T00:02:40"/>
    <x v="1"/>
    <x v="3"/>
    <e v="#N/A"/>
  </r>
  <r>
    <n v="51"/>
    <x v="42"/>
    <x v="3"/>
    <d v="2024-07-01T00:00:00"/>
    <n v="25"/>
    <d v="1899-12-30T01:09:33"/>
    <d v="1899-12-30T01:03:29"/>
    <d v="1899-12-30T00:06:03"/>
    <d v="1899-12-30T00:00:15"/>
    <x v="1"/>
    <x v="3"/>
    <e v="#N/A"/>
  </r>
  <r>
    <n v="52"/>
    <x v="43"/>
    <x v="0"/>
    <d v="2024-07-02T00:00:00"/>
    <n v="7"/>
    <d v="1899-12-30T02:45:35"/>
    <d v="1899-12-30T00:40:42"/>
    <d v="1899-12-30T02:04:53"/>
    <d v="1899-12-30T00:17:50"/>
    <x v="0"/>
    <x v="1"/>
    <e v="#N/A"/>
  </r>
  <r>
    <n v="53"/>
    <x v="44"/>
    <x v="1"/>
    <d v="2024-07-02T00:00:00"/>
    <n v="15"/>
    <d v="1899-12-30T02:24:07"/>
    <d v="1899-12-30T00:40:42"/>
    <d v="1899-12-30T01:43:25"/>
    <d v="1899-12-30T00:06:54"/>
    <x v="0"/>
    <x v="1"/>
    <e v="#N/A"/>
  </r>
  <r>
    <n v="54"/>
    <x v="45"/>
    <x v="0"/>
    <d v="2024-07-02T00:00:00"/>
    <n v="18"/>
    <d v="1899-12-30T02:23:39"/>
    <d v="1899-12-30T00:40:42"/>
    <d v="1899-12-30T01:42:57"/>
    <d v="1899-12-30T00:05:43"/>
    <x v="0"/>
    <x v="1"/>
    <e v="#N/A"/>
  </r>
  <r>
    <n v="46"/>
    <x v="38"/>
    <x v="1"/>
    <d v="2024-07-06T00:00:00"/>
    <n v="10"/>
    <d v="1899-12-30T02:16:38"/>
    <d v="1899-12-30T00:00:07"/>
    <d v="1899-12-30T02:16:31"/>
    <d v="1899-12-30T00:13:39"/>
    <x v="0"/>
    <x v="2"/>
    <e v="#N/A"/>
  </r>
  <r>
    <n v="36"/>
    <x v="37"/>
    <x v="0"/>
    <d v="2024-07-06T00:00:00"/>
    <n v="21"/>
    <d v="1899-12-30T02:28:24"/>
    <d v="1899-12-30T00:00:07"/>
    <d v="1899-12-30T02:28:17"/>
    <d v="1899-12-30T00:07:04"/>
    <x v="0"/>
    <x v="2"/>
    <e v="#N/A"/>
  </r>
  <r>
    <n v="48"/>
    <x v="39"/>
    <x v="0"/>
    <d v="2024-07-06T00:00:00"/>
    <n v="21"/>
    <d v="1899-12-30T01:53:10"/>
    <d v="1899-12-30T00:00:07"/>
    <d v="1899-12-30T01:53:03"/>
    <d v="1899-12-30T00:05:23"/>
    <x v="0"/>
    <x v="2"/>
    <e v="#N/A"/>
  </r>
  <r>
    <n v="31"/>
    <x v="27"/>
    <x v="1"/>
    <d v="2024-08-13T00:00:00"/>
    <n v="17"/>
    <d v="1899-12-30T02:18:52"/>
    <d v="1899-12-30T00:00:00"/>
    <d v="1899-12-30T02:18:52"/>
    <d v="1899-12-30T00:08:10"/>
    <x v="0"/>
    <x v="1"/>
    <e v="#N/A"/>
  </r>
  <r>
    <n v="47"/>
    <x v="46"/>
    <x v="3"/>
    <d v="2024-08-13T00:00:00"/>
    <n v="23"/>
    <d v="1899-12-30T02:39:31"/>
    <d v="1899-12-30T00:00:00"/>
    <d v="1899-12-30T02:39:31"/>
    <d v="1899-12-30T00:06:56"/>
    <x v="0"/>
    <x v="1"/>
    <e v="#N/A"/>
  </r>
  <r>
    <n v="40"/>
    <x v="33"/>
    <x v="1"/>
    <d v="2024-08-13T00:00:00"/>
    <n v="24"/>
    <d v="1899-12-30T02:51:41"/>
    <d v="1899-12-30T00:00:00"/>
    <d v="1899-12-30T02:51:41"/>
    <d v="1899-12-30T00:07:09"/>
    <x v="0"/>
    <x v="1"/>
    <e v="#N/A"/>
  </r>
  <r>
    <n v="55"/>
    <x v="47"/>
    <x v="0"/>
    <d v="2024-08-13T00:00:00"/>
    <n v="36"/>
    <d v="1899-12-30T02:49:38"/>
    <d v="1899-12-30T00:00:00"/>
    <d v="1899-12-30T02:49:38"/>
    <d v="1899-12-30T00:04:43"/>
    <x v="0"/>
    <x v="1"/>
    <e v="#N/A"/>
  </r>
  <r>
    <n v="6"/>
    <x v="5"/>
    <x v="2"/>
    <d v="2024-08-17T00:00:00"/>
    <n v="7"/>
    <d v="1899-12-30T03:56:59"/>
    <d v="1899-12-30T00:05:34"/>
    <d v="1899-12-30T03:51:25"/>
    <d v="1899-12-30T00:33:04"/>
    <x v="1"/>
    <x v="2"/>
    <s v="g"/>
  </r>
  <r>
    <n v="46"/>
    <x v="38"/>
    <x v="1"/>
    <d v="2024-08-17T00:00:00"/>
    <n v="9"/>
    <d v="1899-12-30T05:25:18"/>
    <d v="1899-12-30T00:05:34"/>
    <d v="1899-12-30T05:19:44"/>
    <d v="1899-12-30T00:35:32"/>
    <x v="0"/>
    <x v="2"/>
    <e v="#N/A"/>
  </r>
  <r>
    <n v="56"/>
    <x v="36"/>
    <x v="0"/>
    <d v="2024-08-17T00:00:00"/>
    <n v="40"/>
    <d v="1899-12-30T05:00:03"/>
    <d v="1899-12-30T00:05:34"/>
    <d v="1899-12-30T04:54:29"/>
    <d v="1899-12-30T00:07:22"/>
    <x v="0"/>
    <x v="2"/>
    <e v="#N/A"/>
  </r>
  <r>
    <n v="36"/>
    <x v="37"/>
    <x v="0"/>
    <d v="2024-08-17T00:00:00"/>
    <n v="47"/>
    <d v="1899-12-30T05:31:59"/>
    <d v="1899-12-30T00:05:34"/>
    <d v="1899-12-30T05:26:25"/>
    <d v="1899-12-30T00:06:57"/>
    <x v="0"/>
    <x v="2"/>
    <e v="#N/A"/>
  </r>
  <r>
    <n v="37"/>
    <x v="30"/>
    <x v="2"/>
    <d v="2024-08-19T00:00:00"/>
    <n v="8"/>
    <d v="1899-12-30T00:45:53"/>
    <d v="1899-12-30T00:18:43"/>
    <d v="1899-12-30T00:27:10"/>
    <d v="1899-12-30T00:03:24"/>
    <x v="0"/>
    <x v="3"/>
    <e v="#N/A"/>
  </r>
  <r>
    <n v="36"/>
    <x v="37"/>
    <x v="0"/>
    <d v="2024-08-19T00:00:00"/>
    <n v="8"/>
    <d v="1899-12-30T00:49:13"/>
    <d v="1899-12-30T00:18:43"/>
    <d v="1899-12-30T00:30:30"/>
    <d v="1899-12-30T00:03:49"/>
    <x v="0"/>
    <x v="3"/>
    <e v="#N/A"/>
  </r>
  <r>
    <n v="10"/>
    <x v="8"/>
    <x v="3"/>
    <d v="2024-08-19T00:00:00"/>
    <n v="12"/>
    <d v="1899-12-30T00:55:16"/>
    <d v="1899-12-30T00:18:43"/>
    <d v="1899-12-30T00:36:33"/>
    <d v="1899-12-30T00:03:03"/>
    <x v="0"/>
    <x v="3"/>
    <s v="g"/>
  </r>
  <r>
    <n v="57"/>
    <x v="48"/>
    <x v="0"/>
    <d v="2024-08-19T00:00:00"/>
    <n v="14"/>
    <d v="1899-12-30T01:07:33"/>
    <d v="1899-12-30T00:18:43"/>
    <d v="1899-12-30T00:48:50"/>
    <d v="1899-12-30T00:03:29"/>
    <x v="1"/>
    <x v="3"/>
    <e v="#N/A"/>
  </r>
  <r>
    <n v="59"/>
    <x v="49"/>
    <x v="0"/>
    <d v="2024-09-02T00:00:00"/>
    <n v="13"/>
    <d v="1899-12-30T01:44:03"/>
    <d v="1899-12-30T00:00:00"/>
    <d v="1899-12-30T01:44:03"/>
    <d v="1899-12-30T00:08:00"/>
    <x v="0"/>
    <x v="3"/>
    <e v="#N/A"/>
  </r>
  <r>
    <n v="58"/>
    <x v="50"/>
    <x v="0"/>
    <d v="2024-09-02T00:00:00"/>
    <n v="17"/>
    <d v="1899-12-30T02:09:58"/>
    <d v="1899-12-30T00:00:00"/>
    <d v="1899-12-30T02:09:58"/>
    <d v="1899-12-30T00:07:39"/>
    <x v="0"/>
    <x v="3"/>
    <e v="#N/A"/>
  </r>
  <r>
    <n v="5"/>
    <x v="6"/>
    <x v="0"/>
    <d v="2024-09-03T00:00:00"/>
    <n v="12"/>
    <d v="1899-12-30T02:23:06"/>
    <d v="1899-12-30T00:00:00"/>
    <d v="1899-12-30T02:23:06"/>
    <d v="1899-12-30T00:11:55"/>
    <x v="0"/>
    <x v="1"/>
    <s v="g"/>
  </r>
  <r>
    <n v="13"/>
    <x v="11"/>
    <x v="2"/>
    <d v="2024-09-03T00:00:00"/>
    <n v="13"/>
    <d v="1899-12-30T02:19:14"/>
    <d v="1899-12-30T00:00:00"/>
    <d v="1899-12-30T02:19:14"/>
    <d v="1899-12-30T00:10:43"/>
    <x v="0"/>
    <x v="1"/>
    <s v="g"/>
  </r>
  <r>
    <n v="7"/>
    <x v="4"/>
    <x v="1"/>
    <d v="2024-09-03T00:00:00"/>
    <n v="13"/>
    <d v="1899-12-30T02:31:42"/>
    <d v="1899-12-30T00:00:00"/>
    <d v="1899-12-30T02:31:42"/>
    <d v="1899-12-30T00:11:40"/>
    <x v="0"/>
    <x v="1"/>
    <s v="j"/>
  </r>
  <r>
    <n v="36"/>
    <x v="37"/>
    <x v="0"/>
    <d v="2024-09-07T00:00:00"/>
    <n v="44"/>
    <d v="1899-12-30T05:08:01"/>
    <d v="1899-12-30T00:05:26"/>
    <d v="1899-12-30T05:02:35"/>
    <d v="1899-12-30T00:06:53"/>
    <x v="0"/>
    <x v="2"/>
    <e v="#N/A"/>
  </r>
  <r>
    <n v="40"/>
    <x v="33"/>
    <x v="1"/>
    <d v="2024-09-07T00:00:00"/>
    <n v="47"/>
    <d v="1899-12-30T04:51:52"/>
    <d v="1899-12-30T00:05:26"/>
    <d v="1899-12-30T04:46:27"/>
    <d v="1899-12-30T00:06:06"/>
    <x v="0"/>
    <x v="2"/>
    <e v="#N/A"/>
  </r>
  <r>
    <n v="14"/>
    <x v="12"/>
    <x v="2"/>
    <d v="2024-09-09T00:00:00"/>
    <n v="6"/>
    <d v="1899-12-30T02:15:58"/>
    <d v="1899-12-30T00:00:00"/>
    <d v="1899-12-30T02:15:58"/>
    <d v="1899-12-30T00:22:40"/>
    <x v="0"/>
    <x v="3"/>
    <s v="g"/>
  </r>
  <r>
    <n v="59"/>
    <x v="49"/>
    <x v="0"/>
    <d v="2024-09-09T00:00:00"/>
    <n v="8"/>
    <d v="1899-12-30T01:18:44"/>
    <d v="1899-12-30T00:00:00"/>
    <d v="1899-12-30T01:18:44"/>
    <d v="1899-12-30T00:09:51"/>
    <x v="0"/>
    <x v="3"/>
    <e v="#N/A"/>
  </r>
  <r>
    <n v="60"/>
    <x v="51"/>
    <x v="1"/>
    <d v="2024-09-09T00:00:00"/>
    <n v="10"/>
    <d v="1899-12-30T02:03:13"/>
    <d v="1899-12-30T00:00:00"/>
    <d v="1899-12-30T02:03:13"/>
    <d v="1899-12-30T00:12:19"/>
    <x v="0"/>
    <x v="3"/>
    <e v="#N/A"/>
  </r>
  <r>
    <n v="40"/>
    <x v="33"/>
    <x v="1"/>
    <d v="2024-09-09T00:00:00"/>
    <n v="21"/>
    <d v="1899-12-30T02:04:27"/>
    <d v="1899-12-30T00:00:00"/>
    <d v="1899-12-30T02:04:27"/>
    <d v="1899-12-30T00:05:56"/>
    <x v="0"/>
    <x v="3"/>
    <e v="#N/A"/>
  </r>
  <r>
    <n v="61"/>
    <x v="52"/>
    <x v="0"/>
    <d v="2024-09-10T00:00:00"/>
    <n v="8"/>
    <d v="1899-12-30T02:22:25"/>
    <d v="1899-12-30T00:13:06"/>
    <d v="1899-12-30T02:09:18"/>
    <d v="1899-12-30T00:16:10"/>
    <x v="0"/>
    <x v="1"/>
    <e v="#N/A"/>
  </r>
  <r>
    <n v="5"/>
    <x v="6"/>
    <x v="0"/>
    <d v="2024-09-10T00:00:00"/>
    <n v="11"/>
    <d v="1899-12-30T02:24:10"/>
    <d v="1899-12-30T00:13:06"/>
    <d v="1899-12-30T02:11:03"/>
    <d v="1899-12-30T00:11:55"/>
    <x v="0"/>
    <x v="1"/>
    <s v="g"/>
  </r>
  <r>
    <n v="36"/>
    <x v="37"/>
    <x v="0"/>
    <d v="2024-09-10T00:00:00"/>
    <n v="12"/>
    <d v="1899-12-30T02:30:54"/>
    <d v="1899-12-30T00:13:06"/>
    <d v="1899-12-30T02:17:48"/>
    <d v="1899-12-30T00:11:29"/>
    <x v="0"/>
    <x v="1"/>
    <e v="#N/A"/>
  </r>
  <r>
    <n v="56"/>
    <x v="36"/>
    <x v="0"/>
    <d v="2024-09-10T00:00:00"/>
    <n v="13"/>
    <d v="1899-12-30T02:19:58"/>
    <d v="1899-12-30T00:13:06"/>
    <d v="1899-12-30T02:06:51"/>
    <d v="1899-12-30T00:09:45"/>
    <x v="0"/>
    <x v="1"/>
    <e v="#N/A"/>
  </r>
  <r>
    <n v="47"/>
    <x v="46"/>
    <x v="3"/>
    <d v="2024-09-16T00:00:00"/>
    <n v="9"/>
    <d v="1899-12-30T01:51:25"/>
    <d v="1899-12-30T00:00:00"/>
    <d v="1899-12-30T01:51:25"/>
    <d v="1899-12-30T00:12:23"/>
    <x v="0"/>
    <x v="3"/>
    <e v="#N/A"/>
  </r>
  <r>
    <n v="17"/>
    <x v="14"/>
    <x v="1"/>
    <d v="2024-09-16T00:00:00"/>
    <n v="12"/>
    <d v="1899-12-30T02:21:45"/>
    <d v="1899-12-30T00:00:00"/>
    <d v="1899-12-30T02:21:45"/>
    <d v="1899-12-30T00:11:49"/>
    <x v="0"/>
    <x v="3"/>
    <s v="j"/>
  </r>
  <r>
    <n v="60"/>
    <x v="51"/>
    <x v="1"/>
    <d v="2024-09-16T00:00:00"/>
    <n v="13"/>
    <d v="1899-12-30T02:04:14"/>
    <d v="1899-12-30T00:00:00"/>
    <d v="1899-12-30T02:04:14"/>
    <d v="1899-12-30T00:09:33"/>
    <x v="0"/>
    <x v="3"/>
    <e v="#N/A"/>
  </r>
  <r>
    <n v="28"/>
    <x v="25"/>
    <x v="0"/>
    <d v="2024-09-16T00:00:00"/>
    <n v="16"/>
    <d v="1899-12-30T02:28:18"/>
    <d v="1899-12-30T00:00:00"/>
    <d v="1899-12-30T02:28:18"/>
    <d v="1899-12-30T00:09:16"/>
    <x v="0"/>
    <x v="3"/>
    <s v="j"/>
  </r>
  <r>
    <n v="64"/>
    <x v="53"/>
    <x v="0"/>
    <d v="2024-09-17T00:00:00"/>
    <n v="7"/>
    <d v="1899-12-30T01:49:06"/>
    <d v="1899-12-30T00:32:45"/>
    <d v="1899-12-30T01:16:21"/>
    <d v="1899-12-30T00:10:54"/>
    <x v="0"/>
    <x v="1"/>
    <e v="#N/A"/>
  </r>
  <r>
    <n v="30"/>
    <x v="26"/>
    <x v="0"/>
    <d v="2024-09-17T00:00:00"/>
    <n v="10"/>
    <d v="1899-12-30T02:37:38"/>
    <d v="1899-12-30T00:32:45"/>
    <d v="1899-12-30T02:04:54"/>
    <d v="1899-12-30T00:12:29"/>
    <x v="0"/>
    <x v="1"/>
    <s v="g"/>
  </r>
  <r>
    <n v="62"/>
    <x v="54"/>
    <x v="0"/>
    <d v="2024-09-17T00:00:00"/>
    <n v="14"/>
    <d v="1899-12-30T02:02:01"/>
    <d v="1899-12-30T00:32:45"/>
    <d v="1899-12-30T01:29:16"/>
    <d v="1899-12-30T00:06:23"/>
    <x v="0"/>
    <x v="1"/>
    <e v="#N/A"/>
  </r>
  <r>
    <n v="65"/>
    <x v="55"/>
    <x v="0"/>
    <d v="2024-09-21T00:00:00"/>
    <n v="13"/>
    <d v="1899-12-30T01:59:15"/>
    <d v="1899-12-30T00:00:00"/>
    <d v="1899-12-30T01:59:15"/>
    <d v="1899-12-30T00:09:10"/>
    <x v="0"/>
    <x v="2"/>
    <e v="#N/A"/>
  </r>
  <r>
    <n v="9"/>
    <x v="24"/>
    <x v="1"/>
    <d v="2024-09-28T00:00:00"/>
    <n v="10"/>
    <d v="1899-12-30T02:57:04"/>
    <d v="1899-12-30T00:16:23"/>
    <d v="1899-12-30T02:40:41"/>
    <d v="1899-12-30T00:16:04"/>
    <x v="0"/>
    <x v="2"/>
    <s v="j"/>
  </r>
  <r>
    <n v="8"/>
    <x v="3"/>
    <x v="1"/>
    <d v="2024-09-28T00:00:00"/>
    <n v="12"/>
    <d v="1899-12-30T03:01:29"/>
    <d v="1899-12-30T00:16:23"/>
    <d v="1899-12-30T02:45:07"/>
    <d v="1899-12-30T00:13:46"/>
    <x v="0"/>
    <x v="2"/>
    <s v="j"/>
  </r>
  <r>
    <n v="60"/>
    <x v="51"/>
    <x v="1"/>
    <d v="2024-09-30T00:00:00"/>
    <n v="5"/>
    <d v="1899-12-30T00:36:50"/>
    <d v="1899-12-30T00:00:12"/>
    <d v="1899-12-30T00:36:37"/>
    <d v="1899-12-30T00:07:19"/>
    <x v="0"/>
    <x v="3"/>
    <e v="#N/A"/>
  </r>
  <r>
    <n v="66"/>
    <x v="56"/>
    <x v="0"/>
    <d v="2024-09-30T00:00:00"/>
    <n v="9"/>
    <d v="1899-12-30T01:17:56"/>
    <d v="1899-12-30T00:00:12"/>
    <d v="1899-12-30T01:17:43"/>
    <d v="1899-12-30T00:08:38"/>
    <x v="0"/>
    <x v="3"/>
    <e v="#N/A"/>
  </r>
  <r>
    <n v="49"/>
    <x v="40"/>
    <x v="3"/>
    <d v="2024-09-30T00:00:00"/>
    <n v="14"/>
    <d v="1899-12-30T00:48:21"/>
    <d v="1899-12-30T00:00:12"/>
    <d v="1899-12-30T00:48:08"/>
    <d v="1899-12-30T00:03:26"/>
    <x v="0"/>
    <x v="3"/>
    <e v="#N/A"/>
  </r>
  <r>
    <n v="12"/>
    <x v="7"/>
    <x v="2"/>
    <d v="2024-09-30T00:00:00"/>
    <n v="17"/>
    <d v="1899-12-30T00:01:01"/>
    <d v="1899-12-30T00:00:12"/>
    <d v="1899-12-30T00:00:48"/>
    <d v="1899-12-30T00:00:03"/>
    <x v="0"/>
    <x v="3"/>
    <e v="#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D66162-191A-48FB-96A0-DC9B3AD7848B}" name="PivotTable23" cacheId="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R42:Y100" firstHeaderRow="0" firstDataRow="1" firstDataCol="1" rowPageCount="2" colPageCount="1"/>
  <pivotFields count="12">
    <pivotField dataField="1" showAll="0"/>
    <pivotField axis="axisRow" showAll="0" sortType="ascending">
      <items count="58">
        <item x="55"/>
        <item x="27"/>
        <item x="14"/>
        <item x="53"/>
        <item x="32"/>
        <item x="23"/>
        <item x="42"/>
        <item x="29"/>
        <item x="51"/>
        <item x="26"/>
        <item x="31"/>
        <item x="48"/>
        <item x="50"/>
        <item x="17"/>
        <item x="41"/>
        <item x="52"/>
        <item x="8"/>
        <item x="24"/>
        <item x="4"/>
        <item x="6"/>
        <item x="22"/>
        <item x="44"/>
        <item x="13"/>
        <item x="15"/>
        <item x="12"/>
        <item x="9"/>
        <item x="45"/>
        <item x="39"/>
        <item x="37"/>
        <item x="16"/>
        <item x="3"/>
        <item x="11"/>
        <item x="7"/>
        <item x="25"/>
        <item x="35"/>
        <item x="36"/>
        <item x="54"/>
        <item x="5"/>
        <item x="47"/>
        <item x="28"/>
        <item x="43"/>
        <item x="38"/>
        <item x="30"/>
        <item x="18"/>
        <item x="19"/>
        <item x="33"/>
        <item x="21"/>
        <item x="56"/>
        <item x="20"/>
        <item x="49"/>
        <item x="1"/>
        <item x="0"/>
        <item x="2"/>
        <item x="46"/>
        <item x="34"/>
        <item x="10"/>
        <item x="40"/>
        <item t="default"/>
      </items>
    </pivotField>
    <pivotField showAll="0"/>
    <pivotField numFmtId="14" showAll="0"/>
    <pivotField dataField="1" showAll="0"/>
    <pivotField dataField="1" numFmtId="164" showAll="0"/>
    <pivotField numFmtId="164" showAll="0"/>
    <pivotField numFmtId="164" showAll="0"/>
    <pivotField dataField="1" numFmtId="164" showAll="0"/>
    <pivotField axis="axisPage" showAll="0">
      <items count="3">
        <item x="0"/>
        <item x="1"/>
        <item t="default"/>
      </items>
    </pivotField>
    <pivotField axis="axisPage" showAll="0">
      <items count="6">
        <item x="3"/>
        <item x="1"/>
        <item x="0"/>
        <item x="4"/>
        <item x="2"/>
        <item t="default"/>
      </items>
    </pivotField>
    <pivotField showAll="0"/>
  </pivotFields>
  <rowFields count="1">
    <field x="1"/>
  </rowFields>
  <row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9" hier="-1"/>
    <pageField fld="10" hier="-1"/>
  </pageFields>
  <dataFields count="7">
    <dataField name="Dugnadsdager" fld="0" subtotal="count" baseField="1" baseItem="0" numFmtId="1"/>
    <dataField name="Totalt sekket" fld="4" baseField="1" baseItem="0" numFmtId="1"/>
    <dataField name="Gj.snitt sekker" fld="4" subtotal="average" baseField="1" baseItem="11" numFmtId="1"/>
    <dataField name="Totalt timer" fld="5" baseField="1" baseItem="8" numFmtId="164"/>
    <dataField name="Gj.snitt hastighet" fld="8" subtotal="average" baseField="1" baseItem="2" numFmtId="164"/>
    <dataField name="Raskeste hastighet" fld="8" subtotal="min" baseField="1" baseItem="0" numFmtId="164"/>
    <dataField name="Flest sekket på 1 dag" fld="4" subtotal="max" baseField="1" baseItem="3"/>
  </dataFields>
  <formats count="2">
    <format dxfId="85">
      <pivotArea outline="0" collapsedLevelsAreSubtotals="1" fieldPosition="0">
        <references count="1">
          <reference field="4294967294" count="3" selected="0">
            <x v="3"/>
            <x v="4"/>
            <x v="5"/>
          </reference>
        </references>
      </pivotArea>
    </format>
    <format dxfId="47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</formats>
  <conditionalFormats count="7">
    <conditionalFormat priority="7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57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57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1" count="57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1" count="57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1" count="57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5"/>
            </reference>
            <reference field="1" count="57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1" count="57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FB4E47-25F4-4930-B1B5-E8F83630D730}" name="PivotTable22" cacheId="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65:O66" firstHeaderRow="0" firstDataRow="1" firstDataCol="0"/>
  <pivotFields count="12">
    <pivotField showAll="0"/>
    <pivotField showAll="0"/>
    <pivotField showAll="0"/>
    <pivotField dataField="1" numFmtId="14" showAll="0"/>
    <pivotField showAll="0"/>
    <pivotField numFmtId="164" showAll="0"/>
    <pivotField numFmtId="164" showAll="0"/>
    <pivotField numFmtId="164" showAll="0"/>
    <pivotField numFmtId="164" showAll="0"/>
    <pivotField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Min of dag" fld="3" subtotal="min" baseField="0" baseItem="1"/>
    <dataField name="Max of dag2" fld="3" subtotal="max" baseField="0" baseItem="1"/>
  </dataFields>
  <formats count="1">
    <format dxfId="9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CD8711-EA47-4754-B2F8-2179AB63F8C4}" name="PivotTable21" cacheId="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55:O60" firstHeaderRow="1" firstDataRow="1" firstDataCol="1" rowPageCount="1" colPageCount="1"/>
  <pivotFields count="12"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numFmtId="14" showAll="0"/>
    <pivotField dataField="1" showAll="0"/>
    <pivotField numFmtId="164" showAll="0"/>
    <pivotField numFmtId="164" showAll="0"/>
    <pivotField numFmtId="164" showAll="0"/>
    <pivotField numFmtId="164" showAll="0"/>
    <pivotField axis="axisPage" showAll="0">
      <items count="3">
        <item x="0"/>
        <item x="1"/>
        <item t="default"/>
      </items>
    </pivotField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9" hier="-1"/>
  </pageFields>
  <dataFields count="1">
    <dataField name="Sum of sekker" fld="4" baseField="0" baseItem="0"/>
  </dataFields>
  <formats count="1">
    <format dxfId="96">
      <pivotArea dataOnly="0" labelOnly="1" fieldPosition="0">
        <references count="1"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658498-655A-4FEC-BDAF-D41853110A37}" name="PivotTable20" cacheId="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49:N50" firstHeaderRow="1" firstDataRow="1" firstDataCol="0"/>
  <pivotFields count="12">
    <pivotField showAll="0"/>
    <pivotField showAll="0"/>
    <pivotField showAll="0"/>
    <pivotField numFmtId="14" showAll="0"/>
    <pivotField dataField="1" showAll="0"/>
    <pivotField numFmtId="164" showAll="0"/>
    <pivotField numFmtId="164" showAll="0"/>
    <pivotField numFmtId="164" showAll="0"/>
    <pivotField numFmtId="164" showAll="0"/>
    <pivotField showAll="0"/>
    <pivotField showAll="0"/>
    <pivotField showAll="0"/>
  </pivotFields>
  <rowItems count="1">
    <i/>
  </rowItems>
  <colItems count="1">
    <i/>
  </colItems>
  <dataFields count="1">
    <dataField name="Sum of sekker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B3222B-075B-4DEC-97B0-3BC4FCD246BD}" name="PivotTable18" cacheId="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39:O40" firstHeaderRow="0" firstDataRow="1" firstDataCol="0" rowPageCount="1" colPageCount="1"/>
  <pivotFields count="12">
    <pivotField showAll="0"/>
    <pivotField showAll="0"/>
    <pivotField showAll="0"/>
    <pivotField numFmtId="14" showAll="0"/>
    <pivotField dataField="1" showAll="0"/>
    <pivotField dataField="1" numFmtId="164" showAll="0"/>
    <pivotField numFmtId="164" showAll="0"/>
    <pivotField numFmtId="164" showAll="0"/>
    <pivotField numFmtId="164" showAll="0"/>
    <pivotField axis="axisPage" showAll="0">
      <items count="3">
        <item x="0"/>
        <item x="1"/>
        <item t="default"/>
      </items>
    </pivotField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pageFields count="1">
    <pageField fld="9" item="1" hier="-1"/>
  </pageFields>
  <dataFields count="2">
    <dataField name="Sum of sekker" fld="4" baseField="0" baseItem="0"/>
    <dataField name="Sum of tid_med_pause" fld="5" baseField="0" baseItem="1" numFmtId="165"/>
  </dataFields>
  <formats count="1">
    <format dxfId="12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D3A3B8-3290-42AA-A15C-7F4062F4B629}" name="PivotTable16" cacheId="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31:O32" firstHeaderRow="0" firstDataRow="1" firstDataCol="0" rowPageCount="1" colPageCount="1"/>
  <pivotFields count="12">
    <pivotField showAll="0"/>
    <pivotField showAll="0"/>
    <pivotField showAll="0"/>
    <pivotField numFmtId="14" showAll="0"/>
    <pivotField dataField="1" showAll="0"/>
    <pivotField dataField="1" numFmtId="164" showAll="0"/>
    <pivotField numFmtId="164" showAll="0"/>
    <pivotField numFmtId="164" showAll="0"/>
    <pivotField numFmtId="164" showAll="0"/>
    <pivotField axis="axisPage" showAll="0">
      <items count="3">
        <item x="0"/>
        <item x="1"/>
        <item t="default"/>
      </items>
    </pivotField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pageFields count="1">
    <pageField fld="9" item="0" hier="-1"/>
  </pageFields>
  <dataFields count="2">
    <dataField name="Sum of sekker" fld="4" baseField="0" baseItem="0"/>
    <dataField name="Sum of tid_med_pause" fld="5" baseField="0" baseItem="1" numFmtId="165"/>
  </dataFields>
  <formats count="1">
    <format dxfId="12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E2D35D-82E0-43CC-BCAF-3D6F5A93EC1E}" name="PivotTable14" cacheId="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26:N27" firstHeaderRow="1" firstDataRow="1" firstDataCol="0"/>
  <pivotFields count="12">
    <pivotField showAll="0"/>
    <pivotField showAll="0"/>
    <pivotField showAll="0"/>
    <pivotField numFmtId="14" showAll="0"/>
    <pivotField showAll="0"/>
    <pivotField dataField="1" numFmtId="164" showAll="0"/>
    <pivotField numFmtId="164" showAll="0"/>
    <pivotField numFmtId="164" showAll="0"/>
    <pivotField numFmtId="164" showAll="0"/>
    <pivotField showAll="0"/>
    <pivotField showAll="0"/>
    <pivotField showAll="0"/>
  </pivotFields>
  <rowItems count="1">
    <i/>
  </rowItems>
  <colItems count="1">
    <i/>
  </colItems>
  <dataFields count="1">
    <dataField name="Sum of tid_med_pause" fld="5" baseField="0" baseItem="0" numFmtId="165"/>
  </dataFields>
  <formats count="1">
    <format dxfId="11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AF8D89-6064-445F-A787-4BD1281E7FB6}" name="PivotTable11" cacheId="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21:N22" firstHeaderRow="1" firstDataRow="1" firstDataCol="0" rowPageCount="1" colPageCount="1"/>
  <pivotFields count="12">
    <pivotField showAll="0"/>
    <pivotField showAll="0"/>
    <pivotField showAll="0"/>
    <pivotField numFmtId="14" showAll="0"/>
    <pivotField dataField="1" showAll="0"/>
    <pivotField numFmtId="164" showAll="0"/>
    <pivotField numFmtId="164" showAll="0"/>
    <pivotField numFmtId="164" showAll="0"/>
    <pivotField numFmtId="164" showAll="0"/>
    <pivotField showAll="0"/>
    <pivotField axis="axisPage" multipleItemSelectionAllowed="1" showAll="0">
      <items count="6">
        <item h="1" x="3"/>
        <item h="1" x="1"/>
        <item h="1" x="0"/>
        <item h="1" x="4"/>
        <item x="2"/>
        <item t="default"/>
      </items>
    </pivotField>
    <pivotField showAll="0"/>
  </pivotFields>
  <rowItems count="1">
    <i/>
  </rowItems>
  <colItems count="1">
    <i/>
  </colItems>
  <pageFields count="1">
    <pageField fld="10" hier="-1"/>
  </pageFields>
  <dataFields count="1">
    <dataField name="Average of sekker" fld="4" subtotal="average" baseField="0" baseItem="0" numFmtId="165"/>
  </dataFields>
  <formats count="1">
    <format dxfId="11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D5C1DF-CB94-4188-B17B-BAE212437925}" name="PivotTable4" cacheId="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6:N17" firstHeaderRow="1" firstDataRow="1" firstDataCol="0" rowPageCount="1" colPageCount="1"/>
  <pivotFields count="12">
    <pivotField showAll="0"/>
    <pivotField showAll="0"/>
    <pivotField showAll="0"/>
    <pivotField numFmtId="14" showAll="0"/>
    <pivotField dataField="1" showAll="0"/>
    <pivotField numFmtId="164" showAll="0"/>
    <pivotField numFmtId="164" showAll="0"/>
    <pivotField numFmtId="164" showAll="0"/>
    <pivotField numFmtId="164" showAll="0"/>
    <pivotField showAll="0"/>
    <pivotField axis="axisPage" multipleItemSelectionAllowed="1" showAll="0">
      <items count="6">
        <item x="3"/>
        <item x="1"/>
        <item x="0"/>
        <item x="4"/>
        <item h="1" x="2"/>
        <item t="default"/>
      </items>
    </pivotField>
    <pivotField showAll="0"/>
  </pivotFields>
  <rowItems count="1">
    <i/>
  </rowItems>
  <colItems count="1">
    <i/>
  </colItems>
  <pageFields count="1">
    <pageField fld="10" hier="-1"/>
  </pageFields>
  <dataFields count="1">
    <dataField name="Average of sekker" fld="4" subtotal="average" baseField="0" baseItem="0" numFmtId="165"/>
  </dataFields>
  <formats count="1">
    <format dxfId="11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F55849-AE32-4CED-977B-20518AC3DC44}" name="PivotTable3" cacheId="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8:N9" firstHeaderRow="1" firstDataRow="1" firstDataCol="0" rowPageCount="1" colPageCount="1"/>
  <pivotFields count="12">
    <pivotField showAll="0"/>
    <pivotField showAll="0"/>
    <pivotField showAll="0"/>
    <pivotField numFmtId="14" showAll="0"/>
    <pivotField showAll="0"/>
    <pivotField showAll="0"/>
    <pivotField showAll="0"/>
    <pivotField showAll="0"/>
    <pivotField dataField="1" showAll="0"/>
    <pivotField showAll="0"/>
    <pivotField axis="axisPage" multipleItemSelectionAllowed="1" showAll="0">
      <items count="6">
        <item h="1" x="3"/>
        <item h="1" x="1"/>
        <item h="1" x="0"/>
        <item h="1" x="4"/>
        <item x="2"/>
        <item t="default"/>
      </items>
    </pivotField>
    <pivotField showAll="0"/>
  </pivotFields>
  <rowItems count="1">
    <i/>
  </rowItems>
  <colItems count="1">
    <i/>
  </colItems>
  <pageFields count="1">
    <pageField fld="10" hier="-1"/>
  </pageFields>
  <dataFields count="1">
    <dataField name="Gjennomsnittlig fart (tid/sekk) på lørdag" fld="8" subtotal="average" baseField="0" baseItem="0" numFmtId="164"/>
  </dataFields>
  <formats count="1">
    <format dxfId="16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70143C-DED8-46EB-A1CF-11B534FE27C6}" name="PivotTable1" cacheId="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3:N4" firstHeaderRow="1" firstDataRow="1" firstDataCol="0" rowPageCount="1" colPageCount="1"/>
  <pivotFields count="12">
    <pivotField showAll="0"/>
    <pivotField showAll="0"/>
    <pivotField showAll="0"/>
    <pivotField numFmtId="14" showAll="0"/>
    <pivotField showAll="0"/>
    <pivotField showAll="0"/>
    <pivotField showAll="0"/>
    <pivotField showAll="0"/>
    <pivotField dataField="1" showAll="0"/>
    <pivotField showAll="0"/>
    <pivotField axis="axisPage" multipleItemSelectionAllowed="1" showAll="0">
      <items count="6">
        <item x="3"/>
        <item x="1"/>
        <item x="0"/>
        <item x="4"/>
        <item h="1" x="2"/>
        <item t="default"/>
      </items>
    </pivotField>
    <pivotField showAll="0"/>
  </pivotFields>
  <rowItems count="1">
    <i/>
  </rowItems>
  <colItems count="1">
    <i/>
  </colItems>
  <pageFields count="1">
    <pageField fld="10" hier="-1"/>
  </pageFields>
  <dataFields count="1">
    <dataField name="Gjennomsnittlig fart (tid/sekk) på ukedag" fld="8" subtotal="average" baseField="0" baseItem="0" numFmtId="164"/>
  </dataFields>
  <formats count="1">
    <format dxfId="17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34E430-2B98-4DDF-B502-90D68F365E6B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ekkere">
  <location ref="R5:Y30" firstHeaderRow="0" firstDataRow="1" firstDataCol="1" rowPageCount="3" colPageCount="1"/>
  <pivotFields count="18">
    <pivotField dataField="1" showAll="0"/>
    <pivotField axis="axisRow" showAll="0" sortType="descending">
      <items count="25">
        <item x="11"/>
        <item x="20"/>
        <item x="23"/>
        <item x="14"/>
        <item x="5"/>
        <item x="22"/>
        <item x="3"/>
        <item x="0"/>
        <item x="18"/>
        <item x="10"/>
        <item x="9"/>
        <item x="7"/>
        <item x="4"/>
        <item x="15"/>
        <item x="2"/>
        <item x="6"/>
        <item x="17"/>
        <item x="21"/>
        <item x="1"/>
        <item x="13"/>
        <item x="12"/>
        <item x="19"/>
        <item x="16"/>
        <item x="8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>
      <items count="5">
        <item x="1"/>
        <item x="2"/>
        <item x="0"/>
        <item x="3"/>
        <item t="default"/>
      </items>
    </pivotField>
    <pivotField numFmtId="14" showAll="0"/>
    <pivotField dataField="1" showAll="0"/>
    <pivotField numFmtId="164" showAll="0"/>
    <pivotField numFmtId="164" showAll="0"/>
    <pivotField dataField="1" numFmtId="164" showAll="0">
      <items count="51">
        <item x="6"/>
        <item x="5"/>
        <item x="4"/>
        <item x="28"/>
        <item x="33"/>
        <item x="41"/>
        <item x="34"/>
        <item x="39"/>
        <item x="32"/>
        <item x="40"/>
        <item x="42"/>
        <item x="29"/>
        <item x="30"/>
        <item x="7"/>
        <item x="12"/>
        <item x="8"/>
        <item x="9"/>
        <item x="46"/>
        <item x="11"/>
        <item x="45"/>
        <item x="31"/>
        <item x="44"/>
        <item x="43"/>
        <item x="24"/>
        <item x="13"/>
        <item x="10"/>
        <item x="26"/>
        <item x="27"/>
        <item x="25"/>
        <item x="21"/>
        <item x="23"/>
        <item x="36"/>
        <item x="20"/>
        <item x="22"/>
        <item x="18"/>
        <item x="38"/>
        <item x="19"/>
        <item x="35"/>
        <item x="37"/>
        <item x="16"/>
        <item x="14"/>
        <item x="17"/>
        <item x="15"/>
        <item x="2"/>
        <item x="3"/>
        <item x="1"/>
        <item x="0"/>
        <item x="47"/>
        <item x="49"/>
        <item x="48"/>
        <item t="default"/>
      </items>
    </pivotField>
    <pivotField dataField="1" numFmtId="164" showAll="0">
      <items count="52">
        <item m="1" x="50"/>
        <item m="1" x="49"/>
        <item x="4"/>
        <item x="28"/>
        <item x="5"/>
        <item x="29"/>
        <item x="43"/>
        <item x="44"/>
        <item x="22"/>
        <item x="30"/>
        <item x="31"/>
        <item x="32"/>
        <item x="33"/>
        <item x="18"/>
        <item x="6"/>
        <item x="25"/>
        <item x="19"/>
        <item x="39"/>
        <item x="40"/>
        <item x="41"/>
        <item x="20"/>
        <item x="23"/>
        <item x="10"/>
        <item x="45"/>
        <item x="35"/>
        <item x="14"/>
        <item x="42"/>
        <item x="34"/>
        <item x="26"/>
        <item x="15"/>
        <item x="7"/>
        <item x="8"/>
        <item x="27"/>
        <item x="21"/>
        <item x="47"/>
        <item x="9"/>
        <item x="48"/>
        <item x="46"/>
        <item x="11"/>
        <item x="0"/>
        <item x="16"/>
        <item x="12"/>
        <item x="36"/>
        <item x="1"/>
        <item x="13"/>
        <item x="2"/>
        <item x="3"/>
        <item x="37"/>
        <item x="17"/>
        <item x="24"/>
        <item x="38"/>
        <item t="default"/>
      </items>
    </pivotField>
    <pivotField axis="axisPage" multipleItemSelectionAllowed="1" showAll="0">
      <items count="3">
        <item x="0"/>
        <item x="1"/>
        <item t="default"/>
      </items>
    </pivotField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showAll="0" defaultSubtotal="0"/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  <pivotField showAll="0" defaultSubtotal="0"/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Fields count="1">
    <field x="1"/>
  </rowFields>
  <rowItems count="25">
    <i>
      <x v="7"/>
    </i>
    <i>
      <x v="19"/>
    </i>
    <i>
      <x v="21"/>
    </i>
    <i>
      <x v="16"/>
    </i>
    <i>
      <x v="20"/>
    </i>
    <i>
      <x v="15"/>
    </i>
    <i>
      <x v="1"/>
    </i>
    <i>
      <x v="14"/>
    </i>
    <i>
      <x v="18"/>
    </i>
    <i>
      <x v="9"/>
    </i>
    <i>
      <x/>
    </i>
    <i>
      <x v="22"/>
    </i>
    <i>
      <x v="6"/>
    </i>
    <i>
      <x v="8"/>
    </i>
    <i>
      <x v="2"/>
    </i>
    <i>
      <x v="17"/>
    </i>
    <i>
      <x v="10"/>
    </i>
    <i>
      <x v="23"/>
    </i>
    <i>
      <x v="12"/>
    </i>
    <i>
      <x v="3"/>
    </i>
    <i>
      <x v="11"/>
    </i>
    <i>
      <x v="5"/>
    </i>
    <i>
      <x v="13"/>
    </i>
    <i>
      <x v="4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3">
    <pageField fld="9" hier="-1"/>
    <pageField fld="11" hier="-1"/>
    <pageField fld="10" hier="-1"/>
  </pageFields>
  <dataFields count="7">
    <dataField name="Antall dager på dugnad" fld="0" subtotal="count" baseField="1" baseItem="7"/>
    <dataField name="Totalt sekket" fld="4" baseField="0" baseItem="0"/>
    <dataField name="Gjennomsnittlig sekket" fld="4" subtotal="average" baseField="1" baseItem="10"/>
    <dataField name="Totalt timer" fld="7" baseField="1" baseItem="2"/>
    <dataField name="Gjennomsnittlig hastighet" fld="8" subtotal="average" baseField="1" baseItem="7" numFmtId="164"/>
    <dataField name="Beste hastighet" fld="8" subtotal="min" baseField="1" baseItem="7" numFmtId="164"/>
    <dataField name="Flest sekket på en dag" fld="4" subtotal="max" baseField="1" baseItem="7"/>
  </dataFields>
  <formats count="6">
    <format dxfId="197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198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199">
      <pivotArea collapsedLevelsAreSubtotals="1" fieldPosition="0">
        <references count="2">
          <reference field="4294967294" count="1" selected="0">
            <x v="3"/>
          </reference>
          <reference field="1" count="0"/>
        </references>
      </pivotArea>
    </format>
    <format dxfId="200">
      <pivotArea collapsedLevelsAreSubtotals="1" fieldPosition="0">
        <references count="2">
          <reference field="4294967294" count="1" selected="0">
            <x v="2"/>
          </reference>
          <reference field="1" count="0"/>
        </references>
      </pivotArea>
    </format>
    <format dxfId="201">
      <pivotArea field="1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202">
      <pivotArea field="1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</formats>
  <conditionalFormats count="7">
    <conditionalFormat priority="16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1" count="2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2">
            <reference field="4294967294" count="1" selected="0">
              <x v="5"/>
            </reference>
            <reference field="1" count="2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2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2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1" count="2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1" count="2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1" count="2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A97D60-3395-4803-8575-71A90A2388CB}" autoFormatId="16" applyNumberFormats="0" applyBorderFormats="0" applyFontFormats="0" applyPatternFormats="0" applyAlignmentFormats="0" applyWidthHeightFormats="0">
  <queryTableRefresh nextId="28" unboundColumnsRight="1">
    <queryTableFields count="12">
      <queryTableField id="2" name="player_id" tableColumnId="2"/>
      <queryTableField id="3" name="navn" tableColumnId="3"/>
      <queryTableField id="4" name="team" tableColumnId="4"/>
      <queryTableField id="1" name="dag" tableColumnId="1"/>
      <queryTableField id="6" name="sekker" tableColumnId="6"/>
      <queryTableField id="9" name="tid_med_pause" tableColumnId="9"/>
      <queryTableField id="10" name="pause" tableColumnId="10"/>
      <queryTableField id="11" name="tid_uten_pause" tableColumnId="11"/>
      <queryTableField id="12" name="tid_per_sekk" tableColumnId="12"/>
      <queryTableField id="5" name="o18" tableColumnId="5"/>
      <queryTableField id="22" name="Day of Week" tableColumnId="13"/>
      <queryTableField id="27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A513D2-0801-4633-BD9A-4073BFF71B41}" autoFormatId="16" applyNumberFormats="0" applyBorderFormats="0" applyFontFormats="0" applyPatternFormats="0" applyAlignmentFormats="0" applyWidthHeightFormats="0">
  <queryTableRefresh nextId="13">
    <queryTableFields count="12">
      <queryTableField id="1" name="dag" tableColumnId="1"/>
      <queryTableField id="2" name="player_id" tableColumnId="2"/>
      <queryTableField id="3" name="navn" tableColumnId="3"/>
      <queryTableField id="4" name="team" tableColumnId="4"/>
      <queryTableField id="5" name="o18" tableColumnId="5"/>
      <queryTableField id="6" name="sekker" tableColumnId="6"/>
      <queryTableField id="7" name="start" tableColumnId="7"/>
      <queryTableField id="8" name="slutt" tableColumnId="8"/>
      <queryTableField id="9" name="tid_med_pause" tableColumnId="9"/>
      <queryTableField id="10" name="pause" tableColumnId="10"/>
      <queryTableField id="11" name="tid_uten_pause" tableColumnId="11"/>
      <queryTableField id="12" name="tid_per_sekk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0380BA-FF99-4A11-BD48-9846A993F9C5}" name="Sheet1__2" displayName="Sheet1__2" ref="A1:L187" tableType="queryTable" totalsRowShown="0">
  <autoFilter ref="A1:L187" xr:uid="{F50380BA-FF99-4A11-BD48-9846A993F9C5}"/>
  <sortState xmlns:xlrd2="http://schemas.microsoft.com/office/spreadsheetml/2017/richdata2" ref="A2:L187">
    <sortCondition ref="D1:D187"/>
  </sortState>
  <tableColumns count="12">
    <tableColumn id="2" xr3:uid="{DA2DEE1E-7841-4A81-86F3-B13086A802A7}" uniqueName="2" name="player_id" queryTableFieldId="2"/>
    <tableColumn id="3" xr3:uid="{84AABBD3-63E3-4CD3-9D82-33D0356DFDF8}" uniqueName="3" name="navn" queryTableFieldId="3" dataDxfId="177"/>
    <tableColumn id="4" xr3:uid="{ECB271CC-7EAA-41F5-92EF-43825BE3739E}" uniqueName="4" name="team" queryTableFieldId="4" dataDxfId="176"/>
    <tableColumn id="1" xr3:uid="{95376286-585D-48AA-BC6B-AECFDBF084DF}" uniqueName="1" name="dag" queryTableFieldId="1" dataDxfId="175"/>
    <tableColumn id="6" xr3:uid="{DCAE038E-DBE5-4D6F-8F6A-A3AE1D31F349}" uniqueName="6" name="sekker" queryTableFieldId="6"/>
    <tableColumn id="9" xr3:uid="{2AFAD772-9237-4953-BF5A-E18494DFC173}" uniqueName="9" name="tid_med_pause" queryTableFieldId="9" dataDxfId="174"/>
    <tableColumn id="10" xr3:uid="{89E65D30-AF0C-451C-A866-902B76059317}" uniqueName="10" name="pause" queryTableFieldId="10" dataDxfId="173"/>
    <tableColumn id="11" xr3:uid="{1F6F2116-8456-4CC2-BB2C-C451CA90AFE2}" uniqueName="11" name="tid_uten_pause" queryTableFieldId="11" dataDxfId="172"/>
    <tableColumn id="12" xr3:uid="{1073B423-AA7D-475D-8F65-8F51025C821B}" uniqueName="12" name="tid_per_sekk" queryTableFieldId="12" dataDxfId="171"/>
    <tableColumn id="5" xr3:uid="{1D1DC380-5DA1-4794-AC87-D504EB9BBD5B}" uniqueName="5" name="o18" queryTableFieldId="5"/>
    <tableColumn id="13" xr3:uid="{DEF8386A-A824-4464-B88E-B244ECCA42BA}" uniqueName="13" name="Ukedag" queryTableFieldId="22"/>
    <tableColumn id="14" xr3:uid="{3FB4E817-301C-4524-93F7-8844CF381FD9}" uniqueName="14" name="Kjønn" queryTableFieldId="27" dataDxfId="178">
      <calculatedColumnFormula>_xlfn.XLOOKUP(Sheet1__2[[#This Row],[navn]],$N$82:$N$105,$O$82:$O$105)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150C9-E622-476F-B104-F8408BB9F776}" name="Sheet1" displayName="Sheet1" ref="A1:L212" tableType="queryTable" totalsRowShown="0">
  <autoFilter ref="A1:L212" xr:uid="{D43150C9-E622-476F-B104-F8408BB9F776}"/>
  <tableColumns count="12">
    <tableColumn id="1" xr3:uid="{B69C5548-4782-4377-83C8-D66CC7F09A0C}" uniqueName="1" name="dag" queryTableFieldId="1" dataDxfId="226"/>
    <tableColumn id="2" xr3:uid="{94E623EB-5F68-448C-A546-841D3FFBE710}" uniqueName="2" name="player_id" queryTableFieldId="2"/>
    <tableColumn id="3" xr3:uid="{C6F25D19-60DD-4CCB-BEC4-3DD954685F74}" uniqueName="3" name="navn" queryTableFieldId="3" dataDxfId="225"/>
    <tableColumn id="4" xr3:uid="{C58BBF56-FB22-4E57-BBEF-14D03E6DCA4E}" uniqueName="4" name="team" queryTableFieldId="4" dataDxfId="224"/>
    <tableColumn id="5" xr3:uid="{9748F238-A1CA-4E7E-8AB1-DD22F6460417}" uniqueName="5" name="o18" queryTableFieldId="5"/>
    <tableColumn id="6" xr3:uid="{EAEE2100-7B2E-4B1A-91C3-99E5605E4E8A}" uniqueName="6" name="sekker" queryTableFieldId="6"/>
    <tableColumn id="7" xr3:uid="{BC0DADBA-DAB2-400D-84AE-85DF3F0058B1}" uniqueName="7" name="start" queryTableFieldId="7" dataDxfId="223"/>
    <tableColumn id="8" xr3:uid="{2A243ED1-EE17-4B53-976C-4CFC68EEA4B0}" uniqueName="8" name="slutt" queryTableFieldId="8" dataDxfId="222"/>
    <tableColumn id="9" xr3:uid="{98A9A006-157C-4BEC-80CF-CA4C00A0F92B}" uniqueName="9" name="tid_med_pause" queryTableFieldId="9"/>
    <tableColumn id="10" xr3:uid="{42586752-9991-470E-ACA1-41EB7B4ED213}" uniqueName="10" name="pause" queryTableFieldId="10"/>
    <tableColumn id="11" xr3:uid="{198F62E9-788B-48F5-8FB4-EFFBF8215C71}" uniqueName="11" name="tid_uten_pause" queryTableFieldId="11"/>
    <tableColumn id="12" xr3:uid="{78981502-C3C2-4C2A-B9B2-D3E283A59C3C}" uniqueName="12" name="tid_per_sekk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rinterSettings" Target="../printerSettings/printerSettings1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CCD4-1ED0-4195-9CBE-EDE55F8E30DA}">
  <dimension ref="A1:Y187"/>
  <sheetViews>
    <sheetView tabSelected="1" topLeftCell="N1" workbookViewId="0">
      <pane ySplit="1" topLeftCell="A68" activePane="bottomLeft" state="frozen"/>
      <selection pane="bottomLeft" activeCell="R73" sqref="R73"/>
    </sheetView>
  </sheetViews>
  <sheetFormatPr defaultRowHeight="15" x14ac:dyDescent="0.25"/>
  <cols>
    <col min="1" max="1" width="11.5703125" bestFit="1" customWidth="1"/>
    <col min="2" max="2" width="22.42578125" bestFit="1" customWidth="1"/>
    <col min="3" max="3" width="7.85546875" bestFit="1" customWidth="1"/>
    <col min="4" max="4" width="10.7109375" bestFit="1" customWidth="1"/>
    <col min="5" max="5" width="9.140625" bestFit="1" customWidth="1"/>
    <col min="6" max="6" width="17.140625" bestFit="1" customWidth="1"/>
    <col min="7" max="7" width="8.5703125" bestFit="1" customWidth="1"/>
    <col min="8" max="8" width="17.28515625" bestFit="1" customWidth="1"/>
    <col min="9" max="9" width="14.7109375" bestFit="1" customWidth="1"/>
    <col min="10" max="10" width="6.42578125" bestFit="1" customWidth="1"/>
    <col min="11" max="11" width="14.5703125" bestFit="1" customWidth="1"/>
    <col min="12" max="12" width="11.140625" bestFit="1" customWidth="1"/>
    <col min="14" max="14" width="38.5703125" bestFit="1" customWidth="1"/>
    <col min="15" max="15" width="17.85546875" bestFit="1" customWidth="1"/>
    <col min="16" max="16" width="15" bestFit="1" customWidth="1"/>
    <col min="17" max="17" width="10.7109375" bestFit="1" customWidth="1"/>
    <col min="18" max="18" width="22.42578125" bestFit="1" customWidth="1"/>
    <col min="19" max="19" width="13.7109375" bestFit="1" customWidth="1"/>
    <col min="20" max="20" width="12.42578125" bestFit="1" customWidth="1"/>
    <col min="21" max="21" width="14" bestFit="1" customWidth="1"/>
    <col min="22" max="22" width="11.42578125" bestFit="1" customWidth="1"/>
    <col min="23" max="23" width="16.42578125" bestFit="1" customWidth="1"/>
    <col min="24" max="24" width="17.85546875" bestFit="1" customWidth="1"/>
    <col min="25" max="25" width="19.42578125" bestFit="1" customWidth="1"/>
    <col min="26" max="26" width="4.42578125" bestFit="1" customWidth="1"/>
    <col min="27" max="27" width="22.140625" bestFit="1" customWidth="1"/>
    <col min="28" max="28" width="12" bestFit="1" customWidth="1"/>
    <col min="29" max="29" width="7.42578125" bestFit="1" customWidth="1"/>
    <col min="30" max="34" width="12" bestFit="1" customWidth="1"/>
    <col min="35" max="35" width="24.5703125" bestFit="1" customWidth="1"/>
    <col min="36" max="38" width="8.140625" bestFit="1" customWidth="1"/>
    <col min="39" max="39" width="14.85546875" bestFit="1" customWidth="1"/>
    <col min="40" max="42" width="8.140625" bestFit="1" customWidth="1"/>
    <col min="43" max="43" width="20.7109375" bestFit="1" customWidth="1"/>
    <col min="44" max="44" width="6.5703125" bestFit="1" customWidth="1"/>
    <col min="45" max="45" width="7.42578125" bestFit="1" customWidth="1"/>
    <col min="46" max="46" width="4.42578125" bestFit="1" customWidth="1"/>
    <col min="47" max="47" width="26.7109375" bestFit="1" customWidth="1"/>
    <col min="48" max="48" width="17.5703125" bestFit="1" customWidth="1"/>
    <col min="49" max="49" width="27.140625" bestFit="1" customWidth="1"/>
    <col min="50" max="50" width="16.42578125" bestFit="1" customWidth="1"/>
    <col min="51" max="51" width="29.7109375" bestFit="1" customWidth="1"/>
    <col min="52" max="52" width="19.85546875" bestFit="1" customWidth="1"/>
    <col min="53" max="53" width="25.85546875" bestFit="1" customWidth="1"/>
  </cols>
  <sheetData>
    <row r="1" spans="1:25" x14ac:dyDescent="0.25">
      <c r="A1" t="s">
        <v>0</v>
      </c>
      <c r="B1" t="s">
        <v>56</v>
      </c>
      <c r="C1" t="s">
        <v>1</v>
      </c>
      <c r="D1" t="s">
        <v>55</v>
      </c>
      <c r="E1" t="s">
        <v>58</v>
      </c>
      <c r="F1" t="s">
        <v>61</v>
      </c>
      <c r="G1" t="s">
        <v>62</v>
      </c>
      <c r="H1" t="s">
        <v>63</v>
      </c>
      <c r="I1" t="s">
        <v>64</v>
      </c>
      <c r="J1" t="s">
        <v>57</v>
      </c>
      <c r="K1" t="s">
        <v>110</v>
      </c>
      <c r="L1" t="s">
        <v>49</v>
      </c>
      <c r="N1" s="3" t="s">
        <v>110</v>
      </c>
      <c r="O1" t="s">
        <v>34</v>
      </c>
      <c r="R1" s="3" t="s">
        <v>2</v>
      </c>
      <c r="S1" t="s">
        <v>32</v>
      </c>
    </row>
    <row r="2" spans="1:25" x14ac:dyDescent="0.25">
      <c r="A2">
        <v>4</v>
      </c>
      <c r="B2" s="8" t="s">
        <v>68</v>
      </c>
      <c r="C2" s="8" t="s">
        <v>3</v>
      </c>
      <c r="D2" s="1">
        <v>45295</v>
      </c>
      <c r="E2">
        <v>4</v>
      </c>
      <c r="F2" s="2">
        <v>2.6439621296296301E-3</v>
      </c>
      <c r="G2" s="2">
        <v>1.0814582986111111E-3</v>
      </c>
      <c r="H2" s="2">
        <v>1.5625038310185179E-3</v>
      </c>
      <c r="I2" s="2">
        <v>3.9062595775462959E-4</v>
      </c>
      <c r="J2">
        <v>0</v>
      </c>
      <c r="K2" t="s">
        <v>107</v>
      </c>
      <c r="L2" t="e">
        <f>_xlfn.XLOOKUP(Sheet1__2[[#This Row],[navn]],$N$82:$N$105,$O$82:$O$105)</f>
        <v>#N/A</v>
      </c>
      <c r="R2" s="3" t="s">
        <v>49</v>
      </c>
      <c r="S2" t="s">
        <v>32</v>
      </c>
    </row>
    <row r="3" spans="1:25" x14ac:dyDescent="0.25">
      <c r="A3">
        <v>1</v>
      </c>
      <c r="B3" s="8" t="s">
        <v>65</v>
      </c>
      <c r="C3" s="8" t="s">
        <v>3</v>
      </c>
      <c r="D3" s="1">
        <v>45295</v>
      </c>
      <c r="E3">
        <v>5</v>
      </c>
      <c r="F3" s="2">
        <v>2.5467931828703711E-3</v>
      </c>
      <c r="G3" s="2">
        <v>1.0814582986111111E-3</v>
      </c>
      <c r="H3" s="2">
        <v>1.4653348842592589E-3</v>
      </c>
      <c r="I3" s="2">
        <v>2.9306697685185188E-4</v>
      </c>
      <c r="J3">
        <v>0</v>
      </c>
      <c r="K3" t="s">
        <v>107</v>
      </c>
      <c r="L3" t="e">
        <f>_xlfn.XLOOKUP(Sheet1__2[[#This Row],[navn]],$N$82:$N$105,$O$82:$O$105)</f>
        <v>#N/A</v>
      </c>
      <c r="N3" t="s">
        <v>50</v>
      </c>
      <c r="R3" s="3" t="s">
        <v>33</v>
      </c>
      <c r="S3" t="s">
        <v>32</v>
      </c>
    </row>
    <row r="4" spans="1:25" x14ac:dyDescent="0.25">
      <c r="A4">
        <v>2</v>
      </c>
      <c r="B4" s="8" t="s">
        <v>66</v>
      </c>
      <c r="C4" s="8" t="s">
        <v>3</v>
      </c>
      <c r="D4" s="1">
        <v>45295</v>
      </c>
      <c r="E4">
        <v>5</v>
      </c>
      <c r="F4" s="2">
        <v>1.7198904513888889E-3</v>
      </c>
      <c r="G4" s="2">
        <v>1.0814582986111111E-3</v>
      </c>
      <c r="H4" s="2">
        <v>6.3843215277777782E-4</v>
      </c>
      <c r="I4" s="2">
        <v>1.276864305555556E-4</v>
      </c>
      <c r="J4">
        <v>0</v>
      </c>
      <c r="K4" t="s">
        <v>107</v>
      </c>
      <c r="L4" t="e">
        <f>_xlfn.XLOOKUP(Sheet1__2[[#This Row],[navn]],$N$82:$N$105,$O$82:$O$105)</f>
        <v>#N/A</v>
      </c>
      <c r="N4" s="2">
        <v>5.3638366188769396E-3</v>
      </c>
    </row>
    <row r="5" spans="1:25" x14ac:dyDescent="0.25">
      <c r="A5">
        <v>8</v>
      </c>
      <c r="B5" s="8" t="s">
        <v>9</v>
      </c>
      <c r="C5" s="8" t="s">
        <v>8</v>
      </c>
      <c r="D5" s="1">
        <v>45300</v>
      </c>
      <c r="E5">
        <v>11</v>
      </c>
      <c r="F5" s="2">
        <v>0.12659613925925919</v>
      </c>
      <c r="G5" s="2">
        <v>1.014151609953704E-2</v>
      </c>
      <c r="H5" s="2">
        <v>0.1164546231597222</v>
      </c>
      <c r="I5" s="2">
        <v>1.058678392361111E-2</v>
      </c>
      <c r="J5">
        <v>0</v>
      </c>
      <c r="K5" t="s">
        <v>106</v>
      </c>
      <c r="L5" t="str">
        <f>_xlfn.XLOOKUP(Sheet1__2[[#This Row],[navn]],$N$82:$N$105,$O$82:$O$105)</f>
        <v>j</v>
      </c>
      <c r="R5" s="3" t="s">
        <v>38</v>
      </c>
      <c r="S5" t="s">
        <v>37</v>
      </c>
      <c r="T5" t="s">
        <v>39</v>
      </c>
      <c r="U5" t="s">
        <v>40</v>
      </c>
      <c r="V5" t="s">
        <v>41</v>
      </c>
      <c r="W5" t="s">
        <v>42</v>
      </c>
      <c r="X5" t="s">
        <v>43</v>
      </c>
      <c r="Y5" t="s">
        <v>44</v>
      </c>
    </row>
    <row r="6" spans="1:25" x14ac:dyDescent="0.25">
      <c r="A6">
        <v>7</v>
      </c>
      <c r="B6" s="8" t="s">
        <v>7</v>
      </c>
      <c r="C6" s="8" t="s">
        <v>8</v>
      </c>
      <c r="D6" s="1">
        <v>45300</v>
      </c>
      <c r="E6">
        <v>11</v>
      </c>
      <c r="F6" s="2">
        <v>0.12792580795138889</v>
      </c>
      <c r="G6" s="2">
        <v>1.014151609953704E-2</v>
      </c>
      <c r="H6" s="2">
        <v>0.11778429185185189</v>
      </c>
      <c r="I6" s="2">
        <v>1.07076628956229E-2</v>
      </c>
      <c r="J6">
        <v>0</v>
      </c>
      <c r="K6" t="s">
        <v>106</v>
      </c>
      <c r="L6" t="str">
        <f>_xlfn.XLOOKUP(Sheet1__2[[#This Row],[navn]],$N$82:$N$105,$O$82:$O$105)</f>
        <v>j</v>
      </c>
      <c r="N6" s="3" t="s">
        <v>110</v>
      </c>
      <c r="O6" t="s">
        <v>105</v>
      </c>
      <c r="R6" s="4" t="s">
        <v>4</v>
      </c>
      <c r="S6" s="8">
        <v>4</v>
      </c>
      <c r="T6" s="8">
        <v>90</v>
      </c>
      <c r="U6" s="5">
        <v>22.5</v>
      </c>
      <c r="V6" s="2">
        <v>0.37473379629629633</v>
      </c>
      <c r="W6" s="2">
        <v>4.4184027777777772E-3</v>
      </c>
      <c r="X6" s="2">
        <v>2.8124999999999999E-3</v>
      </c>
      <c r="Y6" s="8">
        <v>27</v>
      </c>
    </row>
    <row r="7" spans="1:25" x14ac:dyDescent="0.25">
      <c r="A7">
        <v>6</v>
      </c>
      <c r="B7" s="8" t="s">
        <v>5</v>
      </c>
      <c r="C7" s="8" t="s">
        <v>6</v>
      </c>
      <c r="D7" s="1">
        <v>45300</v>
      </c>
      <c r="E7">
        <v>13</v>
      </c>
      <c r="F7" s="2">
        <v>0.12876957547453699</v>
      </c>
      <c r="G7" s="2">
        <v>1.014151609953704E-2</v>
      </c>
      <c r="H7" s="2">
        <v>0.118628059375</v>
      </c>
      <c r="I7" s="2">
        <v>9.1252353365384627E-3</v>
      </c>
      <c r="J7">
        <v>1</v>
      </c>
      <c r="K7" t="s">
        <v>106</v>
      </c>
      <c r="L7" t="str">
        <f>_xlfn.XLOOKUP(Sheet1__2[[#This Row],[navn]],$N$82:$N$105,$O$82:$O$105)</f>
        <v>g</v>
      </c>
      <c r="R7" s="4" t="s">
        <v>22</v>
      </c>
      <c r="S7" s="8">
        <v>3</v>
      </c>
      <c r="T7" s="8">
        <v>79</v>
      </c>
      <c r="U7" s="5">
        <v>26.333333333333332</v>
      </c>
      <c r="V7" s="2">
        <v>0.27809027777777778</v>
      </c>
      <c r="W7" s="2">
        <v>3.8078703703703707E-3</v>
      </c>
      <c r="X7" s="2">
        <v>2.627314814814815E-3</v>
      </c>
      <c r="Y7" s="8">
        <v>31</v>
      </c>
    </row>
    <row r="8" spans="1:25" x14ac:dyDescent="0.25">
      <c r="A8">
        <v>5</v>
      </c>
      <c r="B8" s="8" t="s">
        <v>4</v>
      </c>
      <c r="C8" s="8" t="s">
        <v>3</v>
      </c>
      <c r="D8" s="1">
        <v>45300</v>
      </c>
      <c r="E8">
        <v>17</v>
      </c>
      <c r="F8" s="2">
        <v>0.13190160925925931</v>
      </c>
      <c r="G8" s="2">
        <v>1.014151609953704E-2</v>
      </c>
      <c r="H8" s="2">
        <v>0.12176009315972219</v>
      </c>
      <c r="I8" s="2">
        <v>7.1623584211601308E-3</v>
      </c>
      <c r="J8">
        <v>0</v>
      </c>
      <c r="K8" t="s">
        <v>106</v>
      </c>
      <c r="L8" t="str">
        <f>_xlfn.XLOOKUP(Sheet1__2[[#This Row],[navn]],$N$82:$N$105,$O$82:$O$105)</f>
        <v>g</v>
      </c>
      <c r="N8" t="s">
        <v>111</v>
      </c>
      <c r="R8" s="4" t="s">
        <v>25</v>
      </c>
      <c r="S8" s="8">
        <v>3</v>
      </c>
      <c r="T8" s="8">
        <v>75</v>
      </c>
      <c r="U8" s="5">
        <v>25</v>
      </c>
      <c r="V8" s="2">
        <v>0.25645833333333334</v>
      </c>
      <c r="W8" s="2">
        <v>3.3371913580246913E-3</v>
      </c>
      <c r="X8" s="2">
        <v>2.6157407407407405E-3</v>
      </c>
      <c r="Y8" s="8">
        <v>39</v>
      </c>
    </row>
    <row r="9" spans="1:25" x14ac:dyDescent="0.25">
      <c r="A9">
        <v>12</v>
      </c>
      <c r="B9" s="8" t="s">
        <v>70</v>
      </c>
      <c r="C9" s="8" t="s">
        <v>6</v>
      </c>
      <c r="D9" s="1">
        <v>45304</v>
      </c>
      <c r="E9">
        <v>3</v>
      </c>
      <c r="F9" s="2">
        <v>2.1659050925925931E-4</v>
      </c>
      <c r="G9" s="2">
        <v>1.9453699074074081E-4</v>
      </c>
      <c r="H9" s="2">
        <v>2.2053518518518521E-5</v>
      </c>
      <c r="I9" s="2">
        <v>7.3511728395061728E-6</v>
      </c>
      <c r="J9">
        <v>0</v>
      </c>
      <c r="K9" t="s">
        <v>105</v>
      </c>
      <c r="L9" t="e">
        <f>_xlfn.XLOOKUP(Sheet1__2[[#This Row],[navn]],$N$82:$N$105,$O$82:$O$105)</f>
        <v>#N/A</v>
      </c>
      <c r="N9" s="2">
        <v>5.5193399044205522E-3</v>
      </c>
      <c r="R9" s="4" t="s">
        <v>13</v>
      </c>
      <c r="S9" s="8">
        <v>3</v>
      </c>
      <c r="T9" s="8">
        <v>57</v>
      </c>
      <c r="U9" s="5">
        <v>19</v>
      </c>
      <c r="V9" s="2">
        <v>0.23148148148148151</v>
      </c>
      <c r="W9" s="2">
        <v>4.1859567901234565E-3</v>
      </c>
      <c r="X9" s="2">
        <v>3.2291666666666666E-3</v>
      </c>
      <c r="Y9" s="8">
        <v>22</v>
      </c>
    </row>
    <row r="10" spans="1:25" x14ac:dyDescent="0.25">
      <c r="A10">
        <v>10</v>
      </c>
      <c r="B10" s="8" t="s">
        <v>10</v>
      </c>
      <c r="C10" s="8" t="s">
        <v>11</v>
      </c>
      <c r="D10" s="1">
        <v>45304</v>
      </c>
      <c r="E10">
        <v>7</v>
      </c>
      <c r="F10" s="2">
        <v>2.6007389930555559E-2</v>
      </c>
      <c r="G10" s="2">
        <v>1.9453699074074081E-4</v>
      </c>
      <c r="H10" s="2">
        <v>2.581285293981482E-2</v>
      </c>
      <c r="I10" s="2">
        <v>3.687550419973545E-3</v>
      </c>
      <c r="J10">
        <v>0</v>
      </c>
      <c r="K10" t="s">
        <v>105</v>
      </c>
      <c r="L10" t="str">
        <f>_xlfn.XLOOKUP(Sheet1__2[[#This Row],[navn]],$N$82:$N$105,$O$82:$O$105)</f>
        <v>g</v>
      </c>
      <c r="R10" s="4" t="s">
        <v>20</v>
      </c>
      <c r="S10" s="8">
        <v>3</v>
      </c>
      <c r="T10" s="8">
        <v>56</v>
      </c>
      <c r="U10" s="5">
        <v>18.666666666666668</v>
      </c>
      <c r="V10" s="2">
        <v>0.22310185185185186</v>
      </c>
      <c r="W10" s="2">
        <v>3.9506172839506174E-3</v>
      </c>
      <c r="X10" s="2">
        <v>3.0092592592592593E-3</v>
      </c>
      <c r="Y10" s="8">
        <v>20</v>
      </c>
    </row>
    <row r="11" spans="1:25" x14ac:dyDescent="0.25">
      <c r="A11">
        <v>11</v>
      </c>
      <c r="B11" s="8" t="s">
        <v>12</v>
      </c>
      <c r="C11" s="8" t="s">
        <v>6</v>
      </c>
      <c r="D11" s="1">
        <v>45304</v>
      </c>
      <c r="E11">
        <v>14</v>
      </c>
      <c r="F11" s="2">
        <v>2.6258736967592591E-2</v>
      </c>
      <c r="G11" s="2">
        <v>1.9453699074074081E-4</v>
      </c>
      <c r="H11" s="2">
        <v>2.606419997685186E-2</v>
      </c>
      <c r="I11" s="2">
        <v>1.861728569775132E-3</v>
      </c>
      <c r="J11">
        <v>0</v>
      </c>
      <c r="K11" t="s">
        <v>105</v>
      </c>
      <c r="L11" t="str">
        <f>_xlfn.XLOOKUP(Sheet1__2[[#This Row],[navn]],$N$82:$N$105,$O$82:$O$105)</f>
        <v>j</v>
      </c>
      <c r="R11" s="4" t="s">
        <v>14</v>
      </c>
      <c r="S11" s="8">
        <v>4</v>
      </c>
      <c r="T11" s="8">
        <v>52</v>
      </c>
      <c r="U11" s="5">
        <v>13</v>
      </c>
      <c r="V11" s="2">
        <v>0.26728009259259261</v>
      </c>
      <c r="W11" s="2">
        <v>5.3877314814814812E-3</v>
      </c>
      <c r="X11" s="2">
        <v>4.0972222222222226E-3</v>
      </c>
      <c r="Y11" s="8">
        <v>20</v>
      </c>
    </row>
    <row r="12" spans="1:25" x14ac:dyDescent="0.25">
      <c r="A12">
        <v>8</v>
      </c>
      <c r="B12" s="8" t="s">
        <v>9</v>
      </c>
      <c r="C12" s="8" t="s">
        <v>8</v>
      </c>
      <c r="D12" s="1">
        <v>45304</v>
      </c>
      <c r="E12">
        <v>22</v>
      </c>
      <c r="F12" s="2">
        <v>2.769394756944445E-2</v>
      </c>
      <c r="G12" s="2">
        <v>1.9453699074074081E-4</v>
      </c>
      <c r="H12" s="2">
        <v>2.7499410578703708E-2</v>
      </c>
      <c r="I12" s="2">
        <v>1.249973208122896E-3</v>
      </c>
      <c r="J12">
        <v>0</v>
      </c>
      <c r="K12" t="s">
        <v>105</v>
      </c>
      <c r="L12" t="str">
        <f>_xlfn.XLOOKUP(Sheet1__2[[#This Row],[navn]],$N$82:$N$105,$O$82:$O$105)</f>
        <v>j</v>
      </c>
      <c r="R12" s="4" t="s">
        <v>26</v>
      </c>
      <c r="S12" s="8">
        <v>3</v>
      </c>
      <c r="T12" s="8">
        <v>46</v>
      </c>
      <c r="U12" s="5">
        <v>15.333333333333334</v>
      </c>
      <c r="V12" s="2">
        <v>0.26037037037037036</v>
      </c>
      <c r="W12" s="2">
        <v>5.4359567901234558E-3</v>
      </c>
      <c r="X12" s="2">
        <v>3.9699074074074072E-3</v>
      </c>
      <c r="Y12" s="8">
        <v>23</v>
      </c>
    </row>
    <row r="13" spans="1:25" x14ac:dyDescent="0.25">
      <c r="A13">
        <v>15</v>
      </c>
      <c r="B13" s="8" t="s">
        <v>16</v>
      </c>
      <c r="C13" s="8" t="s">
        <v>8</v>
      </c>
      <c r="D13" s="1">
        <v>45306</v>
      </c>
      <c r="E13">
        <v>10</v>
      </c>
      <c r="F13" s="2">
        <v>6.8005053182870367E-2</v>
      </c>
      <c r="G13" s="2">
        <v>3.3640069444444438E-4</v>
      </c>
      <c r="H13" s="2">
        <v>6.7668652488425921E-2</v>
      </c>
      <c r="I13" s="2">
        <v>6.7668652488425919E-3</v>
      </c>
      <c r="J13">
        <v>1</v>
      </c>
      <c r="K13" t="s">
        <v>108</v>
      </c>
      <c r="L13" t="str">
        <f>_xlfn.XLOOKUP(Sheet1__2[[#This Row],[navn]],$N$82:$N$105,$O$82:$O$105)</f>
        <v>g</v>
      </c>
      <c r="R13" s="4" t="s">
        <v>9</v>
      </c>
      <c r="S13" s="8">
        <v>3</v>
      </c>
      <c r="T13" s="8">
        <v>43</v>
      </c>
      <c r="U13" s="5">
        <v>14.333333333333334</v>
      </c>
      <c r="V13" s="2">
        <v>0.21427083333333333</v>
      </c>
      <c r="W13" s="2">
        <v>6.2924382716049382E-3</v>
      </c>
      <c r="X13" s="2">
        <v>1.25E-3</v>
      </c>
      <c r="Y13" s="8">
        <v>22</v>
      </c>
    </row>
    <row r="14" spans="1:25" x14ac:dyDescent="0.25">
      <c r="A14">
        <v>13</v>
      </c>
      <c r="B14" s="8" t="s">
        <v>14</v>
      </c>
      <c r="C14" s="8" t="s">
        <v>6</v>
      </c>
      <c r="D14" s="1">
        <v>45306</v>
      </c>
      <c r="E14">
        <v>10</v>
      </c>
      <c r="F14" s="2">
        <v>6.0854537835648148E-2</v>
      </c>
      <c r="G14" s="2">
        <v>3.3640069444444438E-4</v>
      </c>
      <c r="H14" s="2">
        <v>6.0518137141203708E-2</v>
      </c>
      <c r="I14" s="2">
        <v>6.0518137141203701E-3</v>
      </c>
      <c r="J14">
        <v>0</v>
      </c>
      <c r="K14" t="s">
        <v>108</v>
      </c>
      <c r="L14" t="str">
        <f>_xlfn.XLOOKUP(Sheet1__2[[#This Row],[navn]],$N$82:$N$105,$O$82:$O$105)</f>
        <v>g</v>
      </c>
      <c r="N14" s="3" t="s">
        <v>110</v>
      </c>
      <c r="O14" t="s">
        <v>34</v>
      </c>
      <c r="R14" s="4" t="s">
        <v>5</v>
      </c>
      <c r="S14" s="8">
        <v>3</v>
      </c>
      <c r="T14" s="8">
        <v>39</v>
      </c>
      <c r="U14" s="5">
        <v>13</v>
      </c>
      <c r="V14" s="2">
        <v>0.28656250000000005</v>
      </c>
      <c r="W14" s="2">
        <v>7.34567901234568E-3</v>
      </c>
      <c r="X14" s="2">
        <v>6.3657407407407404E-3</v>
      </c>
      <c r="Y14" s="8">
        <v>13</v>
      </c>
    </row>
    <row r="15" spans="1:25" x14ac:dyDescent="0.25">
      <c r="A15">
        <v>14</v>
      </c>
      <c r="B15" s="8" t="s">
        <v>15</v>
      </c>
      <c r="C15" s="8" t="s">
        <v>6</v>
      </c>
      <c r="D15" s="1">
        <v>45306</v>
      </c>
      <c r="E15">
        <v>11</v>
      </c>
      <c r="F15" s="2">
        <v>6.7484327881944445E-2</v>
      </c>
      <c r="G15" s="2">
        <v>3.3640069444444438E-4</v>
      </c>
      <c r="H15" s="2">
        <v>6.7147927187499998E-2</v>
      </c>
      <c r="I15" s="2">
        <v>6.1043570170454539E-3</v>
      </c>
      <c r="J15">
        <v>0</v>
      </c>
      <c r="K15" t="s">
        <v>108</v>
      </c>
      <c r="L15" t="str">
        <f>_xlfn.XLOOKUP(Sheet1__2[[#This Row],[navn]],$N$82:$N$105,$O$82:$O$105)</f>
        <v>g</v>
      </c>
      <c r="R15" s="4" t="s">
        <v>19</v>
      </c>
      <c r="S15" s="8">
        <v>3</v>
      </c>
      <c r="T15" s="8">
        <v>30</v>
      </c>
      <c r="U15" s="5">
        <v>10</v>
      </c>
      <c r="V15" s="2">
        <v>0.22001157407407407</v>
      </c>
      <c r="W15" s="2">
        <v>8.0516975308641964E-3</v>
      </c>
      <c r="X15" s="2">
        <v>4.0162037037037041E-3</v>
      </c>
      <c r="Y15" s="8">
        <v>14</v>
      </c>
    </row>
    <row r="16" spans="1:25" x14ac:dyDescent="0.25">
      <c r="A16">
        <v>18</v>
      </c>
      <c r="B16" s="8" t="s">
        <v>19</v>
      </c>
      <c r="C16" s="8" t="s">
        <v>8</v>
      </c>
      <c r="D16" s="1">
        <v>45311</v>
      </c>
      <c r="E16">
        <v>7</v>
      </c>
      <c r="F16" s="2">
        <v>9.4681611793981491E-2</v>
      </c>
      <c r="G16" s="2">
        <v>3.3529352395833337E-2</v>
      </c>
      <c r="H16" s="2">
        <v>6.1152259398148147E-2</v>
      </c>
      <c r="I16" s="2">
        <v>8.7360370568783079E-3</v>
      </c>
      <c r="J16">
        <v>0</v>
      </c>
      <c r="K16" t="s">
        <v>105</v>
      </c>
      <c r="L16" t="str">
        <f>_xlfn.XLOOKUP(Sheet1__2[[#This Row],[navn]],$N$82:$N$105,$O$82:$O$105)</f>
        <v>g</v>
      </c>
      <c r="N16" t="s">
        <v>113</v>
      </c>
      <c r="R16" s="4" t="s">
        <v>18</v>
      </c>
      <c r="S16" s="8">
        <v>3</v>
      </c>
      <c r="T16" s="8">
        <v>26</v>
      </c>
      <c r="U16" s="5">
        <v>8.6666666666666661</v>
      </c>
      <c r="V16" s="2">
        <v>0.22968749999999999</v>
      </c>
      <c r="W16" s="2">
        <v>9.4367283950617283E-3</v>
      </c>
      <c r="X16" s="2">
        <v>5.4166666666666669E-3</v>
      </c>
      <c r="Y16" s="8">
        <v>11</v>
      </c>
    </row>
    <row r="17" spans="1:25" x14ac:dyDescent="0.25">
      <c r="A17">
        <v>17</v>
      </c>
      <c r="B17" s="8" t="s">
        <v>18</v>
      </c>
      <c r="C17" s="8" t="s">
        <v>8</v>
      </c>
      <c r="D17" s="1">
        <v>45311</v>
      </c>
      <c r="E17">
        <v>8</v>
      </c>
      <c r="F17" s="2">
        <v>0.1120358113657407</v>
      </c>
      <c r="G17" s="2">
        <v>3.3529352395833337E-2</v>
      </c>
      <c r="H17" s="2">
        <v>7.8506458969907406E-2</v>
      </c>
      <c r="I17" s="2">
        <v>9.8133073712384257E-3</v>
      </c>
      <c r="J17">
        <v>0</v>
      </c>
      <c r="K17" t="s">
        <v>105</v>
      </c>
      <c r="L17" t="str">
        <f>_xlfn.XLOOKUP(Sheet1__2[[#This Row],[navn]],$N$82:$N$105,$O$82:$O$105)</f>
        <v>j</v>
      </c>
      <c r="N17" s="6">
        <v>16.129032258064516</v>
      </c>
      <c r="R17" s="4" t="s">
        <v>23</v>
      </c>
      <c r="S17" s="8">
        <v>1</v>
      </c>
      <c r="T17" s="8">
        <v>25</v>
      </c>
      <c r="U17" s="5">
        <v>25</v>
      </c>
      <c r="V17" s="2">
        <v>9.1087962962962968E-2</v>
      </c>
      <c r="W17" s="2">
        <v>3.6458333333333334E-3</v>
      </c>
      <c r="X17" s="2">
        <v>3.6458333333333334E-3</v>
      </c>
      <c r="Y17" s="8">
        <v>25</v>
      </c>
    </row>
    <row r="18" spans="1:25" x14ac:dyDescent="0.25">
      <c r="A18">
        <v>8</v>
      </c>
      <c r="B18" s="8" t="s">
        <v>9</v>
      </c>
      <c r="C18" s="8" t="s">
        <v>8</v>
      </c>
      <c r="D18" s="1">
        <v>45311</v>
      </c>
      <c r="E18">
        <v>10</v>
      </c>
      <c r="F18" s="2">
        <v>0.10384581439814811</v>
      </c>
      <c r="G18" s="2">
        <v>3.3529352395833337E-2</v>
      </c>
      <c r="H18" s="2">
        <v>7.0316462002314811E-2</v>
      </c>
      <c r="I18" s="2">
        <v>7.0316462002314806E-3</v>
      </c>
      <c r="J18">
        <v>0</v>
      </c>
      <c r="K18" t="s">
        <v>105</v>
      </c>
      <c r="L18" t="str">
        <f>_xlfn.XLOOKUP(Sheet1__2[[#This Row],[navn]],$N$82:$N$105,$O$82:$O$105)</f>
        <v>j</v>
      </c>
      <c r="R18" s="4" t="s">
        <v>7</v>
      </c>
      <c r="S18" s="8">
        <v>2</v>
      </c>
      <c r="T18" s="8">
        <v>25</v>
      </c>
      <c r="U18" s="5">
        <v>12.5</v>
      </c>
      <c r="V18" s="2">
        <v>0.1987962962962963</v>
      </c>
      <c r="W18" s="2">
        <v>8.246527777777778E-3</v>
      </c>
      <c r="X18" s="2">
        <v>5.7870370370370367E-3</v>
      </c>
      <c r="Y18" s="8">
        <v>14</v>
      </c>
    </row>
    <row r="19" spans="1:25" x14ac:dyDescent="0.25">
      <c r="A19">
        <v>16</v>
      </c>
      <c r="B19" s="8" t="s">
        <v>17</v>
      </c>
      <c r="C19" s="8" t="s">
        <v>3</v>
      </c>
      <c r="D19" s="1">
        <v>45311</v>
      </c>
      <c r="E19">
        <v>16</v>
      </c>
      <c r="F19" s="2">
        <v>0.1133325859953704</v>
      </c>
      <c r="G19" s="2">
        <v>3.3529352395833337E-2</v>
      </c>
      <c r="H19" s="2">
        <v>7.9803233599537046E-2</v>
      </c>
      <c r="I19" s="2">
        <v>4.9877020999710654E-3</v>
      </c>
      <c r="J19">
        <v>0</v>
      </c>
      <c r="K19" t="s">
        <v>105</v>
      </c>
      <c r="L19" t="str">
        <f>_xlfn.XLOOKUP(Sheet1__2[[#This Row],[navn]],$N$82:$N$105,$O$82:$O$105)</f>
        <v>g</v>
      </c>
      <c r="N19" s="3" t="s">
        <v>110</v>
      </c>
      <c r="O19" t="s">
        <v>105</v>
      </c>
      <c r="R19" s="4" t="s">
        <v>24</v>
      </c>
      <c r="S19" s="8">
        <v>1</v>
      </c>
      <c r="T19" s="8">
        <v>24</v>
      </c>
      <c r="U19" s="5">
        <v>24</v>
      </c>
      <c r="V19" s="2">
        <v>3.2175925925925927E-2</v>
      </c>
      <c r="W19" s="2">
        <v>1.3425925925925925E-3</v>
      </c>
      <c r="X19" s="2">
        <v>1.3425925925925925E-3</v>
      </c>
      <c r="Y19" s="8">
        <v>24</v>
      </c>
    </row>
    <row r="20" spans="1:25" x14ac:dyDescent="0.25">
      <c r="A20">
        <v>22</v>
      </c>
      <c r="B20" s="8" t="s">
        <v>71</v>
      </c>
      <c r="C20" s="8" t="s">
        <v>11</v>
      </c>
      <c r="D20" s="1">
        <v>45313</v>
      </c>
      <c r="E20">
        <v>9</v>
      </c>
      <c r="F20" s="2">
        <v>0.1078777347569444</v>
      </c>
      <c r="G20" s="2">
        <v>6.9526629629629636E-4</v>
      </c>
      <c r="H20" s="2">
        <v>0.1071824684606482</v>
      </c>
      <c r="I20" s="2">
        <v>1.1909163162294239E-2</v>
      </c>
      <c r="J20">
        <v>0</v>
      </c>
      <c r="K20" t="s">
        <v>108</v>
      </c>
      <c r="L20" t="e">
        <f>_xlfn.XLOOKUP(Sheet1__2[[#This Row],[navn]],$N$82:$N$105,$O$82:$O$105)</f>
        <v>#N/A</v>
      </c>
      <c r="R20" s="4" t="s">
        <v>29</v>
      </c>
      <c r="S20" s="8">
        <v>1</v>
      </c>
      <c r="T20" s="8">
        <v>22</v>
      </c>
      <c r="U20" s="5">
        <v>22</v>
      </c>
      <c r="V20" s="2">
        <v>0.15149305555555556</v>
      </c>
      <c r="W20" s="2">
        <v>6.8865740740740745E-3</v>
      </c>
      <c r="X20" s="2">
        <v>6.8865740740740745E-3</v>
      </c>
      <c r="Y20" s="8">
        <v>22</v>
      </c>
    </row>
    <row r="21" spans="1:25" x14ac:dyDescent="0.25">
      <c r="A21">
        <v>20</v>
      </c>
      <c r="B21" s="8" t="s">
        <v>21</v>
      </c>
      <c r="C21" s="8" t="s">
        <v>11</v>
      </c>
      <c r="D21" s="1">
        <v>45313</v>
      </c>
      <c r="E21">
        <v>14</v>
      </c>
      <c r="F21" s="2">
        <v>0.10725344451388889</v>
      </c>
      <c r="G21" s="2">
        <v>6.9526629629629636E-4</v>
      </c>
      <c r="H21" s="2">
        <v>0.1065581782175926</v>
      </c>
      <c r="I21" s="2">
        <v>7.6112984441137569E-3</v>
      </c>
      <c r="J21">
        <v>0</v>
      </c>
      <c r="K21" t="s">
        <v>108</v>
      </c>
      <c r="L21" t="str">
        <f>_xlfn.XLOOKUP(Sheet1__2[[#This Row],[navn]],$N$82:$N$105,$O$82:$O$105)</f>
        <v>g</v>
      </c>
      <c r="N21" t="s">
        <v>113</v>
      </c>
      <c r="R21" s="4" t="s">
        <v>27</v>
      </c>
      <c r="S21" s="8">
        <v>1</v>
      </c>
      <c r="T21" s="8">
        <v>19</v>
      </c>
      <c r="U21" s="5">
        <v>19</v>
      </c>
      <c r="V21" s="2">
        <v>9.7199074074074077E-2</v>
      </c>
      <c r="W21" s="2">
        <v>5.115740740740741E-3</v>
      </c>
      <c r="X21" s="2">
        <v>5.115740740740741E-3</v>
      </c>
      <c r="Y21" s="8">
        <v>19</v>
      </c>
    </row>
    <row r="22" spans="1:25" x14ac:dyDescent="0.25">
      <c r="A22">
        <v>21</v>
      </c>
      <c r="B22" s="8" t="s">
        <v>22</v>
      </c>
      <c r="C22" s="8" t="s">
        <v>11</v>
      </c>
      <c r="D22" s="1">
        <v>45313</v>
      </c>
      <c r="E22">
        <v>19</v>
      </c>
      <c r="F22" s="2">
        <v>0.1122533688078704</v>
      </c>
      <c r="G22" s="2">
        <v>6.9526629629629636E-4</v>
      </c>
      <c r="H22" s="2">
        <v>0.11155810251157409</v>
      </c>
      <c r="I22" s="2">
        <v>5.8714790795565304E-3</v>
      </c>
      <c r="J22">
        <v>0</v>
      </c>
      <c r="K22" t="s">
        <v>108</v>
      </c>
      <c r="L22" t="str">
        <f>_xlfn.XLOOKUP(Sheet1__2[[#This Row],[navn]],$N$82:$N$105,$O$82:$O$105)</f>
        <v>g</v>
      </c>
      <c r="N22" s="6">
        <v>27.532258064516128</v>
      </c>
      <c r="R22" s="4" t="s">
        <v>17</v>
      </c>
      <c r="S22" s="8">
        <v>1</v>
      </c>
      <c r="T22" s="8">
        <v>16</v>
      </c>
      <c r="U22" s="5">
        <v>16</v>
      </c>
      <c r="V22" s="2">
        <v>7.9803240740740744E-2</v>
      </c>
      <c r="W22" s="2">
        <v>4.9884259259259257E-3</v>
      </c>
      <c r="X22" s="2">
        <v>4.9884259259259257E-3</v>
      </c>
      <c r="Y22" s="8">
        <v>16</v>
      </c>
    </row>
    <row r="23" spans="1:25" x14ac:dyDescent="0.25">
      <c r="A23">
        <v>19</v>
      </c>
      <c r="B23" s="8" t="s">
        <v>20</v>
      </c>
      <c r="C23" s="8" t="s">
        <v>8</v>
      </c>
      <c r="D23" s="1">
        <v>45313</v>
      </c>
      <c r="E23">
        <v>20</v>
      </c>
      <c r="F23" s="2">
        <v>0.10746733539351851</v>
      </c>
      <c r="G23" s="2">
        <v>6.9526629629629636E-4</v>
      </c>
      <c r="H23" s="2">
        <v>0.1067720690972222</v>
      </c>
      <c r="I23" s="2">
        <v>5.3386034548611114E-3</v>
      </c>
      <c r="J23">
        <v>0</v>
      </c>
      <c r="K23" t="s">
        <v>108</v>
      </c>
      <c r="L23" t="str">
        <f>_xlfn.XLOOKUP(Sheet1__2[[#This Row],[navn]],$N$82:$N$105,$O$82:$O$105)</f>
        <v>g</v>
      </c>
      <c r="R23" s="4" t="s">
        <v>16</v>
      </c>
      <c r="S23" s="8">
        <v>2</v>
      </c>
      <c r="T23" s="8">
        <v>16</v>
      </c>
      <c r="U23" s="5">
        <v>8</v>
      </c>
      <c r="V23" s="2">
        <v>0.14421296296296296</v>
      </c>
      <c r="W23" s="2">
        <v>9.751157407407408E-3</v>
      </c>
      <c r="X23" s="2">
        <v>6.8055555555555551E-3</v>
      </c>
      <c r="Y23" s="8">
        <v>10</v>
      </c>
    </row>
    <row r="24" spans="1:25" x14ac:dyDescent="0.25">
      <c r="A24">
        <v>6</v>
      </c>
      <c r="B24" s="8" t="s">
        <v>5</v>
      </c>
      <c r="C24" s="8" t="s">
        <v>6</v>
      </c>
      <c r="D24" s="1">
        <v>45314</v>
      </c>
      <c r="E24">
        <v>13</v>
      </c>
      <c r="F24" s="2">
        <v>0.10323754324074071</v>
      </c>
      <c r="G24" s="2">
        <v>1.8086805474537039E-2</v>
      </c>
      <c r="H24" s="2">
        <v>8.5150737766203702E-2</v>
      </c>
      <c r="I24" s="2">
        <v>6.5500567512464386E-3</v>
      </c>
      <c r="J24">
        <v>1</v>
      </c>
      <c r="K24" t="s">
        <v>106</v>
      </c>
      <c r="L24" t="str">
        <f>_xlfn.XLOOKUP(Sheet1__2[[#This Row],[navn]],$N$82:$N$105,$O$82:$O$105)</f>
        <v>g</v>
      </c>
      <c r="R24" s="4" t="s">
        <v>12</v>
      </c>
      <c r="S24" s="8">
        <v>1</v>
      </c>
      <c r="T24" s="8">
        <v>14</v>
      </c>
      <c r="U24" s="5">
        <v>14</v>
      </c>
      <c r="V24" s="2">
        <v>2.6064814814814815E-2</v>
      </c>
      <c r="W24" s="2">
        <v>1.8634259259259259E-3</v>
      </c>
      <c r="X24" s="2">
        <v>1.8634259259259259E-3</v>
      </c>
      <c r="Y24" s="8">
        <v>14</v>
      </c>
    </row>
    <row r="25" spans="1:25" x14ac:dyDescent="0.25">
      <c r="A25">
        <v>12</v>
      </c>
      <c r="B25" s="8" t="s">
        <v>70</v>
      </c>
      <c r="C25" s="8" t="s">
        <v>6</v>
      </c>
      <c r="D25" s="1">
        <v>45314</v>
      </c>
      <c r="E25">
        <v>21</v>
      </c>
      <c r="F25" s="2">
        <v>0.10785046167824069</v>
      </c>
      <c r="G25" s="2">
        <v>1.8086805474537039E-2</v>
      </c>
      <c r="H25" s="2">
        <v>8.9763656203703704E-2</v>
      </c>
      <c r="I25" s="2">
        <v>4.2744598192239859E-3</v>
      </c>
      <c r="J25">
        <v>0</v>
      </c>
      <c r="K25" t="s">
        <v>106</v>
      </c>
      <c r="L25" t="e">
        <f>_xlfn.XLOOKUP(Sheet1__2[[#This Row],[navn]],$N$82:$N$105,$O$82:$O$105)</f>
        <v>#N/A</v>
      </c>
      <c r="R25" s="4" t="s">
        <v>21</v>
      </c>
      <c r="S25" s="8">
        <v>1</v>
      </c>
      <c r="T25" s="8">
        <v>14</v>
      </c>
      <c r="U25" s="5">
        <v>14</v>
      </c>
      <c r="V25" s="2">
        <v>0.10665509259259259</v>
      </c>
      <c r="W25" s="2">
        <v>7.6157407407407406E-3</v>
      </c>
      <c r="X25" s="2">
        <v>7.6157407407407406E-3</v>
      </c>
      <c r="Y25" s="8">
        <v>14</v>
      </c>
    </row>
    <row r="26" spans="1:25" x14ac:dyDescent="0.25">
      <c r="A26">
        <v>5</v>
      </c>
      <c r="B26" s="8" t="s">
        <v>4</v>
      </c>
      <c r="C26" s="8" t="s">
        <v>3</v>
      </c>
      <c r="D26" s="1">
        <v>45314</v>
      </c>
      <c r="E26">
        <v>24</v>
      </c>
      <c r="F26" s="2">
        <v>0.11064310513888891</v>
      </c>
      <c r="G26" s="2">
        <v>1.8086805474537039E-2</v>
      </c>
      <c r="H26" s="2">
        <v>9.2556299664351846E-2</v>
      </c>
      <c r="I26" s="2">
        <v>3.8565124860146598E-3</v>
      </c>
      <c r="J26">
        <v>0</v>
      </c>
      <c r="K26" t="s">
        <v>106</v>
      </c>
      <c r="L26" t="str">
        <f>_xlfn.XLOOKUP(Sheet1__2[[#This Row],[navn]],$N$82:$N$105,$O$82:$O$105)</f>
        <v>g</v>
      </c>
      <c r="N26" t="s">
        <v>114</v>
      </c>
      <c r="O26" t="s">
        <v>45</v>
      </c>
      <c r="R26" s="4" t="s">
        <v>15</v>
      </c>
      <c r="S26" s="8">
        <v>1</v>
      </c>
      <c r="T26" s="8">
        <v>11</v>
      </c>
      <c r="U26" s="5">
        <v>11</v>
      </c>
      <c r="V26" s="2">
        <v>6.7488425925925924E-2</v>
      </c>
      <c r="W26" s="2">
        <v>6.1342592592592594E-3</v>
      </c>
      <c r="X26" s="2">
        <v>6.1342592592592594E-3</v>
      </c>
      <c r="Y26" s="8">
        <v>11</v>
      </c>
    </row>
    <row r="27" spans="1:25" x14ac:dyDescent="0.25">
      <c r="A27">
        <v>23</v>
      </c>
      <c r="B27" s="8" t="s">
        <v>23</v>
      </c>
      <c r="C27" s="8" t="s">
        <v>3</v>
      </c>
      <c r="D27" s="1">
        <v>45314</v>
      </c>
      <c r="E27">
        <v>25</v>
      </c>
      <c r="F27" s="2">
        <v>0.10918021092592591</v>
      </c>
      <c r="G27" s="2">
        <v>1.8086805474537039E-2</v>
      </c>
      <c r="H27" s="2">
        <v>9.1093405451388887E-2</v>
      </c>
      <c r="I27" s="2">
        <v>3.6437362180555561E-3</v>
      </c>
      <c r="J27">
        <v>0</v>
      </c>
      <c r="K27" t="s">
        <v>106</v>
      </c>
      <c r="L27" t="str">
        <f>_xlfn.XLOOKUP(Sheet1__2[[#This Row],[navn]],$N$82:$N$105,$O$82:$O$105)</f>
        <v>g</v>
      </c>
      <c r="N27" s="6">
        <v>20.374236111111109</v>
      </c>
      <c r="O27" s="6">
        <f>GETPIVOTDATA("tid_med_pause",$N$26)*24</f>
        <v>488.98166666666663</v>
      </c>
      <c r="P27" t="s">
        <v>35</v>
      </c>
      <c r="R27" s="4" t="s">
        <v>28</v>
      </c>
      <c r="S27" s="8">
        <v>1</v>
      </c>
      <c r="T27" s="8">
        <v>10</v>
      </c>
      <c r="U27" s="5">
        <v>10</v>
      </c>
      <c r="V27" s="2">
        <v>8.7511574074074075E-2</v>
      </c>
      <c r="W27" s="2">
        <v>8.7500000000000008E-3</v>
      </c>
      <c r="X27" s="2">
        <v>8.7500000000000008E-3</v>
      </c>
      <c r="Y27" s="8">
        <v>10</v>
      </c>
    </row>
    <row r="28" spans="1:25" x14ac:dyDescent="0.25">
      <c r="A28">
        <v>15</v>
      </c>
      <c r="B28" s="8" t="s">
        <v>16</v>
      </c>
      <c r="C28" s="8" t="s">
        <v>8</v>
      </c>
      <c r="D28" s="1">
        <v>45320</v>
      </c>
      <c r="E28">
        <v>6</v>
      </c>
      <c r="F28" s="2">
        <v>7.6201075937499987E-2</v>
      </c>
      <c r="G28" s="2">
        <v>8.8255759259259258E-4</v>
      </c>
      <c r="H28" s="2">
        <v>7.5318518344907409E-2</v>
      </c>
      <c r="I28" s="2">
        <v>1.25530863908179E-2</v>
      </c>
      <c r="J28">
        <v>1</v>
      </c>
      <c r="K28" t="s">
        <v>108</v>
      </c>
      <c r="L28" t="str">
        <f>_xlfn.XLOOKUP(Sheet1__2[[#This Row],[navn]],$N$82:$N$105,$O$82:$O$105)</f>
        <v>g</v>
      </c>
      <c r="R28" s="4" t="s">
        <v>30</v>
      </c>
      <c r="S28" s="8">
        <v>1</v>
      </c>
      <c r="T28" s="8">
        <v>9</v>
      </c>
      <c r="U28" s="5">
        <v>9</v>
      </c>
      <c r="V28" s="2">
        <v>0.10728009259259259</v>
      </c>
      <c r="W28" s="2">
        <v>1.1921296296296296E-2</v>
      </c>
      <c r="X28" s="2">
        <v>1.1921296296296296E-2</v>
      </c>
      <c r="Y28" s="8">
        <v>9</v>
      </c>
    </row>
    <row r="29" spans="1:25" x14ac:dyDescent="0.25">
      <c r="A29">
        <v>13</v>
      </c>
      <c r="B29" s="8" t="s">
        <v>14</v>
      </c>
      <c r="C29" s="8" t="s">
        <v>6</v>
      </c>
      <c r="D29" s="1">
        <v>45320</v>
      </c>
      <c r="E29">
        <v>20</v>
      </c>
      <c r="F29" s="2">
        <v>8.7120146446759264E-2</v>
      </c>
      <c r="G29" s="2">
        <v>8.8255759259259258E-4</v>
      </c>
      <c r="H29" s="2">
        <v>8.6237588854166658E-2</v>
      </c>
      <c r="I29" s="2">
        <v>4.3118794427083329E-3</v>
      </c>
      <c r="J29">
        <v>0</v>
      </c>
      <c r="K29" t="s">
        <v>108</v>
      </c>
      <c r="L29" t="str">
        <f>_xlfn.XLOOKUP(Sheet1__2[[#This Row],[navn]],$N$82:$N$105,$O$82:$O$105)</f>
        <v>g</v>
      </c>
      <c r="N29" s="3" t="s">
        <v>57</v>
      </c>
      <c r="O29" s="4">
        <v>0</v>
      </c>
      <c r="R29" s="4" t="s">
        <v>10</v>
      </c>
      <c r="S29" s="8">
        <v>1</v>
      </c>
      <c r="T29" s="8">
        <v>7</v>
      </c>
      <c r="U29" s="5">
        <v>7</v>
      </c>
      <c r="V29" s="2">
        <v>2.6006944444444444E-2</v>
      </c>
      <c r="W29" s="2">
        <v>3.7152777777777778E-3</v>
      </c>
      <c r="X29" s="2">
        <v>3.7152777777777778E-3</v>
      </c>
      <c r="Y29" s="8">
        <v>7</v>
      </c>
    </row>
    <row r="30" spans="1:25" x14ac:dyDescent="0.25">
      <c r="A30">
        <v>21</v>
      </c>
      <c r="B30" s="8" t="s">
        <v>22</v>
      </c>
      <c r="C30" s="8" t="s">
        <v>11</v>
      </c>
      <c r="D30" s="1">
        <v>45320</v>
      </c>
      <c r="E30">
        <v>31</v>
      </c>
      <c r="F30" s="2">
        <v>9.0267492199074081E-2</v>
      </c>
      <c r="G30" s="2">
        <v>8.8255759259259258E-4</v>
      </c>
      <c r="H30" s="2">
        <v>8.9384934606481489E-2</v>
      </c>
      <c r="I30" s="2">
        <v>2.8833849873058539E-3</v>
      </c>
      <c r="J30">
        <v>0</v>
      </c>
      <c r="K30" t="s">
        <v>108</v>
      </c>
      <c r="L30" t="str">
        <f>_xlfn.XLOOKUP(Sheet1__2[[#This Row],[navn]],$N$82:$N$105,$O$82:$O$105)</f>
        <v>g</v>
      </c>
      <c r="R30" s="4" t="s">
        <v>31</v>
      </c>
      <c r="S30" s="8">
        <v>50</v>
      </c>
      <c r="T30" s="8">
        <v>805</v>
      </c>
      <c r="U30" s="5">
        <v>16.100000000000001</v>
      </c>
      <c r="V30" s="5">
        <v>4.0578240740740759</v>
      </c>
      <c r="W30" s="2">
        <v>5.8546296296296298E-3</v>
      </c>
      <c r="X30" s="2">
        <v>1.25E-3</v>
      </c>
      <c r="Y30" s="8">
        <v>39</v>
      </c>
    </row>
    <row r="31" spans="1:25" x14ac:dyDescent="0.25">
      <c r="A31">
        <v>6</v>
      </c>
      <c r="B31" s="8" t="s">
        <v>5</v>
      </c>
      <c r="C31" s="8" t="s">
        <v>6</v>
      </c>
      <c r="D31" s="1">
        <v>45321</v>
      </c>
      <c r="E31">
        <v>13</v>
      </c>
      <c r="F31" s="2">
        <v>0.1073454696412037</v>
      </c>
      <c r="G31" s="2">
        <v>2.826409693287037E-2</v>
      </c>
      <c r="H31" s="2">
        <v>7.9081372708333333E-2</v>
      </c>
      <c r="I31" s="2">
        <v>6.083182516025641E-3</v>
      </c>
      <c r="J31">
        <v>1</v>
      </c>
      <c r="K31" t="s">
        <v>106</v>
      </c>
      <c r="L31" t="str">
        <f>_xlfn.XLOOKUP(Sheet1__2[[#This Row],[navn]],$N$82:$N$105,$O$82:$O$105)</f>
        <v>g</v>
      </c>
      <c r="N31" t="s">
        <v>112</v>
      </c>
      <c r="O31" t="s">
        <v>114</v>
      </c>
    </row>
    <row r="32" spans="1:25" x14ac:dyDescent="0.25">
      <c r="A32">
        <v>7</v>
      </c>
      <c r="B32" s="8" t="s">
        <v>7</v>
      </c>
      <c r="C32" s="8" t="s">
        <v>8</v>
      </c>
      <c r="D32" s="1">
        <v>45321</v>
      </c>
      <c r="E32">
        <v>14</v>
      </c>
      <c r="F32" s="2">
        <v>0.1055591486111111</v>
      </c>
      <c r="G32" s="2">
        <v>2.826409693287037E-2</v>
      </c>
      <c r="H32" s="2">
        <v>7.7295051678240745E-2</v>
      </c>
      <c r="I32" s="2">
        <v>5.521075119874339E-3</v>
      </c>
      <c r="J32">
        <v>0</v>
      </c>
      <c r="K32" t="s">
        <v>106</v>
      </c>
      <c r="L32" t="str">
        <f>_xlfn.XLOOKUP(Sheet1__2[[#This Row],[navn]],$N$82:$N$105,$O$82:$O$105)</f>
        <v>j</v>
      </c>
      <c r="N32" s="8">
        <v>3312</v>
      </c>
      <c r="O32" s="6">
        <v>17.970787037037034</v>
      </c>
    </row>
    <row r="33" spans="1:25" x14ac:dyDescent="0.25">
      <c r="A33">
        <v>5</v>
      </c>
      <c r="B33" s="8" t="s">
        <v>4</v>
      </c>
      <c r="C33" s="8" t="s">
        <v>3</v>
      </c>
      <c r="D33" s="1">
        <v>45321</v>
      </c>
      <c r="E33">
        <v>22</v>
      </c>
      <c r="F33" s="2">
        <v>0.1090466030324074</v>
      </c>
      <c r="G33" s="2">
        <v>2.826409693287037E-2</v>
      </c>
      <c r="H33" s="2">
        <v>8.0782506099537035E-2</v>
      </c>
      <c r="I33" s="2">
        <v>3.671932095433502E-3</v>
      </c>
      <c r="J33">
        <v>0</v>
      </c>
      <c r="K33" t="s">
        <v>106</v>
      </c>
      <c r="L33" t="str">
        <f>_xlfn.XLOOKUP(Sheet1__2[[#This Row],[navn]],$N$82:$N$105,$O$82:$O$105)</f>
        <v>g</v>
      </c>
      <c r="O33">
        <v>100</v>
      </c>
    </row>
    <row r="34" spans="1:25" x14ac:dyDescent="0.25">
      <c r="A34">
        <v>19</v>
      </c>
      <c r="B34" s="8" t="s">
        <v>20</v>
      </c>
      <c r="C34" s="8" t="s">
        <v>8</v>
      </c>
      <c r="D34" s="1">
        <v>45325</v>
      </c>
      <c r="E34">
        <v>20</v>
      </c>
      <c r="F34" s="2">
        <v>0.14621707474537041</v>
      </c>
      <c r="G34" s="2">
        <v>8.6004259525462964E-2</v>
      </c>
      <c r="H34" s="2">
        <v>6.0212815219907408E-2</v>
      </c>
      <c r="I34" s="2">
        <v>3.0106407609953702E-3</v>
      </c>
      <c r="J34">
        <v>0</v>
      </c>
      <c r="K34" t="s">
        <v>105</v>
      </c>
      <c r="L34" t="str">
        <f>_xlfn.XLOOKUP(Sheet1__2[[#This Row],[navn]],$N$82:$N$105,$O$82:$O$105)</f>
        <v>g</v>
      </c>
      <c r="O34" s="6">
        <f>GETPIVOTDATA("Sum of tid_med_pause",$N$31)*24*O33</f>
        <v>43129.888888888883</v>
      </c>
    </row>
    <row r="35" spans="1:25" x14ac:dyDescent="0.25">
      <c r="A35">
        <v>12</v>
      </c>
      <c r="B35" s="8" t="s">
        <v>70</v>
      </c>
      <c r="C35" s="8" t="s">
        <v>6</v>
      </c>
      <c r="D35" s="1">
        <v>45325</v>
      </c>
      <c r="E35">
        <v>22</v>
      </c>
      <c r="F35" s="2">
        <v>0.15694805729166669</v>
      </c>
      <c r="G35" s="2">
        <v>8.6004259525462964E-2</v>
      </c>
      <c r="H35" s="2">
        <v>7.0943797766203701E-2</v>
      </c>
      <c r="I35" s="2">
        <v>3.224718080281986E-3</v>
      </c>
      <c r="J35">
        <v>0</v>
      </c>
      <c r="K35" t="s">
        <v>105</v>
      </c>
      <c r="L35" t="e">
        <f>_xlfn.XLOOKUP(Sheet1__2[[#This Row],[navn]],$N$82:$N$105,$O$82:$O$105)</f>
        <v>#N/A</v>
      </c>
      <c r="N35" t="s">
        <v>54</v>
      </c>
      <c r="O35" s="6">
        <f>O34/GETPIVOTDATA("Sum of sekker",$N$31)</f>
        <v>13.022309447128286</v>
      </c>
    </row>
    <row r="36" spans="1:25" x14ac:dyDescent="0.25">
      <c r="A36">
        <v>26</v>
      </c>
      <c r="B36" s="8" t="s">
        <v>25</v>
      </c>
      <c r="C36" s="8" t="s">
        <v>8</v>
      </c>
      <c r="D36" s="1">
        <v>45325</v>
      </c>
      <c r="E36">
        <v>23</v>
      </c>
      <c r="F36" s="2">
        <v>0.14617305608796299</v>
      </c>
      <c r="G36" s="2">
        <v>8.6004259525462964E-2</v>
      </c>
      <c r="H36" s="2">
        <v>6.0168796562500008E-2</v>
      </c>
      <c r="I36" s="2">
        <v>2.6160346331521741E-3</v>
      </c>
      <c r="J36">
        <v>1</v>
      </c>
      <c r="K36" t="s">
        <v>105</v>
      </c>
      <c r="L36" t="str">
        <f>_xlfn.XLOOKUP(Sheet1__2[[#This Row],[navn]],$N$82:$N$105,$O$82:$O$105)</f>
        <v>g</v>
      </c>
    </row>
    <row r="37" spans="1:25" x14ac:dyDescent="0.25">
      <c r="A37">
        <v>25</v>
      </c>
      <c r="B37" s="8" t="s">
        <v>24</v>
      </c>
      <c r="C37" s="8" t="s">
        <v>6</v>
      </c>
      <c r="D37" s="1">
        <v>45325</v>
      </c>
      <c r="E37">
        <v>24</v>
      </c>
      <c r="F37" s="2">
        <v>0.1181768934375</v>
      </c>
      <c r="G37" s="2">
        <v>8.6004259525462964E-2</v>
      </c>
      <c r="H37" s="2">
        <v>3.2172633912037042E-2</v>
      </c>
      <c r="I37" s="2">
        <v>1.340526413001543E-3</v>
      </c>
      <c r="J37">
        <v>0</v>
      </c>
      <c r="K37" t="s">
        <v>105</v>
      </c>
      <c r="L37" t="str">
        <f>_xlfn.XLOOKUP(Sheet1__2[[#This Row],[navn]],$N$82:$N$105,$O$82:$O$105)</f>
        <v>g</v>
      </c>
      <c r="N37" s="3" t="s">
        <v>57</v>
      </c>
      <c r="O37" s="4">
        <v>1</v>
      </c>
    </row>
    <row r="38" spans="1:25" x14ac:dyDescent="0.25">
      <c r="A38">
        <v>27</v>
      </c>
      <c r="B38" s="8" t="s">
        <v>26</v>
      </c>
      <c r="C38" s="8" t="s">
        <v>11</v>
      </c>
      <c r="D38" s="1">
        <v>45327</v>
      </c>
      <c r="E38">
        <v>9</v>
      </c>
      <c r="F38" s="2">
        <v>5.5705493796296288E-2</v>
      </c>
      <c r="G38" s="2">
        <v>3.1757708171296292E-2</v>
      </c>
      <c r="H38" s="2">
        <v>2.3947785624999999E-2</v>
      </c>
      <c r="I38" s="2">
        <v>2.6608650694444451E-3</v>
      </c>
      <c r="J38">
        <v>0</v>
      </c>
      <c r="K38" t="s">
        <v>108</v>
      </c>
      <c r="L38" t="str">
        <f>_xlfn.XLOOKUP(Sheet1__2[[#This Row],[navn]],$N$82:$N$105,$O$82:$O$105)</f>
        <v>g</v>
      </c>
    </row>
    <row r="39" spans="1:25" x14ac:dyDescent="0.25">
      <c r="A39">
        <v>26</v>
      </c>
      <c r="B39" s="8" t="s">
        <v>25</v>
      </c>
      <c r="C39" s="8" t="s">
        <v>8</v>
      </c>
      <c r="D39" s="1">
        <v>45327</v>
      </c>
      <c r="E39">
        <v>13</v>
      </c>
      <c r="F39" s="2">
        <v>5.1052376145833328E-2</v>
      </c>
      <c r="G39" s="2">
        <v>3.1757708171296292E-2</v>
      </c>
      <c r="H39" s="2">
        <v>1.9294667974537039E-2</v>
      </c>
      <c r="I39" s="2">
        <v>1.484205228810541E-3</v>
      </c>
      <c r="J39">
        <v>1</v>
      </c>
      <c r="K39" t="s">
        <v>108</v>
      </c>
      <c r="L39" t="str">
        <f>_xlfn.XLOOKUP(Sheet1__2[[#This Row],[navn]],$N$82:$N$105,$O$82:$O$105)</f>
        <v>g</v>
      </c>
      <c r="N39" t="s">
        <v>112</v>
      </c>
      <c r="O39" t="s">
        <v>114</v>
      </c>
      <c r="R39" s="3" t="s">
        <v>57</v>
      </c>
      <c r="S39" t="s">
        <v>32</v>
      </c>
    </row>
    <row r="40" spans="1:25" x14ac:dyDescent="0.25">
      <c r="A40">
        <v>19</v>
      </c>
      <c r="B40" s="8" t="s">
        <v>20</v>
      </c>
      <c r="C40" s="8" t="s">
        <v>8</v>
      </c>
      <c r="D40" s="1">
        <v>45327</v>
      </c>
      <c r="E40">
        <v>16</v>
      </c>
      <c r="F40" s="2">
        <v>6.0953139791666673E-2</v>
      </c>
      <c r="G40" s="2">
        <v>3.1757708171296292E-2</v>
      </c>
      <c r="H40" s="2">
        <v>2.9195431620370371E-2</v>
      </c>
      <c r="I40" s="2">
        <v>1.8247144762731479E-3</v>
      </c>
      <c r="J40">
        <v>0</v>
      </c>
      <c r="K40" t="s">
        <v>108</v>
      </c>
      <c r="L40" t="str">
        <f>_xlfn.XLOOKUP(Sheet1__2[[#This Row],[navn]],$N$82:$N$105,$O$82:$O$105)</f>
        <v>g</v>
      </c>
      <c r="N40" s="8">
        <v>395</v>
      </c>
      <c r="O40" s="6">
        <v>2.4034490740740742</v>
      </c>
      <c r="R40" s="3" t="s">
        <v>110</v>
      </c>
      <c r="S40" t="s">
        <v>32</v>
      </c>
    </row>
    <row r="41" spans="1:25" x14ac:dyDescent="0.25">
      <c r="A41">
        <v>17</v>
      </c>
      <c r="B41" s="8" t="s">
        <v>18</v>
      </c>
      <c r="C41" s="8" t="s">
        <v>8</v>
      </c>
      <c r="D41" s="1">
        <v>45332</v>
      </c>
      <c r="E41">
        <v>7</v>
      </c>
      <c r="F41" s="2">
        <v>9.1545478611111106E-2</v>
      </c>
      <c r="G41" s="2">
        <v>1.362613425925926E-4</v>
      </c>
      <c r="H41" s="2">
        <v>9.1409217268518514E-2</v>
      </c>
      <c r="I41" s="2">
        <v>1.305845960978836E-2</v>
      </c>
      <c r="J41">
        <v>0</v>
      </c>
      <c r="K41" t="s">
        <v>105</v>
      </c>
      <c r="L41" t="str">
        <f>_xlfn.XLOOKUP(Sheet1__2[[#This Row],[navn]],$N$82:$N$105,$O$82:$O$105)</f>
        <v>j</v>
      </c>
      <c r="O41">
        <v>150</v>
      </c>
    </row>
    <row r="42" spans="1:25" x14ac:dyDescent="0.25">
      <c r="A42">
        <v>18</v>
      </c>
      <c r="B42" s="8" t="s">
        <v>19</v>
      </c>
      <c r="C42" s="8" t="s">
        <v>8</v>
      </c>
      <c r="D42" s="1">
        <v>45332</v>
      </c>
      <c r="E42">
        <v>9</v>
      </c>
      <c r="F42" s="2">
        <v>0.1026500843634259</v>
      </c>
      <c r="G42" s="2">
        <v>1.362613425925926E-4</v>
      </c>
      <c r="H42" s="2">
        <v>0.1025138230208333</v>
      </c>
      <c r="I42" s="2">
        <v>1.1390424780092589E-2</v>
      </c>
      <c r="J42">
        <v>0</v>
      </c>
      <c r="K42" t="s">
        <v>105</v>
      </c>
      <c r="L42" t="str">
        <f>_xlfn.XLOOKUP(Sheet1__2[[#This Row],[navn]],$N$82:$N$105,$O$82:$O$105)</f>
        <v>g</v>
      </c>
      <c r="O42" s="6">
        <f>GETPIVOTDATA("Sum of tid_med_pause",$N$31)*24*O41</f>
        <v>64694.833333333321</v>
      </c>
      <c r="R42" s="3" t="s">
        <v>115</v>
      </c>
      <c r="S42" t="s">
        <v>119</v>
      </c>
      <c r="T42" t="s">
        <v>39</v>
      </c>
      <c r="U42" t="s">
        <v>120</v>
      </c>
      <c r="V42" t="s">
        <v>41</v>
      </c>
      <c r="W42" t="s">
        <v>121</v>
      </c>
      <c r="X42" t="s">
        <v>122</v>
      </c>
      <c r="Y42" t="s">
        <v>123</v>
      </c>
    </row>
    <row r="43" spans="1:25" x14ac:dyDescent="0.25">
      <c r="A43">
        <v>29</v>
      </c>
      <c r="B43" s="8" t="s">
        <v>28</v>
      </c>
      <c r="C43" s="8" t="s">
        <v>8</v>
      </c>
      <c r="D43" s="1">
        <v>45332</v>
      </c>
      <c r="E43">
        <v>10</v>
      </c>
      <c r="F43" s="2">
        <v>8.750951061342592E-2</v>
      </c>
      <c r="G43" s="2">
        <v>1.362613425925926E-4</v>
      </c>
      <c r="H43" s="2">
        <v>8.7373249270833342E-2</v>
      </c>
      <c r="I43" s="2">
        <v>8.7373249270833332E-3</v>
      </c>
      <c r="J43">
        <v>0</v>
      </c>
      <c r="K43" t="s">
        <v>105</v>
      </c>
      <c r="L43" t="str">
        <f>_xlfn.XLOOKUP(Sheet1__2[[#This Row],[navn]],$N$82:$N$105,$O$82:$O$105)</f>
        <v>j</v>
      </c>
      <c r="N43" t="s">
        <v>54</v>
      </c>
      <c r="O43" s="6">
        <f>O42/GETPIVOTDATA("Sum of sekker",$N$31)</f>
        <v>19.533464170692429</v>
      </c>
      <c r="R43" s="4" t="s">
        <v>103</v>
      </c>
      <c r="S43" s="10">
        <v>1</v>
      </c>
      <c r="T43" s="10">
        <v>13</v>
      </c>
      <c r="U43" s="10">
        <v>13</v>
      </c>
      <c r="V43" s="2">
        <v>8.2812499999999997E-2</v>
      </c>
      <c r="W43" s="2">
        <v>6.3657407407407404E-3</v>
      </c>
      <c r="X43" s="2">
        <v>6.3657407407407404E-3</v>
      </c>
      <c r="Y43" s="8">
        <v>13</v>
      </c>
    </row>
    <row r="44" spans="1:25" x14ac:dyDescent="0.25">
      <c r="A44">
        <v>28</v>
      </c>
      <c r="B44" s="8" t="s">
        <v>27</v>
      </c>
      <c r="C44" s="8" t="s">
        <v>3</v>
      </c>
      <c r="D44" s="1">
        <v>45332</v>
      </c>
      <c r="E44">
        <v>19</v>
      </c>
      <c r="F44" s="2">
        <v>9.7198284143518512E-2</v>
      </c>
      <c r="G44" s="2">
        <v>1.362613425925926E-4</v>
      </c>
      <c r="H44" s="2">
        <v>9.7062022800925921E-2</v>
      </c>
      <c r="I44" s="2">
        <v>5.1085275158382062E-3</v>
      </c>
      <c r="J44">
        <v>0</v>
      </c>
      <c r="K44" t="s">
        <v>105</v>
      </c>
      <c r="L44" t="str">
        <f>_xlfn.XLOOKUP(Sheet1__2[[#This Row],[navn]],$N$82:$N$105,$O$82:$O$105)</f>
        <v>j</v>
      </c>
      <c r="R44" s="4" t="s">
        <v>72</v>
      </c>
      <c r="S44" s="10">
        <v>3</v>
      </c>
      <c r="T44" s="10">
        <v>103</v>
      </c>
      <c r="U44" s="10">
        <v>34.333333333333336</v>
      </c>
      <c r="V44" s="2">
        <v>0.44065972222222222</v>
      </c>
      <c r="W44" s="2">
        <v>4.1435185185185186E-3</v>
      </c>
      <c r="X44" s="2">
        <v>2.4421296296296296E-3</v>
      </c>
      <c r="Y44" s="8">
        <v>67</v>
      </c>
    </row>
    <row r="45" spans="1:25" x14ac:dyDescent="0.25">
      <c r="A45">
        <v>17</v>
      </c>
      <c r="B45" s="8" t="s">
        <v>18</v>
      </c>
      <c r="C45" s="8" t="s">
        <v>8</v>
      </c>
      <c r="D45" s="1">
        <v>45334</v>
      </c>
      <c r="E45">
        <v>11</v>
      </c>
      <c r="F45" s="2">
        <v>5.9629463634259257E-2</v>
      </c>
      <c r="G45" s="2">
        <v>1.230023333333333E-3</v>
      </c>
      <c r="H45" s="2">
        <v>5.8399440300925927E-2</v>
      </c>
      <c r="I45" s="2">
        <v>5.3090400273569016E-3</v>
      </c>
      <c r="J45">
        <v>0</v>
      </c>
      <c r="K45" t="s">
        <v>108</v>
      </c>
      <c r="L45" t="str">
        <f>_xlfn.XLOOKUP(Sheet1__2[[#This Row],[navn]],$N$82:$N$105,$O$82:$O$105)</f>
        <v>j</v>
      </c>
      <c r="R45" s="4" t="s">
        <v>18</v>
      </c>
      <c r="S45" s="10">
        <v>6</v>
      </c>
      <c r="T45" s="10">
        <v>64</v>
      </c>
      <c r="U45" s="10">
        <v>10.666666666666666</v>
      </c>
      <c r="V45" s="2">
        <v>0.57104166666666667</v>
      </c>
      <c r="W45" s="2">
        <v>8.6670524691358029E-3</v>
      </c>
      <c r="X45" s="2">
        <v>5.3125000000000004E-3</v>
      </c>
      <c r="Y45" s="8">
        <v>17</v>
      </c>
    </row>
    <row r="46" spans="1:25" x14ac:dyDescent="0.25">
      <c r="A46">
        <v>13</v>
      </c>
      <c r="B46" s="8" t="s">
        <v>14</v>
      </c>
      <c r="C46" s="8" t="s">
        <v>6</v>
      </c>
      <c r="D46" s="1">
        <v>45334</v>
      </c>
      <c r="E46">
        <v>12</v>
      </c>
      <c r="F46" s="2">
        <v>4.9195040416666669E-2</v>
      </c>
      <c r="G46" s="2">
        <v>1.230023333333333E-3</v>
      </c>
      <c r="H46" s="2">
        <v>4.7965017083333332E-2</v>
      </c>
      <c r="I46" s="2">
        <v>3.9970847569444443E-3</v>
      </c>
      <c r="J46">
        <v>0</v>
      </c>
      <c r="K46" t="s">
        <v>108</v>
      </c>
      <c r="L46" t="str">
        <f>_xlfn.XLOOKUP(Sheet1__2[[#This Row],[navn]],$N$82:$N$105,$O$82:$O$105)</f>
        <v>g</v>
      </c>
      <c r="R46" s="4" t="s">
        <v>102</v>
      </c>
      <c r="S46" s="10">
        <v>1</v>
      </c>
      <c r="T46" s="10">
        <v>7</v>
      </c>
      <c r="U46" s="10">
        <v>7</v>
      </c>
      <c r="V46" s="2">
        <v>7.5763888888888895E-2</v>
      </c>
      <c r="W46" s="2">
        <v>7.5694444444444446E-3</v>
      </c>
      <c r="X46" s="2">
        <v>7.5694444444444446E-3</v>
      </c>
      <c r="Y46" s="8">
        <v>7</v>
      </c>
    </row>
    <row r="47" spans="1:25" x14ac:dyDescent="0.25">
      <c r="A47">
        <v>18</v>
      </c>
      <c r="B47" s="8" t="s">
        <v>19</v>
      </c>
      <c r="C47" s="8" t="s">
        <v>8</v>
      </c>
      <c r="D47" s="1">
        <v>45334</v>
      </c>
      <c r="E47">
        <v>14</v>
      </c>
      <c r="F47" s="2">
        <v>5.6205242870370369E-2</v>
      </c>
      <c r="G47" s="2">
        <v>1.230023333333333E-3</v>
      </c>
      <c r="H47" s="2">
        <v>5.4975219537037039E-2</v>
      </c>
      <c r="I47" s="2">
        <v>3.9268013955026451E-3</v>
      </c>
      <c r="J47">
        <v>0</v>
      </c>
      <c r="K47" t="s">
        <v>108</v>
      </c>
      <c r="L47" t="str">
        <f>_xlfn.XLOOKUP(Sheet1__2[[#This Row],[navn]],$N$82:$N$105,$O$82:$O$105)</f>
        <v>g</v>
      </c>
      <c r="R47" s="4" t="s">
        <v>77</v>
      </c>
      <c r="S47" s="10">
        <v>1</v>
      </c>
      <c r="T47" s="10">
        <v>55</v>
      </c>
      <c r="U47" s="10">
        <v>55</v>
      </c>
      <c r="V47" s="2">
        <v>0.10799768518518518</v>
      </c>
      <c r="W47" s="2">
        <v>1.736111111111111E-3</v>
      </c>
      <c r="X47" s="2">
        <v>1.736111111111111E-3</v>
      </c>
      <c r="Y47" s="8">
        <v>55</v>
      </c>
    </row>
    <row r="48" spans="1:25" x14ac:dyDescent="0.25">
      <c r="A48">
        <v>27</v>
      </c>
      <c r="B48" s="8" t="s">
        <v>26</v>
      </c>
      <c r="C48" s="8" t="s">
        <v>11</v>
      </c>
      <c r="D48" s="1">
        <v>45334</v>
      </c>
      <c r="E48">
        <v>14</v>
      </c>
      <c r="F48" s="2">
        <v>5.5510826793981477E-2</v>
      </c>
      <c r="G48" s="2">
        <v>1.230023333333333E-3</v>
      </c>
      <c r="H48" s="2">
        <v>5.4280803460648147E-2</v>
      </c>
      <c r="I48" s="2">
        <v>3.8772002471891532E-3</v>
      </c>
      <c r="J48">
        <v>0</v>
      </c>
      <c r="K48" t="s">
        <v>108</v>
      </c>
      <c r="L48" t="str">
        <f>_xlfn.XLOOKUP(Sheet1__2[[#This Row],[navn]],$N$82:$N$105,$O$82:$O$105)</f>
        <v>g</v>
      </c>
      <c r="R48" s="4" t="s">
        <v>26</v>
      </c>
      <c r="S48" s="10">
        <v>5</v>
      </c>
      <c r="T48" s="10">
        <v>82</v>
      </c>
      <c r="U48" s="10">
        <v>16.399999999999999</v>
      </c>
      <c r="V48" s="2">
        <v>0.55841435185185184</v>
      </c>
      <c r="W48" s="2">
        <v>4.5069444444444436E-3</v>
      </c>
      <c r="X48" s="2">
        <v>2.662037037037037E-3</v>
      </c>
      <c r="Y48" s="8">
        <v>23</v>
      </c>
    </row>
    <row r="49" spans="1:25" x14ac:dyDescent="0.25">
      <c r="A49">
        <v>13</v>
      </c>
      <c r="B49" s="8" t="s">
        <v>14</v>
      </c>
      <c r="C49" s="8" t="s">
        <v>6</v>
      </c>
      <c r="D49" s="1">
        <v>45335</v>
      </c>
      <c r="E49">
        <v>10</v>
      </c>
      <c r="F49" s="2">
        <v>0.1033271142824074</v>
      </c>
      <c r="G49" s="2">
        <v>3.5905335104166658E-2</v>
      </c>
      <c r="H49" s="2">
        <v>6.7421779178240743E-2</v>
      </c>
      <c r="I49" s="2">
        <v>6.7421779178240739E-3</v>
      </c>
      <c r="J49">
        <v>0</v>
      </c>
      <c r="K49" t="s">
        <v>106</v>
      </c>
      <c r="L49" t="str">
        <f>_xlfn.XLOOKUP(Sheet1__2[[#This Row],[navn]],$N$82:$N$105,$O$82:$O$105)</f>
        <v>g</v>
      </c>
      <c r="N49" t="s">
        <v>112</v>
      </c>
      <c r="O49" t="s">
        <v>46</v>
      </c>
      <c r="R49" s="4" t="s">
        <v>90</v>
      </c>
      <c r="S49" s="10">
        <v>1</v>
      </c>
      <c r="T49" s="10">
        <v>25</v>
      </c>
      <c r="U49" s="10">
        <v>25</v>
      </c>
      <c r="V49" s="2">
        <v>4.8298611111111112E-2</v>
      </c>
      <c r="W49" s="2">
        <v>1.7361111111111112E-4</v>
      </c>
      <c r="X49" s="2">
        <v>1.7361111111111112E-4</v>
      </c>
      <c r="Y49" s="8">
        <v>25</v>
      </c>
    </row>
    <row r="50" spans="1:25" x14ac:dyDescent="0.25">
      <c r="A50">
        <v>12</v>
      </c>
      <c r="B50" s="8" t="s">
        <v>70</v>
      </c>
      <c r="C50" s="8" t="s">
        <v>6</v>
      </c>
      <c r="D50" s="1">
        <v>45335</v>
      </c>
      <c r="E50">
        <v>14</v>
      </c>
      <c r="F50" s="2">
        <v>0.1039771910069444</v>
      </c>
      <c r="G50" s="2">
        <v>3.5905335104166658E-2</v>
      </c>
      <c r="H50" s="2">
        <v>6.807185590277777E-2</v>
      </c>
      <c r="I50" s="2">
        <v>4.8622754216269834E-3</v>
      </c>
      <c r="J50">
        <v>0</v>
      </c>
      <c r="K50" t="s">
        <v>106</v>
      </c>
      <c r="L50" t="e">
        <f>_xlfn.XLOOKUP(Sheet1__2[[#This Row],[navn]],$N$82:$N$105,$O$82:$O$105)</f>
        <v>#N/A</v>
      </c>
      <c r="N50" s="8">
        <v>3707</v>
      </c>
      <c r="O50" s="6">
        <f>GETPIVOTDATA("sekker",$N$49)/O27</f>
        <v>7.5810613213174323</v>
      </c>
      <c r="P50" t="s">
        <v>36</v>
      </c>
      <c r="R50" s="4" t="s">
        <v>74</v>
      </c>
      <c r="S50" s="10">
        <v>1</v>
      </c>
      <c r="T50" s="10">
        <v>47</v>
      </c>
      <c r="U50" s="10">
        <v>47</v>
      </c>
      <c r="V50" s="2">
        <v>0.23363425925925926</v>
      </c>
      <c r="W50" s="2">
        <v>3.2986111111111111E-3</v>
      </c>
      <c r="X50" s="2">
        <v>3.2986111111111111E-3</v>
      </c>
      <c r="Y50" s="8">
        <v>47</v>
      </c>
    </row>
    <row r="51" spans="1:25" x14ac:dyDescent="0.25">
      <c r="A51">
        <v>5</v>
      </c>
      <c r="B51" s="8" t="s">
        <v>4</v>
      </c>
      <c r="C51" s="8" t="s">
        <v>3</v>
      </c>
      <c r="D51" s="1">
        <v>45335</v>
      </c>
      <c r="E51">
        <v>27</v>
      </c>
      <c r="F51" s="2">
        <v>0.1091379053472222</v>
      </c>
      <c r="G51" s="2">
        <v>3.5905335104166658E-2</v>
      </c>
      <c r="H51" s="2">
        <v>7.3232570243055559E-2</v>
      </c>
      <c r="I51" s="2">
        <v>2.7123174164094652E-3</v>
      </c>
      <c r="J51">
        <v>0</v>
      </c>
      <c r="K51" t="s">
        <v>106</v>
      </c>
      <c r="L51" t="str">
        <f>_xlfn.XLOOKUP(Sheet1__2[[#This Row],[navn]],$N$82:$N$105,$O$82:$O$105)</f>
        <v>g</v>
      </c>
      <c r="R51" s="4" t="s">
        <v>99</v>
      </c>
      <c r="S51" s="10">
        <v>3</v>
      </c>
      <c r="T51" s="10">
        <v>28</v>
      </c>
      <c r="U51" s="10">
        <v>9.3333333333333339</v>
      </c>
      <c r="V51" s="2">
        <v>0.19741898148148149</v>
      </c>
      <c r="W51" s="2">
        <v>6.7554012345679018E-3</v>
      </c>
      <c r="X51" s="2">
        <v>5.0810185185185186E-3</v>
      </c>
      <c r="Y51" s="8">
        <v>13</v>
      </c>
    </row>
    <row r="52" spans="1:25" x14ac:dyDescent="0.25">
      <c r="A52">
        <v>21</v>
      </c>
      <c r="B52" s="8" t="s">
        <v>22</v>
      </c>
      <c r="C52" s="8" t="s">
        <v>11</v>
      </c>
      <c r="D52" s="1">
        <v>45335</v>
      </c>
      <c r="E52">
        <v>29</v>
      </c>
      <c r="F52" s="2">
        <v>0.1093821806944444</v>
      </c>
      <c r="G52" s="2">
        <v>3.5905335104166658E-2</v>
      </c>
      <c r="H52" s="2">
        <v>7.3476845590277784E-2</v>
      </c>
      <c r="I52" s="2">
        <v>2.5336843306992341E-3</v>
      </c>
      <c r="J52">
        <v>0</v>
      </c>
      <c r="K52" t="s">
        <v>106</v>
      </c>
      <c r="L52" t="str">
        <f>_xlfn.XLOOKUP(Sheet1__2[[#This Row],[navn]],$N$82:$N$105,$O$82:$O$105)</f>
        <v>g</v>
      </c>
      <c r="R52" s="4" t="s">
        <v>29</v>
      </c>
      <c r="S52" s="10">
        <v>4</v>
      </c>
      <c r="T52" s="10">
        <v>57</v>
      </c>
      <c r="U52" s="10">
        <v>14.25</v>
      </c>
      <c r="V52" s="2">
        <v>0.52439814814814811</v>
      </c>
      <c r="W52" s="2">
        <v>6.5075231481481477E-3</v>
      </c>
      <c r="X52" s="2">
        <v>5.0000000000000001E-3</v>
      </c>
      <c r="Y52" s="8">
        <v>22</v>
      </c>
    </row>
    <row r="53" spans="1:25" x14ac:dyDescent="0.25">
      <c r="A53">
        <v>30</v>
      </c>
      <c r="B53" s="8" t="s">
        <v>29</v>
      </c>
      <c r="C53" s="8" t="s">
        <v>3</v>
      </c>
      <c r="D53" s="1">
        <v>45339</v>
      </c>
      <c r="E53">
        <v>22</v>
      </c>
      <c r="F53" s="2">
        <v>0.2245169177314815</v>
      </c>
      <c r="G53" s="2">
        <v>7.4095428460648149E-2</v>
      </c>
      <c r="H53" s="2">
        <v>0.15042148927083329</v>
      </c>
      <c r="I53" s="2">
        <v>6.8373404214015143E-3</v>
      </c>
      <c r="J53">
        <v>0</v>
      </c>
      <c r="K53" t="s">
        <v>105</v>
      </c>
      <c r="L53" t="str">
        <f>_xlfn.XLOOKUP(Sheet1__2[[#This Row],[navn]],$N$82:$N$105,$O$82:$O$105)</f>
        <v>g</v>
      </c>
      <c r="N53" s="3" t="s">
        <v>57</v>
      </c>
      <c r="O53" t="s">
        <v>32</v>
      </c>
      <c r="R53" s="4" t="s">
        <v>78</v>
      </c>
      <c r="S53" s="10">
        <v>2</v>
      </c>
      <c r="T53" s="10">
        <v>34</v>
      </c>
      <c r="U53" s="10">
        <v>17</v>
      </c>
      <c r="V53" s="2">
        <v>0.140625</v>
      </c>
      <c r="W53" s="2">
        <v>5.7002314814814815E-3</v>
      </c>
      <c r="X53" s="2">
        <v>2.9745370370370373E-3</v>
      </c>
      <c r="Y53" s="8">
        <v>29</v>
      </c>
    </row>
    <row r="54" spans="1:25" x14ac:dyDescent="0.25">
      <c r="A54">
        <v>27</v>
      </c>
      <c r="B54" s="8" t="s">
        <v>26</v>
      </c>
      <c r="C54" s="8" t="s">
        <v>11</v>
      </c>
      <c r="D54" s="1">
        <v>45339</v>
      </c>
      <c r="E54">
        <v>23</v>
      </c>
      <c r="F54" s="2">
        <v>0.22700529287037041</v>
      </c>
      <c r="G54" s="2">
        <v>7.4095428460648149E-2</v>
      </c>
      <c r="H54" s="2">
        <v>0.15290986440972221</v>
      </c>
      <c r="I54" s="2">
        <v>6.6482549743357494E-3</v>
      </c>
      <c r="J54">
        <v>0</v>
      </c>
      <c r="K54" t="s">
        <v>105</v>
      </c>
      <c r="L54" t="str">
        <f>_xlfn.XLOOKUP(Sheet1__2[[#This Row],[navn]],$N$82:$N$105,$O$82:$O$105)</f>
        <v>g</v>
      </c>
      <c r="R54" s="4" t="s">
        <v>96</v>
      </c>
      <c r="S54" s="10">
        <v>1</v>
      </c>
      <c r="T54" s="10">
        <v>14</v>
      </c>
      <c r="U54" s="10">
        <v>14</v>
      </c>
      <c r="V54" s="2">
        <v>4.6909722222222221E-2</v>
      </c>
      <c r="W54" s="2">
        <v>2.4189814814814816E-3</v>
      </c>
      <c r="X54" s="2">
        <v>2.4189814814814816E-3</v>
      </c>
      <c r="Y54" s="8">
        <v>14</v>
      </c>
    </row>
    <row r="55" spans="1:25" x14ac:dyDescent="0.25">
      <c r="A55">
        <v>26</v>
      </c>
      <c r="B55" s="8" t="s">
        <v>25</v>
      </c>
      <c r="C55" s="8" t="s">
        <v>8</v>
      </c>
      <c r="D55" s="1">
        <v>45339</v>
      </c>
      <c r="E55">
        <v>39</v>
      </c>
      <c r="F55" s="2">
        <v>0.2230814578703704</v>
      </c>
      <c r="G55" s="2">
        <v>7.4095428460648149E-2</v>
      </c>
      <c r="H55" s="2">
        <v>0.14898602940972219</v>
      </c>
      <c r="I55" s="2">
        <v>3.8201546002492879E-3</v>
      </c>
      <c r="J55">
        <v>1</v>
      </c>
      <c r="K55" t="s">
        <v>105</v>
      </c>
      <c r="L55" t="str">
        <f>_xlfn.XLOOKUP(Sheet1__2[[#This Row],[navn]],$N$82:$N$105,$O$82:$O$105)</f>
        <v>g</v>
      </c>
      <c r="N55" s="3" t="s">
        <v>115</v>
      </c>
      <c r="O55" t="s">
        <v>112</v>
      </c>
      <c r="R55" s="4" t="s">
        <v>97</v>
      </c>
      <c r="S55" s="10">
        <v>1</v>
      </c>
      <c r="T55" s="10">
        <v>17</v>
      </c>
      <c r="U55" s="10">
        <v>17</v>
      </c>
      <c r="V55" s="2">
        <v>9.0254629629629629E-2</v>
      </c>
      <c r="W55" s="2">
        <v>5.3125000000000004E-3</v>
      </c>
      <c r="X55" s="2">
        <v>5.3125000000000004E-3</v>
      </c>
      <c r="Y55" s="8">
        <v>17</v>
      </c>
    </row>
    <row r="56" spans="1:25" x14ac:dyDescent="0.25">
      <c r="A56">
        <v>26</v>
      </c>
      <c r="B56" s="8" t="s">
        <v>25</v>
      </c>
      <c r="C56" s="8" t="s">
        <v>8</v>
      </c>
      <c r="D56" s="1">
        <v>45341</v>
      </c>
      <c r="E56">
        <v>8</v>
      </c>
      <c r="F56" s="2">
        <v>0.1056638748611111</v>
      </c>
      <c r="G56" s="2">
        <v>2.999571804398149E-2</v>
      </c>
      <c r="H56" s="2">
        <v>7.5668156817129628E-2</v>
      </c>
      <c r="I56" s="2">
        <v>9.4585196021412035E-3</v>
      </c>
      <c r="J56">
        <v>1</v>
      </c>
      <c r="K56" t="s">
        <v>108</v>
      </c>
      <c r="L56" t="str">
        <f>_xlfn.XLOOKUP(Sheet1__2[[#This Row],[navn]],$N$82:$N$105,$O$82:$O$105)</f>
        <v>g</v>
      </c>
      <c r="N56" s="7" t="s">
        <v>6</v>
      </c>
      <c r="O56" s="8">
        <v>732</v>
      </c>
      <c r="R56" s="4" t="s">
        <v>21</v>
      </c>
      <c r="S56" s="10">
        <v>3</v>
      </c>
      <c r="T56" s="10">
        <v>94</v>
      </c>
      <c r="U56" s="10">
        <v>31.333333333333332</v>
      </c>
      <c r="V56" s="2">
        <v>0.3908564814814815</v>
      </c>
      <c r="W56" s="2">
        <v>4.691358024691358E-3</v>
      </c>
      <c r="X56" s="2">
        <v>2.2800925925925927E-3</v>
      </c>
      <c r="Y56" s="8">
        <v>68</v>
      </c>
    </row>
    <row r="57" spans="1:25" x14ac:dyDescent="0.25">
      <c r="A57">
        <v>21</v>
      </c>
      <c r="B57" s="8" t="s">
        <v>22</v>
      </c>
      <c r="C57" s="8" t="s">
        <v>11</v>
      </c>
      <c r="D57" s="1">
        <v>45341</v>
      </c>
      <c r="E57">
        <v>8</v>
      </c>
      <c r="F57" s="2">
        <v>3.1002315486111109E-2</v>
      </c>
      <c r="G57" s="2">
        <v>2.999571804398149E-2</v>
      </c>
      <c r="H57" s="2">
        <v>1.006597442129629E-3</v>
      </c>
      <c r="I57" s="2">
        <v>1.2582468026620371E-4</v>
      </c>
      <c r="J57">
        <v>0</v>
      </c>
      <c r="K57" t="s">
        <v>108</v>
      </c>
      <c r="L57" t="str">
        <f>_xlfn.XLOOKUP(Sheet1__2[[#This Row],[navn]],$N$82:$N$105,$O$82:$O$105)</f>
        <v>g</v>
      </c>
      <c r="N57" s="7" t="s">
        <v>8</v>
      </c>
      <c r="O57" s="8">
        <v>1225</v>
      </c>
      <c r="R57" s="4" t="s">
        <v>89</v>
      </c>
      <c r="S57" s="10">
        <v>1</v>
      </c>
      <c r="T57" s="10">
        <v>12</v>
      </c>
      <c r="U57" s="10">
        <v>12</v>
      </c>
      <c r="V57" s="2">
        <v>6.6319444444444445E-2</v>
      </c>
      <c r="W57" s="2">
        <v>1.8518518518518519E-3</v>
      </c>
      <c r="X57" s="2">
        <v>1.8518518518518519E-3</v>
      </c>
      <c r="Y57" s="8">
        <v>12</v>
      </c>
    </row>
    <row r="58" spans="1:25" x14ac:dyDescent="0.25">
      <c r="A58">
        <v>27</v>
      </c>
      <c r="B58" s="8" t="s">
        <v>26</v>
      </c>
      <c r="C58" s="8" t="s">
        <v>11</v>
      </c>
      <c r="D58" s="1">
        <v>45341</v>
      </c>
      <c r="E58">
        <v>18</v>
      </c>
      <c r="F58" s="2">
        <v>0.11086518673611109</v>
      </c>
      <c r="G58" s="2">
        <v>2.999571804398149E-2</v>
      </c>
      <c r="H58" s="2">
        <v>8.0869468692129617E-2</v>
      </c>
      <c r="I58" s="2">
        <v>4.4927482606738683E-3</v>
      </c>
      <c r="J58">
        <v>0</v>
      </c>
      <c r="K58" t="s">
        <v>108</v>
      </c>
      <c r="L58" t="str">
        <f>_xlfn.XLOOKUP(Sheet1__2[[#This Row],[navn]],$N$82:$N$105,$O$82:$O$105)</f>
        <v>g</v>
      </c>
      <c r="N58" s="7" t="s">
        <v>3</v>
      </c>
      <c r="O58" s="8">
        <v>1220</v>
      </c>
      <c r="R58" s="4" t="s">
        <v>100</v>
      </c>
      <c r="S58" s="10">
        <v>1</v>
      </c>
      <c r="T58" s="10">
        <v>8</v>
      </c>
      <c r="U58" s="10">
        <v>8</v>
      </c>
      <c r="V58" s="2">
        <v>9.8900462962962968E-2</v>
      </c>
      <c r="W58" s="2">
        <v>1.1226851851851852E-2</v>
      </c>
      <c r="X58" s="2">
        <v>1.1226851851851852E-2</v>
      </c>
      <c r="Y58" s="8">
        <v>8</v>
      </c>
    </row>
    <row r="59" spans="1:25" x14ac:dyDescent="0.25">
      <c r="A59">
        <v>19</v>
      </c>
      <c r="B59" s="8" t="s">
        <v>20</v>
      </c>
      <c r="C59" s="8" t="s">
        <v>8</v>
      </c>
      <c r="D59" s="1">
        <v>45341</v>
      </c>
      <c r="E59">
        <v>21</v>
      </c>
      <c r="F59" s="2">
        <v>0.1082151211921296</v>
      </c>
      <c r="G59" s="2">
        <v>2.999571804398149E-2</v>
      </c>
      <c r="H59" s="2">
        <v>7.8219403148148139E-2</v>
      </c>
      <c r="I59" s="2">
        <v>3.7247334832451501E-3</v>
      </c>
      <c r="J59">
        <v>0</v>
      </c>
      <c r="K59" t="s">
        <v>108</v>
      </c>
      <c r="L59" t="str">
        <f>_xlfn.XLOOKUP(Sheet1__2[[#This Row],[navn]],$N$82:$N$105,$O$82:$O$105)</f>
        <v>g</v>
      </c>
      <c r="N59" s="7" t="s">
        <v>11</v>
      </c>
      <c r="O59" s="8">
        <v>530</v>
      </c>
      <c r="R59" s="4" t="s">
        <v>10</v>
      </c>
      <c r="S59" s="10">
        <v>5</v>
      </c>
      <c r="T59" s="10">
        <v>98</v>
      </c>
      <c r="U59" s="10">
        <v>19.600000000000001</v>
      </c>
      <c r="V59" s="2">
        <v>0.40703703703703703</v>
      </c>
      <c r="W59" s="2">
        <v>3.4212962962962964E-3</v>
      </c>
      <c r="X59" s="2">
        <v>2.1180555555555558E-3</v>
      </c>
      <c r="Y59" s="8">
        <v>47</v>
      </c>
    </row>
    <row r="60" spans="1:25" x14ac:dyDescent="0.25">
      <c r="A60">
        <v>6</v>
      </c>
      <c r="B60" s="8" t="s">
        <v>5</v>
      </c>
      <c r="C60" s="8" t="s">
        <v>6</v>
      </c>
      <c r="D60" s="1">
        <v>45342</v>
      </c>
      <c r="E60">
        <v>6</v>
      </c>
      <c r="F60" s="2">
        <v>9.4085110844907408E-2</v>
      </c>
      <c r="G60" s="2">
        <v>4.6559016215277783E-2</v>
      </c>
      <c r="H60" s="2">
        <v>4.7526094629629638E-2</v>
      </c>
      <c r="I60" s="2">
        <v>7.9210157716049379E-3</v>
      </c>
      <c r="J60">
        <v>1</v>
      </c>
      <c r="K60" t="s">
        <v>106</v>
      </c>
      <c r="L60" t="str">
        <f>_xlfn.XLOOKUP(Sheet1__2[[#This Row],[navn]],$N$82:$N$105,$O$82:$O$105)</f>
        <v>g</v>
      </c>
      <c r="N60" s="4" t="s">
        <v>31</v>
      </c>
      <c r="O60" s="8">
        <v>3707</v>
      </c>
      <c r="R60" s="4" t="s">
        <v>28</v>
      </c>
      <c r="S60" s="10">
        <v>3</v>
      </c>
      <c r="T60" s="10">
        <v>30</v>
      </c>
      <c r="U60" s="10">
        <v>10</v>
      </c>
      <c r="V60" s="2">
        <v>0.32089120370370372</v>
      </c>
      <c r="W60" s="2">
        <v>1.0235339506172839E-2</v>
      </c>
      <c r="X60" s="2">
        <v>8.7384259259259255E-3</v>
      </c>
      <c r="Y60" s="8">
        <v>10</v>
      </c>
    </row>
    <row r="61" spans="1:25" x14ac:dyDescent="0.25">
      <c r="A61">
        <v>8</v>
      </c>
      <c r="B61" s="8" t="s">
        <v>9</v>
      </c>
      <c r="C61" s="8" t="s">
        <v>8</v>
      </c>
      <c r="D61" s="1">
        <v>45342</v>
      </c>
      <c r="E61">
        <v>25</v>
      </c>
      <c r="F61" s="2">
        <v>0.1154633687847222</v>
      </c>
      <c r="G61" s="2">
        <v>4.6559016215277783E-2</v>
      </c>
      <c r="H61" s="2">
        <v>6.8904352569444452E-2</v>
      </c>
      <c r="I61" s="2">
        <v>2.7561741027777782E-3</v>
      </c>
      <c r="J61">
        <v>0</v>
      </c>
      <c r="K61" t="s">
        <v>106</v>
      </c>
      <c r="L61" t="str">
        <f>_xlfn.XLOOKUP(Sheet1__2[[#This Row],[navn]],$N$82:$N$105,$O$82:$O$105)</f>
        <v>j</v>
      </c>
      <c r="R61" s="4" t="s">
        <v>7</v>
      </c>
      <c r="S61" s="10">
        <v>6</v>
      </c>
      <c r="T61" s="10">
        <v>99</v>
      </c>
      <c r="U61" s="10">
        <v>16.5</v>
      </c>
      <c r="V61" s="2">
        <v>0.72379629629629638</v>
      </c>
      <c r="W61" s="2">
        <v>6.2133487654320993E-3</v>
      </c>
      <c r="X61" s="2">
        <v>3.0324074074074073E-3</v>
      </c>
      <c r="Y61" s="8">
        <v>25</v>
      </c>
    </row>
    <row r="62" spans="1:25" x14ac:dyDescent="0.25">
      <c r="A62">
        <v>5</v>
      </c>
      <c r="B62" s="8" t="s">
        <v>4</v>
      </c>
      <c r="C62" s="8" t="s">
        <v>3</v>
      </c>
      <c r="D62" s="1">
        <v>45342</v>
      </c>
      <c r="E62">
        <v>30</v>
      </c>
      <c r="F62" s="2">
        <v>0.1203596053819445</v>
      </c>
      <c r="G62" s="2">
        <v>4.6559016215277783E-2</v>
      </c>
      <c r="H62" s="2">
        <v>7.3800589166666666E-2</v>
      </c>
      <c r="I62" s="2">
        <v>2.4600196388888892E-3</v>
      </c>
      <c r="J62">
        <v>0</v>
      </c>
      <c r="K62" t="s">
        <v>106</v>
      </c>
      <c r="L62" t="str">
        <f>_xlfn.XLOOKUP(Sheet1__2[[#This Row],[navn]],$N$82:$N$105,$O$82:$O$105)</f>
        <v>g</v>
      </c>
      <c r="R62" s="4" t="s">
        <v>4</v>
      </c>
      <c r="S62" s="10">
        <v>12</v>
      </c>
      <c r="T62" s="10">
        <v>336</v>
      </c>
      <c r="U62" s="10">
        <v>28</v>
      </c>
      <c r="V62" s="2">
        <v>1.5811574074074073</v>
      </c>
      <c r="W62" s="2">
        <v>4.3798225308641974E-3</v>
      </c>
      <c r="X62" s="2">
        <v>2.3032407407407407E-3</v>
      </c>
      <c r="Y62" s="8">
        <v>68</v>
      </c>
    </row>
    <row r="63" spans="1:25" x14ac:dyDescent="0.25">
      <c r="A63">
        <v>23</v>
      </c>
      <c r="B63" s="8" t="s">
        <v>23</v>
      </c>
      <c r="C63" s="8" t="s">
        <v>3</v>
      </c>
      <c r="D63" s="1">
        <v>45346</v>
      </c>
      <c r="E63">
        <v>50</v>
      </c>
      <c r="F63" s="2">
        <v>0.2370359488194444</v>
      </c>
      <c r="G63" s="2">
        <v>7.4189433368055543E-2</v>
      </c>
      <c r="H63" s="2">
        <v>0.1628465154513889</v>
      </c>
      <c r="I63" s="2">
        <v>3.2569303090277781E-3</v>
      </c>
      <c r="J63">
        <v>0</v>
      </c>
      <c r="K63" t="s">
        <v>105</v>
      </c>
      <c r="L63" t="str">
        <f>_xlfn.XLOOKUP(Sheet1__2[[#This Row],[navn]],$N$82:$N$105,$O$82:$O$105)</f>
        <v>g</v>
      </c>
      <c r="R63" s="4" t="s">
        <v>24</v>
      </c>
      <c r="S63" s="10">
        <v>1</v>
      </c>
      <c r="T63" s="10">
        <v>24</v>
      </c>
      <c r="U63" s="10">
        <v>24</v>
      </c>
      <c r="V63" s="2">
        <v>0.1181712962962963</v>
      </c>
      <c r="W63" s="2">
        <v>1.3425925925925925E-3</v>
      </c>
      <c r="X63" s="2">
        <v>1.3425925925925925E-3</v>
      </c>
      <c r="Y63" s="8">
        <v>24</v>
      </c>
    </row>
    <row r="64" spans="1:25" x14ac:dyDescent="0.25">
      <c r="A64">
        <v>11</v>
      </c>
      <c r="B64" s="8" t="s">
        <v>12</v>
      </c>
      <c r="C64" s="8" t="s">
        <v>6</v>
      </c>
      <c r="D64" s="1">
        <v>45346</v>
      </c>
      <c r="E64">
        <v>57</v>
      </c>
      <c r="F64" s="2">
        <v>0.2349473900347222</v>
      </c>
      <c r="G64" s="2">
        <v>7.4189433368055543E-2</v>
      </c>
      <c r="H64" s="2">
        <v>0.1607579566666667</v>
      </c>
      <c r="I64" s="2">
        <v>2.8203150292397659E-3</v>
      </c>
      <c r="J64">
        <v>0</v>
      </c>
      <c r="K64" t="s">
        <v>105</v>
      </c>
      <c r="L64" t="str">
        <f>_xlfn.XLOOKUP(Sheet1__2[[#This Row],[navn]],$N$82:$N$105,$O$82:$O$105)</f>
        <v>j</v>
      </c>
      <c r="R64" s="4" t="s">
        <v>92</v>
      </c>
      <c r="S64" s="10">
        <v>1</v>
      </c>
      <c r="T64" s="10">
        <v>15</v>
      </c>
      <c r="U64" s="10">
        <v>15</v>
      </c>
      <c r="V64" s="2">
        <v>0.10008101851851851</v>
      </c>
      <c r="W64" s="2">
        <v>4.7916666666666663E-3</v>
      </c>
      <c r="X64" s="2">
        <v>4.7916666666666663E-3</v>
      </c>
      <c r="Y64" s="8">
        <v>15</v>
      </c>
    </row>
    <row r="65" spans="1:25" x14ac:dyDescent="0.25">
      <c r="A65">
        <v>5</v>
      </c>
      <c r="B65" s="8" t="s">
        <v>4</v>
      </c>
      <c r="C65" s="8" t="s">
        <v>3</v>
      </c>
      <c r="D65" s="1">
        <v>45346</v>
      </c>
      <c r="E65">
        <v>60</v>
      </c>
      <c r="F65" s="2">
        <v>0.2330641621759259</v>
      </c>
      <c r="G65" s="2">
        <v>7.4189433368055543E-2</v>
      </c>
      <c r="H65" s="2">
        <v>0.1588747288078704</v>
      </c>
      <c r="I65" s="2">
        <v>2.64791214679784E-3</v>
      </c>
      <c r="J65">
        <v>0</v>
      </c>
      <c r="K65" t="s">
        <v>105</v>
      </c>
      <c r="L65" t="str">
        <f>_xlfn.XLOOKUP(Sheet1__2[[#This Row],[navn]],$N$82:$N$105,$O$82:$O$105)</f>
        <v>g</v>
      </c>
      <c r="N65" t="s">
        <v>116</v>
      </c>
      <c r="O65" t="s">
        <v>117</v>
      </c>
      <c r="R65" s="4" t="s">
        <v>19</v>
      </c>
      <c r="S65" s="10">
        <v>5</v>
      </c>
      <c r="T65" s="10">
        <v>61</v>
      </c>
      <c r="U65" s="10">
        <v>12.2</v>
      </c>
      <c r="V65" s="2">
        <v>0.47664351851851849</v>
      </c>
      <c r="W65" s="2">
        <v>7.518518518518519E-3</v>
      </c>
      <c r="X65" s="2">
        <v>3.9236111111111112E-3</v>
      </c>
      <c r="Y65" s="8">
        <v>19</v>
      </c>
    </row>
    <row r="66" spans="1:25" x14ac:dyDescent="0.25">
      <c r="A66">
        <v>31</v>
      </c>
      <c r="B66" s="8" t="s">
        <v>72</v>
      </c>
      <c r="C66" s="8" t="s">
        <v>8</v>
      </c>
      <c r="D66" s="1">
        <v>45346</v>
      </c>
      <c r="E66">
        <v>67</v>
      </c>
      <c r="F66" s="2">
        <v>0.23794001230324069</v>
      </c>
      <c r="G66" s="2">
        <v>7.4189433368055543E-2</v>
      </c>
      <c r="H66" s="2">
        <v>0.16375057893518519</v>
      </c>
      <c r="I66" s="2">
        <v>2.4440384915699279E-3</v>
      </c>
      <c r="J66">
        <v>0</v>
      </c>
      <c r="K66" t="s">
        <v>105</v>
      </c>
      <c r="L66" t="e">
        <f>_xlfn.XLOOKUP(Sheet1__2[[#This Row],[navn]],$N$82:$N$105,$O$82:$O$105)</f>
        <v>#N/A</v>
      </c>
      <c r="N66" s="1">
        <v>45295</v>
      </c>
      <c r="O66" s="1">
        <v>45565</v>
      </c>
      <c r="R66" s="4" t="s">
        <v>17</v>
      </c>
      <c r="S66" s="10">
        <v>2</v>
      </c>
      <c r="T66" s="10">
        <v>45</v>
      </c>
      <c r="U66" s="10">
        <v>22.5</v>
      </c>
      <c r="V66" s="2">
        <v>0.23172453703703705</v>
      </c>
      <c r="W66" s="2">
        <v>3.7210648148148146E-3</v>
      </c>
      <c r="X66" s="2">
        <v>2.4537037037037036E-3</v>
      </c>
      <c r="Y66" s="8">
        <v>29</v>
      </c>
    </row>
    <row r="67" spans="1:25" x14ac:dyDescent="0.25">
      <c r="A67">
        <v>26</v>
      </c>
      <c r="B67" s="8" t="s">
        <v>25</v>
      </c>
      <c r="C67" s="8" t="s">
        <v>8</v>
      </c>
      <c r="D67" s="1">
        <v>45355</v>
      </c>
      <c r="E67">
        <v>10</v>
      </c>
      <c r="F67" s="2">
        <v>7.4375402094907409E-2</v>
      </c>
      <c r="G67" s="2">
        <v>1.307407393518518E-2</v>
      </c>
      <c r="H67" s="2">
        <v>6.1301328159722217E-2</v>
      </c>
      <c r="I67" s="2">
        <v>6.130132815972222E-3</v>
      </c>
      <c r="J67">
        <v>1</v>
      </c>
      <c r="K67" t="s">
        <v>108</v>
      </c>
      <c r="L67" t="str">
        <f>_xlfn.XLOOKUP(Sheet1__2[[#This Row],[navn]],$N$82:$N$105,$O$82:$O$105)</f>
        <v>g</v>
      </c>
      <c r="R67" s="4" t="s">
        <v>15</v>
      </c>
      <c r="S67" s="10">
        <v>5</v>
      </c>
      <c r="T67" s="10">
        <v>62</v>
      </c>
      <c r="U67" s="10">
        <v>12.4</v>
      </c>
      <c r="V67" s="2">
        <v>0.53442129629629631</v>
      </c>
      <c r="W67" s="2">
        <v>8.5462962962962966E-3</v>
      </c>
      <c r="X67" s="2">
        <v>4.5717592592592589E-3</v>
      </c>
      <c r="Y67" s="8">
        <v>23</v>
      </c>
    </row>
    <row r="68" spans="1:25" x14ac:dyDescent="0.25">
      <c r="A68">
        <v>14</v>
      </c>
      <c r="B68" s="8" t="s">
        <v>15</v>
      </c>
      <c r="C68" s="8" t="s">
        <v>6</v>
      </c>
      <c r="D68" s="1">
        <v>45355</v>
      </c>
      <c r="E68">
        <v>11</v>
      </c>
      <c r="F68" s="2">
        <v>6.334818125000001E-2</v>
      </c>
      <c r="G68" s="2">
        <v>1.307407393518518E-2</v>
      </c>
      <c r="H68" s="2">
        <v>5.0274107314814818E-2</v>
      </c>
      <c r="I68" s="2">
        <v>4.5703733922558927E-3</v>
      </c>
      <c r="J68">
        <v>0</v>
      </c>
      <c r="K68" t="s">
        <v>108</v>
      </c>
      <c r="L68" t="str">
        <f>_xlfn.XLOOKUP(Sheet1__2[[#This Row],[navn]],$N$82:$N$105,$O$82:$O$105)</f>
        <v>g</v>
      </c>
      <c r="N68" s="4" t="s">
        <v>51</v>
      </c>
      <c r="O68">
        <f xml:space="preserve"> O72 / ((O66 - N66 + 1) / 7)</f>
        <v>95.752767527675275</v>
      </c>
      <c r="R68" s="4" t="s">
        <v>12</v>
      </c>
      <c r="S68" s="10">
        <v>5</v>
      </c>
      <c r="T68" s="10">
        <v>161</v>
      </c>
      <c r="U68" s="10">
        <v>32.200000000000003</v>
      </c>
      <c r="V68" s="2">
        <v>0.70673611111111112</v>
      </c>
      <c r="W68" s="2">
        <v>3.7291666666666667E-3</v>
      </c>
      <c r="X68" s="2">
        <v>1.8634259259259259E-3</v>
      </c>
      <c r="Y68" s="8">
        <v>57</v>
      </c>
    </row>
    <row r="69" spans="1:25" x14ac:dyDescent="0.25">
      <c r="A69">
        <v>13</v>
      </c>
      <c r="B69" s="8" t="s">
        <v>14</v>
      </c>
      <c r="C69" s="8" t="s">
        <v>6</v>
      </c>
      <c r="D69" s="1">
        <v>45355</v>
      </c>
      <c r="E69">
        <v>12</v>
      </c>
      <c r="F69" s="2">
        <v>6.8401053831018507E-2</v>
      </c>
      <c r="G69" s="2">
        <v>1.307407393518518E-2</v>
      </c>
      <c r="H69" s="2">
        <v>5.5326979895833329E-2</v>
      </c>
      <c r="I69" s="2">
        <v>4.6105816579861108E-3</v>
      </c>
      <c r="J69">
        <v>0</v>
      </c>
      <c r="K69" t="s">
        <v>108</v>
      </c>
      <c r="L69" t="str">
        <f>_xlfn.XLOOKUP(Sheet1__2[[#This Row],[navn]],$N$82:$N$105,$O$82:$O$105)</f>
        <v>g</v>
      </c>
      <c r="N69" s="4" t="s">
        <v>52</v>
      </c>
      <c r="O69">
        <f xml:space="preserve"> O72 / ((O66 - N66 + 1) / 30.44)</f>
        <v>416.38774907749081</v>
      </c>
      <c r="R69" s="4" t="s">
        <v>93</v>
      </c>
      <c r="S69" s="10">
        <v>1</v>
      </c>
      <c r="T69" s="10">
        <v>18</v>
      </c>
      <c r="U69" s="10">
        <v>18</v>
      </c>
      <c r="V69" s="2">
        <v>9.975694444444444E-2</v>
      </c>
      <c r="W69" s="2">
        <v>3.9699074074074072E-3</v>
      </c>
      <c r="X69" s="2">
        <v>3.9699074074074072E-3</v>
      </c>
      <c r="Y69" s="8">
        <v>18</v>
      </c>
    </row>
    <row r="70" spans="1:25" x14ac:dyDescent="0.25">
      <c r="A70">
        <v>10</v>
      </c>
      <c r="B70" s="8" t="s">
        <v>10</v>
      </c>
      <c r="C70" s="8" t="s">
        <v>11</v>
      </c>
      <c r="D70" s="1">
        <v>45355</v>
      </c>
      <c r="E70">
        <v>22</v>
      </c>
      <c r="F70" s="2">
        <v>7.3508118182870369E-2</v>
      </c>
      <c r="G70" s="2">
        <v>1.307407393518518E-2</v>
      </c>
      <c r="H70" s="2">
        <v>6.0434044247685177E-2</v>
      </c>
      <c r="I70" s="2">
        <v>2.7470020112584171E-3</v>
      </c>
      <c r="J70">
        <v>0</v>
      </c>
      <c r="K70" t="s">
        <v>108</v>
      </c>
      <c r="L70" t="str">
        <f>_xlfn.XLOOKUP(Sheet1__2[[#This Row],[navn]],$N$82:$N$105,$O$82:$O$105)</f>
        <v>g</v>
      </c>
      <c r="N70" s="4" t="s">
        <v>53</v>
      </c>
      <c r="O70">
        <f xml:space="preserve"> O72 / ((O66 - N66 + 1) / 365)</f>
        <v>4992.8228782287824</v>
      </c>
      <c r="R70" s="4" t="s">
        <v>87</v>
      </c>
      <c r="S70" s="10">
        <v>2</v>
      </c>
      <c r="T70" s="10">
        <v>37</v>
      </c>
      <c r="U70" s="10">
        <v>18.5</v>
      </c>
      <c r="V70" s="2">
        <v>0.18180555555555555</v>
      </c>
      <c r="W70" s="2">
        <v>4.635416666666667E-3</v>
      </c>
      <c r="X70" s="2">
        <v>3.7384259259259259E-3</v>
      </c>
      <c r="Y70" s="8">
        <v>21</v>
      </c>
    </row>
    <row r="71" spans="1:25" x14ac:dyDescent="0.25">
      <c r="A71">
        <v>5</v>
      </c>
      <c r="B71" s="8" t="s">
        <v>4</v>
      </c>
      <c r="C71" s="8" t="s">
        <v>3</v>
      </c>
      <c r="D71" s="1">
        <v>45356</v>
      </c>
      <c r="E71">
        <v>27</v>
      </c>
      <c r="F71" s="2">
        <v>0.11620842060185189</v>
      </c>
      <c r="G71" s="2">
        <v>4.7291852071759261E-2</v>
      </c>
      <c r="H71" s="2">
        <v>6.8916568530092578E-2</v>
      </c>
      <c r="I71" s="2">
        <v>2.5524655011145399E-3</v>
      </c>
      <c r="J71">
        <v>0</v>
      </c>
      <c r="K71" t="s">
        <v>106</v>
      </c>
      <c r="L71" t="str">
        <f>_xlfn.XLOOKUP(Sheet1__2[[#This Row],[navn]],$N$82:$N$105,$O$82:$O$105)</f>
        <v>g</v>
      </c>
      <c r="R71" s="4" t="s">
        <v>75</v>
      </c>
      <c r="S71" s="10">
        <v>8</v>
      </c>
      <c r="T71" s="10">
        <v>234</v>
      </c>
      <c r="U71" s="10">
        <v>29.25</v>
      </c>
      <c r="V71" s="2">
        <v>1.1067245370370369</v>
      </c>
      <c r="W71" s="2">
        <v>4.612268518518519E-3</v>
      </c>
      <c r="X71" s="2">
        <v>2.650462962962963E-3</v>
      </c>
      <c r="Y71" s="8">
        <v>54</v>
      </c>
    </row>
    <row r="72" spans="1:25" x14ac:dyDescent="0.25">
      <c r="A72">
        <v>23</v>
      </c>
      <c r="B72" s="8" t="s">
        <v>23</v>
      </c>
      <c r="C72" s="8" t="s">
        <v>3</v>
      </c>
      <c r="D72" s="1">
        <v>45356</v>
      </c>
      <c r="E72">
        <v>27</v>
      </c>
      <c r="F72" s="2">
        <v>0.1165521090046296</v>
      </c>
      <c r="G72" s="2">
        <v>4.7291852071759261E-2</v>
      </c>
      <c r="H72" s="2">
        <v>6.926025693287037E-2</v>
      </c>
      <c r="I72" s="2">
        <v>2.5651947012174212E-3</v>
      </c>
      <c r="J72">
        <v>0</v>
      </c>
      <c r="K72" t="s">
        <v>106</v>
      </c>
      <c r="L72" t="str">
        <f>_xlfn.XLOOKUP(Sheet1__2[[#This Row],[navn]],$N$82:$N$105,$O$82:$O$105)</f>
        <v>g</v>
      </c>
      <c r="N72" s="4" t="s">
        <v>118</v>
      </c>
      <c r="O72">
        <f>GETPIVOTDATA("sekker",$N$49)</f>
        <v>3707</v>
      </c>
      <c r="R72" s="4" t="s">
        <v>71</v>
      </c>
      <c r="S72" s="10">
        <v>1</v>
      </c>
      <c r="T72" s="10">
        <v>9</v>
      </c>
      <c r="U72" s="10">
        <v>9</v>
      </c>
      <c r="V72" s="2">
        <v>0.10788194444444445</v>
      </c>
      <c r="W72" s="2">
        <v>1.1909722222222223E-2</v>
      </c>
      <c r="X72" s="2">
        <v>1.1909722222222223E-2</v>
      </c>
      <c r="Y72" s="8">
        <v>9</v>
      </c>
    </row>
    <row r="73" spans="1:25" x14ac:dyDescent="0.25">
      <c r="A73">
        <v>16</v>
      </c>
      <c r="B73" s="8" t="s">
        <v>17</v>
      </c>
      <c r="C73" s="8" t="s">
        <v>3</v>
      </c>
      <c r="D73" s="1">
        <v>45356</v>
      </c>
      <c r="E73">
        <v>29</v>
      </c>
      <c r="F73" s="2">
        <v>0.11838581327546301</v>
      </c>
      <c r="G73" s="2">
        <v>4.7291852071759261E-2</v>
      </c>
      <c r="H73" s="2">
        <v>7.1093961203703704E-2</v>
      </c>
      <c r="I73" s="2">
        <v>2.4515159035759901E-3</v>
      </c>
      <c r="J73">
        <v>0</v>
      </c>
      <c r="K73" t="s">
        <v>106</v>
      </c>
      <c r="L73" t="str">
        <f>_xlfn.XLOOKUP(Sheet1__2[[#This Row],[navn]],$N$82:$N$105,$O$82:$O$105)</f>
        <v>g</v>
      </c>
      <c r="R73" s="4" t="s">
        <v>9</v>
      </c>
      <c r="S73" s="10">
        <v>10</v>
      </c>
      <c r="T73" s="10">
        <v>206</v>
      </c>
      <c r="U73" s="10">
        <v>20.6</v>
      </c>
      <c r="V73" s="2">
        <v>1.1727662037037037</v>
      </c>
      <c r="W73" s="2">
        <v>5.309027777777778E-3</v>
      </c>
      <c r="X73" s="2">
        <v>1.25E-3</v>
      </c>
      <c r="Y73" s="8">
        <v>48</v>
      </c>
    </row>
    <row r="74" spans="1:25" x14ac:dyDescent="0.25">
      <c r="A74">
        <v>6</v>
      </c>
      <c r="B74" s="8" t="s">
        <v>5</v>
      </c>
      <c r="C74" s="8" t="s">
        <v>6</v>
      </c>
      <c r="D74" s="1">
        <v>45363</v>
      </c>
      <c r="E74">
        <v>17</v>
      </c>
      <c r="F74" s="2">
        <v>9.8713525405092595E-2</v>
      </c>
      <c r="G74" s="2">
        <v>2.5330729317129631E-2</v>
      </c>
      <c r="H74" s="2">
        <v>7.3382796087962956E-2</v>
      </c>
      <c r="I74" s="2">
        <v>4.316635063997821E-3</v>
      </c>
      <c r="J74">
        <v>1</v>
      </c>
      <c r="K74" t="s">
        <v>106</v>
      </c>
      <c r="L74" t="str">
        <f>_xlfn.XLOOKUP(Sheet1__2[[#This Row],[navn]],$N$82:$N$105,$O$82:$O$105)</f>
        <v>g</v>
      </c>
      <c r="R74" s="4" t="s">
        <v>14</v>
      </c>
      <c r="S74" s="10">
        <v>8</v>
      </c>
      <c r="T74" s="10">
        <v>126</v>
      </c>
      <c r="U74" s="10">
        <v>15.75</v>
      </c>
      <c r="V74" s="2">
        <v>0.77182870370370371</v>
      </c>
      <c r="W74" s="2">
        <v>5.3385416666666668E-3</v>
      </c>
      <c r="X74" s="2">
        <v>3.9930555555555552E-3</v>
      </c>
      <c r="Y74" s="8">
        <v>31</v>
      </c>
    </row>
    <row r="75" spans="1:25" x14ac:dyDescent="0.25">
      <c r="A75">
        <v>17</v>
      </c>
      <c r="B75" s="8" t="s">
        <v>18</v>
      </c>
      <c r="C75" s="8" t="s">
        <v>8</v>
      </c>
      <c r="D75" s="1">
        <v>45363</v>
      </c>
      <c r="E75">
        <v>17</v>
      </c>
      <c r="F75" s="2">
        <v>0.1170519182407407</v>
      </c>
      <c r="G75" s="2">
        <v>2.5330729317129631E-2</v>
      </c>
      <c r="H75" s="2">
        <v>9.1721188923611099E-2</v>
      </c>
      <c r="I75" s="2">
        <v>5.3953640543300653E-3</v>
      </c>
      <c r="J75">
        <v>0</v>
      </c>
      <c r="K75" t="s">
        <v>106</v>
      </c>
      <c r="L75" t="str">
        <f>_xlfn.XLOOKUP(Sheet1__2[[#This Row],[navn]],$N$82:$N$105,$O$82:$O$105)</f>
        <v>j</v>
      </c>
      <c r="R75" s="4" t="s">
        <v>70</v>
      </c>
      <c r="S75" s="10">
        <v>5</v>
      </c>
      <c r="T75" s="10">
        <v>77</v>
      </c>
      <c r="U75" s="10">
        <v>15.4</v>
      </c>
      <c r="V75" s="2">
        <v>0.36969907407407404</v>
      </c>
      <c r="W75" s="2">
        <v>2.4814814814814812E-3</v>
      </c>
      <c r="X75" s="2">
        <v>1.1574074074074073E-5</v>
      </c>
      <c r="Y75" s="8">
        <v>22</v>
      </c>
    </row>
    <row r="76" spans="1:25" x14ac:dyDescent="0.25">
      <c r="A76">
        <v>33</v>
      </c>
      <c r="B76" s="8" t="s">
        <v>73</v>
      </c>
      <c r="C76" s="8" t="s">
        <v>8</v>
      </c>
      <c r="D76" s="1">
        <v>45363</v>
      </c>
      <c r="E76">
        <v>19</v>
      </c>
      <c r="F76" s="2">
        <v>0.11837107959490741</v>
      </c>
      <c r="G76" s="2">
        <v>2.5330729317129631E-2</v>
      </c>
      <c r="H76" s="2">
        <v>9.3040350277777781E-2</v>
      </c>
      <c r="I76" s="2">
        <v>4.8968605409356724E-3</v>
      </c>
      <c r="J76">
        <v>0</v>
      </c>
      <c r="K76" t="s">
        <v>106</v>
      </c>
      <c r="L76" t="e">
        <f>_xlfn.XLOOKUP(Sheet1__2[[#This Row],[navn]],$N$82:$N$105,$O$82:$O$105)</f>
        <v>#N/A</v>
      </c>
      <c r="R76" s="4" t="s">
        <v>27</v>
      </c>
      <c r="S76" s="10">
        <v>5</v>
      </c>
      <c r="T76" s="10">
        <v>118</v>
      </c>
      <c r="U76" s="10">
        <v>23.6</v>
      </c>
      <c r="V76" s="2">
        <v>0.51174768518518521</v>
      </c>
      <c r="W76" s="2">
        <v>4.4606481481481485E-3</v>
      </c>
      <c r="X76" s="2">
        <v>3.3333333333333335E-3</v>
      </c>
      <c r="Y76" s="8">
        <v>30</v>
      </c>
    </row>
    <row r="77" spans="1:25" x14ac:dyDescent="0.25">
      <c r="A77">
        <v>18</v>
      </c>
      <c r="B77" s="8" t="s">
        <v>19</v>
      </c>
      <c r="C77" s="8" t="s">
        <v>8</v>
      </c>
      <c r="D77" s="1">
        <v>45363</v>
      </c>
      <c r="E77">
        <v>19</v>
      </c>
      <c r="F77" s="2">
        <v>0.1199244317013889</v>
      </c>
      <c r="G77" s="2">
        <v>2.5330729317129631E-2</v>
      </c>
      <c r="H77" s="2">
        <v>9.4593702384259251E-2</v>
      </c>
      <c r="I77" s="2">
        <v>4.9786159149610137E-3</v>
      </c>
      <c r="J77">
        <v>0</v>
      </c>
      <c r="K77" t="s">
        <v>106</v>
      </c>
      <c r="L77" t="str">
        <f>_xlfn.XLOOKUP(Sheet1__2[[#This Row],[navn]],$N$82:$N$105,$O$82:$O$105)</f>
        <v>g</v>
      </c>
      <c r="R77" s="4" t="s">
        <v>81</v>
      </c>
      <c r="S77" s="10">
        <v>1</v>
      </c>
      <c r="T77" s="10">
        <v>16</v>
      </c>
      <c r="U77" s="10">
        <v>16</v>
      </c>
      <c r="V77" s="2">
        <v>0.10805555555555556</v>
      </c>
      <c r="W77" s="2">
        <v>6.7476851851851856E-3</v>
      </c>
      <c r="X77" s="2">
        <v>6.7476851851851856E-3</v>
      </c>
      <c r="Y77" s="8">
        <v>16</v>
      </c>
    </row>
    <row r="78" spans="1:25" x14ac:dyDescent="0.25">
      <c r="A78">
        <v>34</v>
      </c>
      <c r="B78" s="8" t="s">
        <v>74</v>
      </c>
      <c r="C78" s="8" t="s">
        <v>8</v>
      </c>
      <c r="D78" s="1">
        <v>45367</v>
      </c>
      <c r="E78">
        <v>47</v>
      </c>
      <c r="F78" s="2">
        <v>0.233629871412037</v>
      </c>
      <c r="G78" s="2">
        <v>7.8697395509259263E-2</v>
      </c>
      <c r="H78" s="2">
        <v>0.15493247590277781</v>
      </c>
      <c r="I78" s="2">
        <v>3.2964356575059099E-3</v>
      </c>
      <c r="J78">
        <v>0</v>
      </c>
      <c r="K78" t="s">
        <v>105</v>
      </c>
      <c r="L78" t="e">
        <f>_xlfn.XLOOKUP(Sheet1__2[[#This Row],[navn]],$N$82:$N$105,$O$82:$O$105)</f>
        <v>#N/A</v>
      </c>
      <c r="R78" s="4" t="s">
        <v>83</v>
      </c>
      <c r="S78" s="10">
        <v>3</v>
      </c>
      <c r="T78" s="10">
        <v>83</v>
      </c>
      <c r="U78" s="10">
        <v>27.666666666666668</v>
      </c>
      <c r="V78" s="2">
        <v>0.39476851851851852</v>
      </c>
      <c r="W78" s="2">
        <v>4.9537037037037041E-3</v>
      </c>
      <c r="X78" s="2">
        <v>2.9745370370370373E-3</v>
      </c>
      <c r="Y78" s="8">
        <v>40</v>
      </c>
    </row>
    <row r="79" spans="1:25" x14ac:dyDescent="0.25">
      <c r="A79">
        <v>5</v>
      </c>
      <c r="B79" s="8" t="s">
        <v>4</v>
      </c>
      <c r="C79" s="8" t="s">
        <v>3</v>
      </c>
      <c r="D79" s="1">
        <v>45367</v>
      </c>
      <c r="E79">
        <v>68</v>
      </c>
      <c r="F79" s="2">
        <v>0.2352594190625</v>
      </c>
      <c r="G79" s="2">
        <v>7.8697395509259263E-2</v>
      </c>
      <c r="H79" s="2">
        <v>0.1565620235532407</v>
      </c>
      <c r="I79" s="2">
        <v>2.302382699312364E-3</v>
      </c>
      <c r="J79">
        <v>0</v>
      </c>
      <c r="K79" t="s">
        <v>105</v>
      </c>
      <c r="L79" t="str">
        <f>_xlfn.XLOOKUP(Sheet1__2[[#This Row],[navn]],$N$82:$N$105,$O$82:$O$105)</f>
        <v>g</v>
      </c>
      <c r="R79" s="4" t="s">
        <v>101</v>
      </c>
      <c r="S79" s="10">
        <v>1</v>
      </c>
      <c r="T79" s="10">
        <v>14</v>
      </c>
      <c r="U79" s="10">
        <v>14</v>
      </c>
      <c r="V79" s="2">
        <v>8.4733796296296293E-2</v>
      </c>
      <c r="W79" s="2">
        <v>4.43287037037037E-3</v>
      </c>
      <c r="X79" s="2">
        <v>4.43287037037037E-3</v>
      </c>
      <c r="Y79" s="8">
        <v>14</v>
      </c>
    </row>
    <row r="80" spans="1:25" x14ac:dyDescent="0.25">
      <c r="A80">
        <v>20</v>
      </c>
      <c r="B80" s="8" t="s">
        <v>21</v>
      </c>
      <c r="C80" s="8" t="s">
        <v>11</v>
      </c>
      <c r="D80" s="1">
        <v>45367</v>
      </c>
      <c r="E80">
        <v>68</v>
      </c>
      <c r="F80" s="2">
        <v>0.2334904119212963</v>
      </c>
      <c r="G80" s="2">
        <v>7.8697395509259263E-2</v>
      </c>
      <c r="H80" s="2">
        <v>0.15479301641203699</v>
      </c>
      <c r="I80" s="2">
        <v>2.2763678884123091E-3</v>
      </c>
      <c r="J80">
        <v>0</v>
      </c>
      <c r="K80" t="s">
        <v>105</v>
      </c>
      <c r="L80" t="str">
        <f>_xlfn.XLOOKUP(Sheet1__2[[#This Row],[navn]],$N$82:$N$105,$O$82:$O$105)</f>
        <v>g</v>
      </c>
      <c r="R80" s="4" t="s">
        <v>5</v>
      </c>
      <c r="S80" s="10">
        <v>7</v>
      </c>
      <c r="T80" s="10">
        <v>83</v>
      </c>
      <c r="U80" s="10">
        <v>11.857142857142858</v>
      </c>
      <c r="V80" s="2">
        <v>0.81211805555555561</v>
      </c>
      <c r="W80" s="2">
        <v>9.3138227513227517E-3</v>
      </c>
      <c r="X80" s="2">
        <v>4.31712962962963E-3</v>
      </c>
      <c r="Y80" s="8">
        <v>17</v>
      </c>
    </row>
    <row r="81" spans="1:25" x14ac:dyDescent="0.25">
      <c r="A81">
        <v>7</v>
      </c>
      <c r="B81" s="8" t="s">
        <v>7</v>
      </c>
      <c r="C81" s="8" t="s">
        <v>8</v>
      </c>
      <c r="D81" s="1">
        <v>45388</v>
      </c>
      <c r="E81">
        <v>25</v>
      </c>
      <c r="F81" s="2">
        <v>0.21186548525462959</v>
      </c>
      <c r="G81" s="2">
        <v>7.8577661886574071E-2</v>
      </c>
      <c r="H81" s="2">
        <v>0.13328782336805561</v>
      </c>
      <c r="I81" s="2">
        <v>5.3315129347222224E-3</v>
      </c>
      <c r="J81">
        <v>0</v>
      </c>
      <c r="K81" t="s">
        <v>105</v>
      </c>
      <c r="L81" t="str">
        <f>_xlfn.XLOOKUP(Sheet1__2[[#This Row],[navn]],$N$82:$N$105,$O$82:$O$105)</f>
        <v>j</v>
      </c>
      <c r="R81" s="4" t="s">
        <v>94</v>
      </c>
      <c r="S81" s="10">
        <v>1</v>
      </c>
      <c r="T81" s="10">
        <v>36</v>
      </c>
      <c r="U81" s="10">
        <v>36</v>
      </c>
      <c r="V81" s="2">
        <v>0.11780092592592592</v>
      </c>
      <c r="W81" s="2">
        <v>3.2754629629629631E-3</v>
      </c>
      <c r="X81" s="2">
        <v>3.2754629629629631E-3</v>
      </c>
      <c r="Y81" s="8">
        <v>36</v>
      </c>
    </row>
    <row r="82" spans="1:25" x14ac:dyDescent="0.25">
      <c r="A82">
        <v>23</v>
      </c>
      <c r="B82" s="8" t="s">
        <v>23</v>
      </c>
      <c r="C82" s="8" t="s">
        <v>3</v>
      </c>
      <c r="D82" s="1">
        <v>45388</v>
      </c>
      <c r="E82">
        <v>31</v>
      </c>
      <c r="F82" s="2">
        <v>0.21210788634259259</v>
      </c>
      <c r="G82" s="2">
        <v>7.8577661886574071E-2</v>
      </c>
      <c r="H82" s="2">
        <v>0.1335302244560185</v>
      </c>
      <c r="I82" s="2">
        <v>4.3074265953554356E-3</v>
      </c>
      <c r="J82">
        <v>0</v>
      </c>
      <c r="K82" t="s">
        <v>105</v>
      </c>
      <c r="L82" t="str">
        <f>_xlfn.XLOOKUP(Sheet1__2[[#This Row],[navn]],$N$82:$N$105,$O$82:$O$105)</f>
        <v>g</v>
      </c>
      <c r="N82" s="4" t="s">
        <v>4</v>
      </c>
      <c r="O82" t="s">
        <v>47</v>
      </c>
      <c r="R82" s="4" t="s">
        <v>73</v>
      </c>
      <c r="S82" s="10">
        <v>2</v>
      </c>
      <c r="T82" s="10">
        <v>37</v>
      </c>
      <c r="U82" s="10">
        <v>18.5</v>
      </c>
      <c r="V82" s="2">
        <v>0.23204861111111114</v>
      </c>
      <c r="W82" s="2">
        <v>4.9363425925925929E-3</v>
      </c>
      <c r="X82" s="2">
        <v>4.8958333333333336E-3</v>
      </c>
      <c r="Y82" s="8">
        <v>19</v>
      </c>
    </row>
    <row r="83" spans="1:25" x14ac:dyDescent="0.25">
      <c r="A83">
        <v>5</v>
      </c>
      <c r="B83" s="8" t="s">
        <v>4</v>
      </c>
      <c r="C83" s="8" t="s">
        <v>3</v>
      </c>
      <c r="D83" s="1">
        <v>45388</v>
      </c>
      <c r="E83">
        <v>35</v>
      </c>
      <c r="F83" s="2">
        <v>0.2005729825925926</v>
      </c>
      <c r="G83" s="2">
        <v>7.8577661886574071E-2</v>
      </c>
      <c r="H83" s="2">
        <v>0.1219953207060185</v>
      </c>
      <c r="I83" s="2">
        <v>3.4855805916005288E-3</v>
      </c>
      <c r="J83">
        <v>0</v>
      </c>
      <c r="K83" t="s">
        <v>105</v>
      </c>
      <c r="L83" t="str">
        <f>_xlfn.XLOOKUP(Sheet1__2[[#This Row],[navn]],$N$82:$N$105,$O$82:$O$105)</f>
        <v>g</v>
      </c>
      <c r="N83" s="4" t="s">
        <v>22</v>
      </c>
      <c r="O83" t="s">
        <v>47</v>
      </c>
      <c r="R83" s="4" t="s">
        <v>91</v>
      </c>
      <c r="S83" s="10">
        <v>1</v>
      </c>
      <c r="T83" s="10">
        <v>7</v>
      </c>
      <c r="U83" s="10">
        <v>7</v>
      </c>
      <c r="V83" s="2">
        <v>0.11498842592592592</v>
      </c>
      <c r="W83" s="2">
        <v>1.238425925925926E-2</v>
      </c>
      <c r="X83" s="2">
        <v>1.238425925925926E-2</v>
      </c>
      <c r="Y83" s="8">
        <v>7</v>
      </c>
    </row>
    <row r="84" spans="1:25" x14ac:dyDescent="0.25">
      <c r="A84">
        <v>37</v>
      </c>
      <c r="B84" s="8" t="s">
        <v>76</v>
      </c>
      <c r="C84" s="8" t="s">
        <v>6</v>
      </c>
      <c r="D84" s="1">
        <v>45388</v>
      </c>
      <c r="E84">
        <v>43</v>
      </c>
      <c r="F84" s="2">
        <v>0.21803140008101851</v>
      </c>
      <c r="G84" s="2">
        <v>7.8577661886574071E-2</v>
      </c>
      <c r="H84" s="2">
        <v>0.13945373819444451</v>
      </c>
      <c r="I84" s="2">
        <v>3.2431101905684751E-3</v>
      </c>
      <c r="J84">
        <v>0</v>
      </c>
      <c r="K84" t="s">
        <v>105</v>
      </c>
      <c r="L84" t="e">
        <f>_xlfn.XLOOKUP(Sheet1__2[[#This Row],[navn]],$N$82:$N$105,$O$82:$O$105)</f>
        <v>#N/A</v>
      </c>
      <c r="N84" s="4" t="s">
        <v>25</v>
      </c>
      <c r="O84" t="s">
        <v>47</v>
      </c>
      <c r="R84" s="4" t="s">
        <v>85</v>
      </c>
      <c r="S84" s="10">
        <v>3</v>
      </c>
      <c r="T84" s="10">
        <v>42</v>
      </c>
      <c r="U84" s="10">
        <v>14</v>
      </c>
      <c r="V84" s="2">
        <v>0.55681712962962959</v>
      </c>
      <c r="W84" s="2">
        <v>1.40625E-2</v>
      </c>
      <c r="X84" s="2">
        <v>8.0324074074074082E-3</v>
      </c>
      <c r="Y84" s="8">
        <v>23</v>
      </c>
    </row>
    <row r="85" spans="1:25" x14ac:dyDescent="0.25">
      <c r="A85">
        <v>17</v>
      </c>
      <c r="B85" s="8" t="s">
        <v>18</v>
      </c>
      <c r="C85" s="8" t="s">
        <v>8</v>
      </c>
      <c r="D85" s="1">
        <v>45390</v>
      </c>
      <c r="E85">
        <v>9</v>
      </c>
      <c r="F85" s="2">
        <v>9.2341144733796302E-2</v>
      </c>
      <c r="G85" s="2">
        <v>3.8218777777777771E-4</v>
      </c>
      <c r="H85" s="2">
        <v>9.1958956956018523E-2</v>
      </c>
      <c r="I85" s="2">
        <v>1.021766188400206E-2</v>
      </c>
      <c r="J85">
        <v>0</v>
      </c>
      <c r="K85" t="s">
        <v>108</v>
      </c>
      <c r="L85" t="str">
        <f>_xlfn.XLOOKUP(Sheet1__2[[#This Row],[navn]],$N$82:$N$105,$O$82:$O$105)</f>
        <v>j</v>
      </c>
      <c r="N85" s="4" t="s">
        <v>13</v>
      </c>
      <c r="O85" t="s">
        <v>47</v>
      </c>
      <c r="R85" s="4" t="s">
        <v>76</v>
      </c>
      <c r="S85" s="10">
        <v>6</v>
      </c>
      <c r="T85" s="10">
        <v>153</v>
      </c>
      <c r="U85" s="10">
        <v>25.5</v>
      </c>
      <c r="V85" s="2">
        <v>0.59261574074074075</v>
      </c>
      <c r="W85" s="2">
        <v>3.3063271604938274E-3</v>
      </c>
      <c r="X85" s="2">
        <v>2.3611111111111111E-3</v>
      </c>
      <c r="Y85" s="8">
        <v>43</v>
      </c>
    </row>
    <row r="86" spans="1:25" x14ac:dyDescent="0.25">
      <c r="A86">
        <v>18</v>
      </c>
      <c r="B86" s="8" t="s">
        <v>19</v>
      </c>
      <c r="C86" s="8" t="s">
        <v>8</v>
      </c>
      <c r="D86" s="1">
        <v>45390</v>
      </c>
      <c r="E86">
        <v>12</v>
      </c>
      <c r="F86" s="2">
        <v>0.1031913800810185</v>
      </c>
      <c r="G86" s="2">
        <v>3.8218777777777771E-4</v>
      </c>
      <c r="H86" s="2">
        <v>0.1028091923032407</v>
      </c>
      <c r="I86" s="2">
        <v>8.5674326919367282E-3</v>
      </c>
      <c r="J86">
        <v>0</v>
      </c>
      <c r="K86" t="s">
        <v>108</v>
      </c>
      <c r="L86" t="str">
        <f>_xlfn.XLOOKUP(Sheet1__2[[#This Row],[navn]],$N$82:$N$105,$O$82:$O$105)</f>
        <v>g</v>
      </c>
      <c r="N86" s="4" t="s">
        <v>20</v>
      </c>
      <c r="O86" t="s">
        <v>47</v>
      </c>
      <c r="R86" s="4" t="s">
        <v>22</v>
      </c>
      <c r="S86" s="10">
        <v>6</v>
      </c>
      <c r="T86" s="10">
        <v>111</v>
      </c>
      <c r="U86" s="10">
        <v>18.5</v>
      </c>
      <c r="V86" s="2">
        <v>0.53557870370370375</v>
      </c>
      <c r="W86" s="2">
        <v>4.5447530864197528E-3</v>
      </c>
      <c r="X86" s="2">
        <v>1.273148148148148E-4</v>
      </c>
      <c r="Y86" s="8">
        <v>31</v>
      </c>
    </row>
    <row r="87" spans="1:25" x14ac:dyDescent="0.25">
      <c r="A87">
        <v>37</v>
      </c>
      <c r="B87" s="8" t="s">
        <v>76</v>
      </c>
      <c r="C87" s="8" t="s">
        <v>6</v>
      </c>
      <c r="D87" s="1">
        <v>45390</v>
      </c>
      <c r="E87">
        <v>29</v>
      </c>
      <c r="F87" s="2">
        <v>0.1073161739930555</v>
      </c>
      <c r="G87" s="2">
        <v>3.8218777777777771E-4</v>
      </c>
      <c r="H87" s="2">
        <v>0.1069339862152778</v>
      </c>
      <c r="I87" s="2">
        <v>3.6873788350095791E-3</v>
      </c>
      <c r="J87">
        <v>0</v>
      </c>
      <c r="K87" t="s">
        <v>108</v>
      </c>
      <c r="L87" t="e">
        <f>_xlfn.XLOOKUP(Sheet1__2[[#This Row],[navn]],$N$82:$N$105,$O$82:$O$105)</f>
        <v>#N/A</v>
      </c>
      <c r="N87" s="4" t="s">
        <v>14</v>
      </c>
      <c r="O87" t="s">
        <v>47</v>
      </c>
      <c r="R87" s="4" t="s">
        <v>20</v>
      </c>
      <c r="S87" s="10">
        <v>4</v>
      </c>
      <c r="T87" s="10">
        <v>77</v>
      </c>
      <c r="U87" s="10">
        <v>19.25</v>
      </c>
      <c r="V87" s="2">
        <v>0.42284722222222226</v>
      </c>
      <c r="W87" s="2">
        <v>3.4751157407407413E-3</v>
      </c>
      <c r="X87" s="2">
        <v>1.8287037037037037E-3</v>
      </c>
      <c r="Y87" s="8">
        <v>21</v>
      </c>
    </row>
    <row r="88" spans="1:25" x14ac:dyDescent="0.25">
      <c r="A88">
        <v>28</v>
      </c>
      <c r="B88" s="8" t="s">
        <v>27</v>
      </c>
      <c r="C88" s="8" t="s">
        <v>3</v>
      </c>
      <c r="D88" s="1">
        <v>45390</v>
      </c>
      <c r="E88">
        <v>30</v>
      </c>
      <c r="F88" s="2">
        <v>0.1039500432175926</v>
      </c>
      <c r="G88" s="2">
        <v>3.8218777777777771E-4</v>
      </c>
      <c r="H88" s="2">
        <v>0.1035678554398148</v>
      </c>
      <c r="I88" s="2">
        <v>3.4522618479938269E-3</v>
      </c>
      <c r="J88">
        <v>0</v>
      </c>
      <c r="K88" t="s">
        <v>108</v>
      </c>
      <c r="L88" t="str">
        <f>_xlfn.XLOOKUP(Sheet1__2[[#This Row],[navn]],$N$82:$N$105,$O$82:$O$105)</f>
        <v>j</v>
      </c>
      <c r="N88" s="4" t="s">
        <v>26</v>
      </c>
      <c r="O88" t="s">
        <v>47</v>
      </c>
      <c r="R88" s="4" t="s">
        <v>79</v>
      </c>
      <c r="S88" s="10">
        <v>5</v>
      </c>
      <c r="T88" s="10">
        <v>204</v>
      </c>
      <c r="U88" s="10">
        <v>40.799999999999997</v>
      </c>
      <c r="V88" s="2">
        <v>0.75390046296296298</v>
      </c>
      <c r="W88" s="2">
        <v>3.6736111111111114E-3</v>
      </c>
      <c r="X88" s="2">
        <v>1.5972222222222223E-3</v>
      </c>
      <c r="Y88" s="8">
        <v>56</v>
      </c>
    </row>
    <row r="89" spans="1:25" x14ac:dyDescent="0.25">
      <c r="A89">
        <v>39</v>
      </c>
      <c r="B89" s="8" t="s">
        <v>78</v>
      </c>
      <c r="C89" s="8" t="s">
        <v>8</v>
      </c>
      <c r="D89" s="1">
        <v>45394</v>
      </c>
      <c r="E89">
        <v>29</v>
      </c>
      <c r="F89" s="2">
        <v>9.8475132280092595E-2</v>
      </c>
      <c r="G89" s="2">
        <v>1.2302071782407409E-2</v>
      </c>
      <c r="H89" s="2">
        <v>8.6173060497685181E-2</v>
      </c>
      <c r="I89" s="2">
        <v>2.9714848447477652E-3</v>
      </c>
      <c r="J89">
        <v>1</v>
      </c>
      <c r="K89" t="s">
        <v>109</v>
      </c>
      <c r="L89" t="e">
        <f>_xlfn.XLOOKUP(Sheet1__2[[#This Row],[navn]],$N$82:$N$105,$O$82:$O$105)</f>
        <v>#N/A</v>
      </c>
      <c r="N89" s="4" t="s">
        <v>9</v>
      </c>
      <c r="O89" t="s">
        <v>48</v>
      </c>
      <c r="R89" s="4" t="s">
        <v>25</v>
      </c>
      <c r="S89" s="10">
        <v>5</v>
      </c>
      <c r="T89" s="10">
        <v>93</v>
      </c>
      <c r="U89" s="10">
        <v>18.600000000000001</v>
      </c>
      <c r="V89" s="2">
        <v>0.6003356481481481</v>
      </c>
      <c r="W89" s="2">
        <v>4.7013888888888886E-3</v>
      </c>
      <c r="X89" s="2">
        <v>1.4814814814814814E-3</v>
      </c>
      <c r="Y89" s="8">
        <v>39</v>
      </c>
    </row>
    <row r="90" spans="1:25" x14ac:dyDescent="0.25">
      <c r="A90">
        <v>38</v>
      </c>
      <c r="B90" s="8" t="s">
        <v>77</v>
      </c>
      <c r="C90" s="8" t="s">
        <v>8</v>
      </c>
      <c r="D90" s="1">
        <v>45394</v>
      </c>
      <c r="E90">
        <v>55</v>
      </c>
      <c r="F90" s="2">
        <v>0.1079993900115741</v>
      </c>
      <c r="G90" s="2">
        <v>1.2302071782407409E-2</v>
      </c>
      <c r="H90" s="2">
        <v>9.5697318229166661E-2</v>
      </c>
      <c r="I90" s="2">
        <v>1.7399512405303029E-3</v>
      </c>
      <c r="J90">
        <v>1</v>
      </c>
      <c r="K90" t="s">
        <v>109</v>
      </c>
      <c r="L90" t="e">
        <f>_xlfn.XLOOKUP(Sheet1__2[[#This Row],[navn]],$N$82:$N$105,$O$82:$O$105)</f>
        <v>#N/A</v>
      </c>
      <c r="N90" s="4" t="s">
        <v>5</v>
      </c>
      <c r="O90" t="s">
        <v>47</v>
      </c>
      <c r="R90" s="4" t="s">
        <v>104</v>
      </c>
      <c r="S90" s="10">
        <v>1</v>
      </c>
      <c r="T90" s="10">
        <v>9</v>
      </c>
      <c r="U90" s="10">
        <v>9</v>
      </c>
      <c r="V90" s="2">
        <v>5.4120370370370367E-2</v>
      </c>
      <c r="W90" s="2">
        <v>5.9953703703703705E-3</v>
      </c>
      <c r="X90" s="2">
        <v>5.9953703703703705E-3</v>
      </c>
      <c r="Y90" s="8">
        <v>9</v>
      </c>
    </row>
    <row r="91" spans="1:25" x14ac:dyDescent="0.25">
      <c r="A91">
        <v>10</v>
      </c>
      <c r="B91" s="8" t="s">
        <v>10</v>
      </c>
      <c r="C91" s="8" t="s">
        <v>11</v>
      </c>
      <c r="D91" s="1">
        <v>45402</v>
      </c>
      <c r="E91">
        <v>47</v>
      </c>
      <c r="F91" s="2">
        <v>0.2220298448611111</v>
      </c>
      <c r="G91" s="2">
        <v>4.1219363449074072E-2</v>
      </c>
      <c r="H91" s="2">
        <v>0.18081048141203701</v>
      </c>
      <c r="I91" s="2">
        <v>3.8470315194050432E-3</v>
      </c>
      <c r="J91">
        <v>0</v>
      </c>
      <c r="K91" t="s">
        <v>105</v>
      </c>
      <c r="L91" t="str">
        <f>_xlfn.XLOOKUP(Sheet1__2[[#This Row],[navn]],$N$82:$N$105,$O$82:$O$105)</f>
        <v>g</v>
      </c>
      <c r="N91" s="4" t="s">
        <v>19</v>
      </c>
      <c r="O91" t="s">
        <v>47</v>
      </c>
      <c r="R91" s="4" t="s">
        <v>23</v>
      </c>
      <c r="S91" s="10">
        <v>5</v>
      </c>
      <c r="T91" s="10">
        <v>150</v>
      </c>
      <c r="U91" s="10">
        <v>30</v>
      </c>
      <c r="V91" s="2">
        <v>0.76738425925925924</v>
      </c>
      <c r="W91" s="2">
        <v>3.5902777777777782E-3</v>
      </c>
      <c r="X91" s="2">
        <v>2.5694444444444445E-3</v>
      </c>
      <c r="Y91" s="8">
        <v>50</v>
      </c>
    </row>
    <row r="92" spans="1:25" x14ac:dyDescent="0.25">
      <c r="A92">
        <v>11</v>
      </c>
      <c r="B92" s="8" t="s">
        <v>12</v>
      </c>
      <c r="C92" s="8" t="s">
        <v>6</v>
      </c>
      <c r="D92" s="1">
        <v>45402</v>
      </c>
      <c r="E92">
        <v>47</v>
      </c>
      <c r="F92" s="2">
        <v>0.23160856960648149</v>
      </c>
      <c r="G92" s="2">
        <v>4.1219363449074072E-2</v>
      </c>
      <c r="H92" s="2">
        <v>0.1903892061574074</v>
      </c>
      <c r="I92" s="2">
        <v>4.0508341735618599E-3</v>
      </c>
      <c r="J92">
        <v>0</v>
      </c>
      <c r="K92" t="s">
        <v>105</v>
      </c>
      <c r="L92" t="str">
        <f>_xlfn.XLOOKUP(Sheet1__2[[#This Row],[navn]],$N$82:$N$105,$O$82:$O$105)</f>
        <v>j</v>
      </c>
      <c r="N92" s="4" t="s">
        <v>18</v>
      </c>
      <c r="O92" t="s">
        <v>48</v>
      </c>
      <c r="R92" s="4" t="s">
        <v>98</v>
      </c>
      <c r="S92" s="10">
        <v>2</v>
      </c>
      <c r="T92" s="10">
        <v>21</v>
      </c>
      <c r="U92" s="10">
        <v>10.5</v>
      </c>
      <c r="V92" s="2">
        <v>0.12693287037037038</v>
      </c>
      <c r="W92" s="2">
        <v>6.1979166666666667E-3</v>
      </c>
      <c r="X92" s="2">
        <v>5.5555555555555558E-3</v>
      </c>
      <c r="Y92" s="8">
        <v>13</v>
      </c>
    </row>
    <row r="93" spans="1:25" x14ac:dyDescent="0.25">
      <c r="A93">
        <v>8</v>
      </c>
      <c r="B93" s="8" t="s">
        <v>9</v>
      </c>
      <c r="C93" s="8" t="s">
        <v>8</v>
      </c>
      <c r="D93" s="1">
        <v>45402</v>
      </c>
      <c r="E93">
        <v>48</v>
      </c>
      <c r="F93" s="2">
        <v>0.23113440011574071</v>
      </c>
      <c r="G93" s="2">
        <v>4.1219363449074072E-2</v>
      </c>
      <c r="H93" s="2">
        <v>0.18991503666666659</v>
      </c>
      <c r="I93" s="2">
        <v>3.9565632638888888E-3</v>
      </c>
      <c r="J93">
        <v>0</v>
      </c>
      <c r="K93" t="s">
        <v>105</v>
      </c>
      <c r="L93" t="str">
        <f>_xlfn.XLOOKUP(Sheet1__2[[#This Row],[navn]],$N$82:$N$105,$O$82:$O$105)</f>
        <v>j</v>
      </c>
      <c r="N93" s="4" t="s">
        <v>23</v>
      </c>
      <c r="O93" t="s">
        <v>47</v>
      </c>
      <c r="R93" s="4" t="s">
        <v>65</v>
      </c>
      <c r="S93" s="10">
        <v>1</v>
      </c>
      <c r="T93" s="10">
        <v>5</v>
      </c>
      <c r="U93" s="10">
        <v>5</v>
      </c>
      <c r="V93" s="2">
        <v>2.5462962962962965E-3</v>
      </c>
      <c r="W93" s="2">
        <v>2.8935185185185184E-4</v>
      </c>
      <c r="X93" s="2">
        <v>2.8935185185185184E-4</v>
      </c>
      <c r="Y93" s="8">
        <v>5</v>
      </c>
    </row>
    <row r="94" spans="1:25" x14ac:dyDescent="0.25">
      <c r="A94">
        <v>40</v>
      </c>
      <c r="B94" s="8" t="s">
        <v>79</v>
      </c>
      <c r="C94" s="8" t="s">
        <v>8</v>
      </c>
      <c r="D94" s="1">
        <v>45402</v>
      </c>
      <c r="E94">
        <v>56</v>
      </c>
      <c r="F94" s="2">
        <v>0.23411806335648139</v>
      </c>
      <c r="G94" s="2">
        <v>4.1219363449074072E-2</v>
      </c>
      <c r="H94" s="2">
        <v>0.19289869990740741</v>
      </c>
      <c r="I94" s="2">
        <v>3.4446196412037029E-3</v>
      </c>
      <c r="J94">
        <v>0</v>
      </c>
      <c r="K94" t="s">
        <v>105</v>
      </c>
      <c r="L94" t="e">
        <f>_xlfn.XLOOKUP(Sheet1__2[[#This Row],[navn]],$N$82:$N$105,$O$82:$O$105)</f>
        <v>#N/A</v>
      </c>
      <c r="N94" s="4" t="s">
        <v>7</v>
      </c>
      <c r="O94" t="s">
        <v>48</v>
      </c>
      <c r="R94" s="4" t="s">
        <v>68</v>
      </c>
      <c r="S94" s="10">
        <v>1</v>
      </c>
      <c r="T94" s="10">
        <v>4</v>
      </c>
      <c r="U94" s="10">
        <v>4</v>
      </c>
      <c r="V94" s="2">
        <v>2.638888888888889E-3</v>
      </c>
      <c r="W94" s="2">
        <v>3.9351851851851852E-4</v>
      </c>
      <c r="X94" s="2">
        <v>3.9351851851851852E-4</v>
      </c>
      <c r="Y94" s="8">
        <v>4</v>
      </c>
    </row>
    <row r="95" spans="1:25" x14ac:dyDescent="0.25">
      <c r="A95">
        <v>15</v>
      </c>
      <c r="B95" s="8" t="s">
        <v>16</v>
      </c>
      <c r="C95" s="8" t="s">
        <v>8</v>
      </c>
      <c r="D95" s="1">
        <v>45404</v>
      </c>
      <c r="E95">
        <v>10</v>
      </c>
      <c r="F95" s="2">
        <v>0.1055347021643518</v>
      </c>
      <c r="G95" s="2">
        <v>2.191749960648148E-2</v>
      </c>
      <c r="H95" s="2">
        <v>8.3617202557870363E-2</v>
      </c>
      <c r="I95" s="2">
        <v>8.361720255787037E-3</v>
      </c>
      <c r="J95">
        <v>1</v>
      </c>
      <c r="K95" t="s">
        <v>108</v>
      </c>
      <c r="L95" t="str">
        <f>_xlfn.XLOOKUP(Sheet1__2[[#This Row],[navn]],$N$82:$N$105,$O$82:$O$105)</f>
        <v>g</v>
      </c>
      <c r="N95" s="4" t="s">
        <v>24</v>
      </c>
      <c r="O95" t="s">
        <v>47</v>
      </c>
      <c r="R95" s="4" t="s">
        <v>66</v>
      </c>
      <c r="S95" s="10">
        <v>1</v>
      </c>
      <c r="T95" s="10">
        <v>5</v>
      </c>
      <c r="U95" s="10">
        <v>5</v>
      </c>
      <c r="V95" s="2">
        <v>1.724537037037037E-3</v>
      </c>
      <c r="W95" s="2">
        <v>1.273148148148148E-4</v>
      </c>
      <c r="X95" s="2">
        <v>1.273148148148148E-4</v>
      </c>
      <c r="Y95" s="8">
        <v>5</v>
      </c>
    </row>
    <row r="96" spans="1:25" x14ac:dyDescent="0.25">
      <c r="A96">
        <v>13</v>
      </c>
      <c r="B96" s="8" t="s">
        <v>14</v>
      </c>
      <c r="C96" s="8" t="s">
        <v>6</v>
      </c>
      <c r="D96" s="1">
        <v>45404</v>
      </c>
      <c r="E96">
        <v>18</v>
      </c>
      <c r="F96" s="2">
        <v>0.1090839271875</v>
      </c>
      <c r="G96" s="2">
        <v>2.191749960648148E-2</v>
      </c>
      <c r="H96" s="2">
        <v>8.7166427581018516E-2</v>
      </c>
      <c r="I96" s="2">
        <v>4.8425793100565842E-3</v>
      </c>
      <c r="J96">
        <v>0</v>
      </c>
      <c r="K96" t="s">
        <v>108</v>
      </c>
      <c r="L96" t="str">
        <f>_xlfn.XLOOKUP(Sheet1__2[[#This Row],[navn]],$N$82:$N$105,$O$82:$O$105)</f>
        <v>g</v>
      </c>
      <c r="N96" s="4" t="s">
        <v>29</v>
      </c>
      <c r="O96" t="s">
        <v>47</v>
      </c>
      <c r="R96" s="4" t="s">
        <v>86</v>
      </c>
      <c r="S96" s="10">
        <v>2</v>
      </c>
      <c r="T96" s="10">
        <v>32</v>
      </c>
      <c r="U96" s="10">
        <v>16</v>
      </c>
      <c r="V96" s="2">
        <v>0.18814814814814815</v>
      </c>
      <c r="W96" s="2">
        <v>6.7071759259259263E-3</v>
      </c>
      <c r="X96" s="2">
        <v>4.8148148148148152E-3</v>
      </c>
      <c r="Y96" s="8">
        <v>23</v>
      </c>
    </row>
    <row r="97" spans="1:25" x14ac:dyDescent="0.25">
      <c r="A97">
        <v>27</v>
      </c>
      <c r="B97" s="8" t="s">
        <v>26</v>
      </c>
      <c r="C97" s="8" t="s">
        <v>11</v>
      </c>
      <c r="D97" s="1">
        <v>45404</v>
      </c>
      <c r="E97">
        <v>18</v>
      </c>
      <c r="F97" s="2">
        <v>0.1093248624189815</v>
      </c>
      <c r="G97" s="2">
        <v>2.191749960648148E-2</v>
      </c>
      <c r="H97" s="2">
        <v>8.74073628125E-2</v>
      </c>
      <c r="I97" s="2">
        <v>4.8559646006944446E-3</v>
      </c>
      <c r="J97">
        <v>0</v>
      </c>
      <c r="K97" t="s">
        <v>108</v>
      </c>
      <c r="L97" t="str">
        <f>_xlfn.XLOOKUP(Sheet1__2[[#This Row],[navn]],$N$82:$N$105,$O$82:$O$105)</f>
        <v>g</v>
      </c>
      <c r="N97" s="4" t="s">
        <v>27</v>
      </c>
      <c r="O97" t="s">
        <v>48</v>
      </c>
      <c r="R97" s="4" t="s">
        <v>80</v>
      </c>
      <c r="S97" s="10">
        <v>2</v>
      </c>
      <c r="T97" s="10">
        <v>49</v>
      </c>
      <c r="U97" s="10">
        <v>24.5</v>
      </c>
      <c r="V97" s="2">
        <v>0.30637731481481484</v>
      </c>
      <c r="W97" s="2">
        <v>6.3888888888888884E-3</v>
      </c>
      <c r="X97" s="2">
        <v>4.2361111111111115E-3</v>
      </c>
      <c r="Y97" s="8">
        <v>38</v>
      </c>
    </row>
    <row r="98" spans="1:25" x14ac:dyDescent="0.25">
      <c r="A98">
        <v>40</v>
      </c>
      <c r="B98" s="8" t="s">
        <v>79</v>
      </c>
      <c r="C98" s="8" t="s">
        <v>8</v>
      </c>
      <c r="D98" s="1">
        <v>45404</v>
      </c>
      <c r="E98">
        <v>56</v>
      </c>
      <c r="F98" s="2">
        <v>0.1114499683680555</v>
      </c>
      <c r="G98" s="2">
        <v>2.191749960648148E-2</v>
      </c>
      <c r="H98" s="2">
        <v>8.9532468761574072E-2</v>
      </c>
      <c r="I98" s="2">
        <v>1.598794085028108E-3</v>
      </c>
      <c r="J98">
        <v>0</v>
      </c>
      <c r="K98" t="s">
        <v>108</v>
      </c>
      <c r="L98" t="e">
        <f>_xlfn.XLOOKUP(Sheet1__2[[#This Row],[navn]],$N$82:$N$105,$O$82:$O$105)</f>
        <v>#N/A</v>
      </c>
      <c r="N98" s="4" t="s">
        <v>17</v>
      </c>
      <c r="O98" t="s">
        <v>47</v>
      </c>
      <c r="R98" s="4" t="s">
        <v>16</v>
      </c>
      <c r="S98" s="10">
        <v>4</v>
      </c>
      <c r="T98" s="10">
        <v>30</v>
      </c>
      <c r="U98" s="10">
        <v>7.5</v>
      </c>
      <c r="V98" s="2">
        <v>0.27446759259259257</v>
      </c>
      <c r="W98" s="2">
        <v>8.4635416666666661E-3</v>
      </c>
      <c r="X98" s="2">
        <v>6.1689814814814819E-3</v>
      </c>
      <c r="Y98" s="8">
        <v>10</v>
      </c>
    </row>
    <row r="99" spans="1:25" x14ac:dyDescent="0.25">
      <c r="A99">
        <v>5</v>
      </c>
      <c r="B99" s="8" t="s">
        <v>4</v>
      </c>
      <c r="C99" s="8" t="s">
        <v>3</v>
      </c>
      <c r="D99" s="1">
        <v>45405</v>
      </c>
      <c r="E99">
        <v>3</v>
      </c>
      <c r="F99" s="2">
        <v>1.545970053240741E-2</v>
      </c>
      <c r="G99" s="2">
        <v>0</v>
      </c>
      <c r="H99" s="2">
        <v>1.545970053240741E-2</v>
      </c>
      <c r="I99" s="2">
        <v>5.153233510802469E-3</v>
      </c>
      <c r="J99">
        <v>0</v>
      </c>
      <c r="K99" t="s">
        <v>106</v>
      </c>
      <c r="L99" t="str">
        <f>_xlfn.XLOOKUP(Sheet1__2[[#This Row],[navn]],$N$82:$N$105,$O$82:$O$105)</f>
        <v>g</v>
      </c>
      <c r="N99" s="4" t="s">
        <v>16</v>
      </c>
      <c r="O99" t="s">
        <v>47</v>
      </c>
      <c r="R99" s="4" t="s">
        <v>88</v>
      </c>
      <c r="S99" s="10">
        <v>2</v>
      </c>
      <c r="T99" s="10">
        <v>30</v>
      </c>
      <c r="U99" s="10">
        <v>15</v>
      </c>
      <c r="V99" s="2">
        <v>0.12611111111111112</v>
      </c>
      <c r="W99" s="2">
        <v>3.4143518518518516E-3</v>
      </c>
      <c r="X99" s="2">
        <v>2.3842592592592591E-3</v>
      </c>
      <c r="Y99" s="8">
        <v>16</v>
      </c>
    </row>
    <row r="100" spans="1:25" x14ac:dyDescent="0.25">
      <c r="A100">
        <v>41</v>
      </c>
      <c r="B100" s="8" t="s">
        <v>80</v>
      </c>
      <c r="C100" s="8" t="s">
        <v>11</v>
      </c>
      <c r="D100" s="1">
        <v>45405</v>
      </c>
      <c r="E100">
        <v>11</v>
      </c>
      <c r="F100" s="2">
        <v>9.3993556990740745E-2</v>
      </c>
      <c r="G100" s="2">
        <v>0</v>
      </c>
      <c r="H100" s="2">
        <v>9.3993556990740745E-2</v>
      </c>
      <c r="I100" s="2">
        <v>8.5448688173400678E-3</v>
      </c>
      <c r="J100">
        <v>1</v>
      </c>
      <c r="K100" t="s">
        <v>106</v>
      </c>
      <c r="L100" t="e">
        <f>_xlfn.XLOOKUP(Sheet1__2[[#This Row],[navn]],$N$82:$N$105,$O$82:$O$105)</f>
        <v>#N/A</v>
      </c>
      <c r="N100" s="4" t="s">
        <v>12</v>
      </c>
      <c r="O100" t="s">
        <v>48</v>
      </c>
      <c r="R100" s="4" t="s">
        <v>31</v>
      </c>
      <c r="S100" s="10">
        <v>186</v>
      </c>
      <c r="T100" s="10">
        <v>3707</v>
      </c>
      <c r="U100" s="10">
        <v>19.93010752688172</v>
      </c>
      <c r="V100" s="2">
        <v>20.374236111111095</v>
      </c>
      <c r="W100" s="2">
        <v>5.4156710473914722E-3</v>
      </c>
      <c r="X100" s="2">
        <v>1.1574074074074073E-5</v>
      </c>
      <c r="Y100" s="8">
        <v>68</v>
      </c>
    </row>
    <row r="101" spans="1:25" x14ac:dyDescent="0.25">
      <c r="A101">
        <v>21</v>
      </c>
      <c r="B101" s="8" t="s">
        <v>22</v>
      </c>
      <c r="C101" s="8" t="s">
        <v>11</v>
      </c>
      <c r="D101" s="1">
        <v>45405</v>
      </c>
      <c r="E101">
        <v>12</v>
      </c>
      <c r="F101" s="2">
        <v>0.1021035371064815</v>
      </c>
      <c r="G101" s="2">
        <v>0</v>
      </c>
      <c r="H101" s="2">
        <v>0.1021035371064815</v>
      </c>
      <c r="I101" s="2">
        <v>8.5086280922067898E-3</v>
      </c>
      <c r="J101">
        <v>0</v>
      </c>
      <c r="K101" t="s">
        <v>106</v>
      </c>
      <c r="L101" t="str">
        <f>_xlfn.XLOOKUP(Sheet1__2[[#This Row],[navn]],$N$82:$N$105,$O$82:$O$105)</f>
        <v>g</v>
      </c>
      <c r="N101" s="4" t="s">
        <v>21</v>
      </c>
      <c r="O101" t="s">
        <v>47</v>
      </c>
    </row>
    <row r="102" spans="1:25" x14ac:dyDescent="0.25">
      <c r="A102">
        <v>6</v>
      </c>
      <c r="B102" s="8" t="s">
        <v>5</v>
      </c>
      <c r="C102" s="8" t="s">
        <v>6</v>
      </c>
      <c r="D102" s="1">
        <v>45405</v>
      </c>
      <c r="E102">
        <v>14</v>
      </c>
      <c r="F102" s="2">
        <v>0.11538112119212959</v>
      </c>
      <c r="G102" s="2">
        <v>0</v>
      </c>
      <c r="H102" s="2">
        <v>0.11538112119212959</v>
      </c>
      <c r="I102" s="2">
        <v>8.2415086565806889E-3</v>
      </c>
      <c r="J102">
        <v>1</v>
      </c>
      <c r="K102" t="s">
        <v>106</v>
      </c>
      <c r="L102" t="str">
        <f>_xlfn.XLOOKUP(Sheet1__2[[#This Row],[navn]],$N$82:$N$105,$O$82:$O$105)</f>
        <v>g</v>
      </c>
      <c r="N102" s="4" t="s">
        <v>15</v>
      </c>
      <c r="O102" t="s">
        <v>47</v>
      </c>
    </row>
    <row r="103" spans="1:25" x14ac:dyDescent="0.25">
      <c r="A103">
        <v>42</v>
      </c>
      <c r="B103" s="8" t="s">
        <v>81</v>
      </c>
      <c r="C103" s="8" t="s">
        <v>6</v>
      </c>
      <c r="D103" s="1">
        <v>45411</v>
      </c>
      <c r="E103">
        <v>16</v>
      </c>
      <c r="F103" s="2">
        <v>0.1080530783333333</v>
      </c>
      <c r="G103" s="2">
        <v>5.2523333333333332E-5</v>
      </c>
      <c r="H103" s="2">
        <v>0.108000555</v>
      </c>
      <c r="I103" s="2">
        <v>6.7500346874999999E-3</v>
      </c>
      <c r="J103">
        <v>0</v>
      </c>
      <c r="K103" t="s">
        <v>108</v>
      </c>
      <c r="L103" t="e">
        <f>_xlfn.XLOOKUP(Sheet1__2[[#This Row],[navn]],$N$82:$N$105,$O$82:$O$105)</f>
        <v>#N/A</v>
      </c>
      <c r="N103" s="4" t="s">
        <v>28</v>
      </c>
      <c r="O103" t="s">
        <v>48</v>
      </c>
    </row>
    <row r="104" spans="1:25" x14ac:dyDescent="0.25">
      <c r="A104">
        <v>11</v>
      </c>
      <c r="B104" s="8" t="s">
        <v>12</v>
      </c>
      <c r="C104" s="8" t="s">
        <v>6</v>
      </c>
      <c r="D104" s="1">
        <v>45411</v>
      </c>
      <c r="E104">
        <v>23</v>
      </c>
      <c r="F104" s="2">
        <v>0.1032732503703704</v>
      </c>
      <c r="G104" s="2">
        <v>5.2523333333333332E-5</v>
      </c>
      <c r="H104" s="2">
        <v>0.103220727037037</v>
      </c>
      <c r="I104" s="2">
        <v>4.48785769726248E-3</v>
      </c>
      <c r="J104">
        <v>0</v>
      </c>
      <c r="K104" t="s">
        <v>108</v>
      </c>
      <c r="L104" t="str">
        <f>_xlfn.XLOOKUP(Sheet1__2[[#This Row],[navn]],$N$82:$N$105,$O$82:$O$105)</f>
        <v>j</v>
      </c>
      <c r="N104" s="4" t="s">
        <v>30</v>
      </c>
      <c r="O104" t="s">
        <v>47</v>
      </c>
    </row>
    <row r="105" spans="1:25" x14ac:dyDescent="0.25">
      <c r="A105">
        <v>28</v>
      </c>
      <c r="B105" s="8" t="s">
        <v>27</v>
      </c>
      <c r="C105" s="8" t="s">
        <v>3</v>
      </c>
      <c r="D105" s="1">
        <v>45411</v>
      </c>
      <c r="E105">
        <v>25</v>
      </c>
      <c r="F105" s="2">
        <v>9.9571650763888894E-2</v>
      </c>
      <c r="G105" s="2">
        <v>5.2523333333333332E-5</v>
      </c>
      <c r="H105" s="2">
        <v>9.9519127430555562E-2</v>
      </c>
      <c r="I105" s="2">
        <v>3.9807650972222223E-3</v>
      </c>
      <c r="J105">
        <v>0</v>
      </c>
      <c r="K105" t="s">
        <v>108</v>
      </c>
      <c r="L105" t="str">
        <f>_xlfn.XLOOKUP(Sheet1__2[[#This Row],[navn]],$N$82:$N$105,$O$82:$O$105)</f>
        <v>j</v>
      </c>
      <c r="N105" s="4" t="s">
        <v>10</v>
      </c>
      <c r="O105" t="s">
        <v>47</v>
      </c>
    </row>
    <row r="106" spans="1:25" x14ac:dyDescent="0.25">
      <c r="A106">
        <v>44</v>
      </c>
      <c r="B106" s="8" t="s">
        <v>83</v>
      </c>
      <c r="C106" s="8" t="s">
        <v>6</v>
      </c>
      <c r="D106" s="1">
        <v>45416</v>
      </c>
      <c r="E106">
        <v>30</v>
      </c>
      <c r="F106" s="2">
        <v>8.9198773379629628E-2</v>
      </c>
      <c r="G106" s="2">
        <v>1.22234224537037E-4</v>
      </c>
      <c r="H106" s="2">
        <v>8.9076539155092602E-2</v>
      </c>
      <c r="I106" s="2">
        <v>2.9692179718364201E-3</v>
      </c>
      <c r="J106">
        <v>0</v>
      </c>
      <c r="K106" t="s">
        <v>105</v>
      </c>
      <c r="L106" t="e">
        <f>_xlfn.XLOOKUP(Sheet1__2[[#This Row],[navn]],$N$82:$N$105,$O$82:$O$105)</f>
        <v>#N/A</v>
      </c>
    </row>
    <row r="107" spans="1:25" x14ac:dyDescent="0.25">
      <c r="A107">
        <v>37</v>
      </c>
      <c r="B107" s="8" t="s">
        <v>76</v>
      </c>
      <c r="C107" s="8" t="s">
        <v>6</v>
      </c>
      <c r="D107" s="1">
        <v>45416</v>
      </c>
      <c r="E107">
        <v>30</v>
      </c>
      <c r="F107" s="2">
        <v>8.4943742546296289E-2</v>
      </c>
      <c r="G107" s="2">
        <v>1.22234224537037E-4</v>
      </c>
      <c r="H107" s="2">
        <v>8.4821508321759262E-2</v>
      </c>
      <c r="I107" s="2">
        <v>2.827383610725309E-3</v>
      </c>
      <c r="J107">
        <v>0</v>
      </c>
      <c r="K107" t="s">
        <v>105</v>
      </c>
      <c r="L107" t="e">
        <f>_xlfn.XLOOKUP(Sheet1__2[[#This Row],[navn]],$N$82:$N$105,$O$82:$O$105)</f>
        <v>#N/A</v>
      </c>
    </row>
    <row r="108" spans="1:25" x14ac:dyDescent="0.25">
      <c r="A108">
        <v>36</v>
      </c>
      <c r="B108" s="8" t="s">
        <v>75</v>
      </c>
      <c r="C108" s="8" t="s">
        <v>3</v>
      </c>
      <c r="D108" s="1">
        <v>45416</v>
      </c>
      <c r="E108">
        <v>30</v>
      </c>
      <c r="F108" s="2">
        <v>9.0286086481481495E-2</v>
      </c>
      <c r="G108" s="2">
        <v>1.22234224537037E-4</v>
      </c>
      <c r="H108" s="2">
        <v>9.0163852256944441E-2</v>
      </c>
      <c r="I108" s="2">
        <v>3.005461741898148E-3</v>
      </c>
      <c r="J108">
        <v>0</v>
      </c>
      <c r="K108" t="s">
        <v>105</v>
      </c>
      <c r="L108" t="e">
        <f>_xlfn.XLOOKUP(Sheet1__2[[#This Row],[navn]],$N$82:$N$105,$O$82:$O$105)</f>
        <v>#N/A</v>
      </c>
    </row>
    <row r="109" spans="1:25" x14ac:dyDescent="0.25">
      <c r="A109">
        <v>30</v>
      </c>
      <c r="B109" s="8" t="s">
        <v>29</v>
      </c>
      <c r="C109" s="8" t="s">
        <v>3</v>
      </c>
      <c r="D109" s="1">
        <v>45419</v>
      </c>
      <c r="E109">
        <v>12</v>
      </c>
      <c r="F109" s="2">
        <v>0.10394622674768519</v>
      </c>
      <c r="G109" s="2">
        <v>3.7691400381944448E-2</v>
      </c>
      <c r="H109" s="2">
        <v>6.6254826365740746E-2</v>
      </c>
      <c r="I109" s="2">
        <v>5.5212355304783941E-3</v>
      </c>
      <c r="J109">
        <v>0</v>
      </c>
      <c r="K109" t="s">
        <v>106</v>
      </c>
      <c r="L109" t="str">
        <f>_xlfn.XLOOKUP(Sheet1__2[[#This Row],[navn]],$N$82:$N$105,$O$82:$O$105)</f>
        <v>g</v>
      </c>
    </row>
    <row r="110" spans="1:25" x14ac:dyDescent="0.25">
      <c r="A110">
        <v>8</v>
      </c>
      <c r="B110" s="8" t="s">
        <v>9</v>
      </c>
      <c r="C110" s="8" t="s">
        <v>8</v>
      </c>
      <c r="D110" s="1">
        <v>45419</v>
      </c>
      <c r="E110">
        <v>16</v>
      </c>
      <c r="F110" s="2">
        <v>0.1116292292476852</v>
      </c>
      <c r="G110" s="2">
        <v>3.7691400381944448E-2</v>
      </c>
      <c r="H110" s="2">
        <v>7.393782886574074E-2</v>
      </c>
      <c r="I110" s="2">
        <v>4.6211143041087963E-3</v>
      </c>
      <c r="J110">
        <v>0</v>
      </c>
      <c r="K110" t="s">
        <v>106</v>
      </c>
      <c r="L110" t="str">
        <f>_xlfn.XLOOKUP(Sheet1__2[[#This Row],[navn]],$N$82:$N$105,$O$82:$O$105)</f>
        <v>j</v>
      </c>
    </row>
    <row r="111" spans="1:25" x14ac:dyDescent="0.25">
      <c r="A111">
        <v>7</v>
      </c>
      <c r="B111" s="8" t="s">
        <v>7</v>
      </c>
      <c r="C111" s="8" t="s">
        <v>8</v>
      </c>
      <c r="D111" s="1">
        <v>45419</v>
      </c>
      <c r="E111">
        <v>17</v>
      </c>
      <c r="F111" s="2">
        <v>0.1155489053935185</v>
      </c>
      <c r="G111" s="2">
        <v>3.7691400381944448E-2</v>
      </c>
      <c r="H111" s="2">
        <v>7.7857505011574082E-2</v>
      </c>
      <c r="I111" s="2">
        <v>4.5798532359749454E-3</v>
      </c>
      <c r="J111">
        <v>0</v>
      </c>
      <c r="K111" t="s">
        <v>106</v>
      </c>
      <c r="L111" t="str">
        <f>_xlfn.XLOOKUP(Sheet1__2[[#This Row],[navn]],$N$82:$N$105,$O$82:$O$105)</f>
        <v>j</v>
      </c>
    </row>
    <row r="112" spans="1:25" x14ac:dyDescent="0.25">
      <c r="A112">
        <v>46</v>
      </c>
      <c r="B112" s="8" t="s">
        <v>85</v>
      </c>
      <c r="C112" s="8" t="s">
        <v>8</v>
      </c>
      <c r="D112" s="1">
        <v>45423</v>
      </c>
      <c r="E112">
        <v>23</v>
      </c>
      <c r="F112" s="2">
        <v>0.23602982153935179</v>
      </c>
      <c r="G112" s="2">
        <v>5.1289629652777773E-2</v>
      </c>
      <c r="H112" s="2">
        <v>0.18474019188657409</v>
      </c>
      <c r="I112" s="2">
        <v>8.0321822559380023E-3</v>
      </c>
      <c r="J112">
        <v>0</v>
      </c>
      <c r="K112" t="s">
        <v>105</v>
      </c>
      <c r="L112" t="e">
        <f>_xlfn.XLOOKUP(Sheet1__2[[#This Row],[navn]],$N$82:$N$105,$O$82:$O$105)</f>
        <v>#N/A</v>
      </c>
    </row>
    <row r="113" spans="1:12" x14ac:dyDescent="0.25">
      <c r="A113">
        <v>14</v>
      </c>
      <c r="B113" s="8" t="s">
        <v>15</v>
      </c>
      <c r="C113" s="8" t="s">
        <v>6</v>
      </c>
      <c r="D113" s="1">
        <v>45423</v>
      </c>
      <c r="E113">
        <v>23</v>
      </c>
      <c r="F113" s="2">
        <v>0.19712406109953701</v>
      </c>
      <c r="G113" s="2">
        <v>5.1289629652777773E-2</v>
      </c>
      <c r="H113" s="2">
        <v>0.14583443144675931</v>
      </c>
      <c r="I113" s="2">
        <v>6.3406274542069244E-3</v>
      </c>
      <c r="J113">
        <v>0</v>
      </c>
      <c r="K113" t="s">
        <v>105</v>
      </c>
      <c r="L113" t="str">
        <f>_xlfn.XLOOKUP(Sheet1__2[[#This Row],[navn]],$N$82:$N$105,$O$82:$O$105)</f>
        <v>g</v>
      </c>
    </row>
    <row r="114" spans="1:12" x14ac:dyDescent="0.25">
      <c r="A114">
        <v>13</v>
      </c>
      <c r="B114" s="8" t="s">
        <v>14</v>
      </c>
      <c r="C114" s="8" t="s">
        <v>6</v>
      </c>
      <c r="D114" s="1">
        <v>45423</v>
      </c>
      <c r="E114">
        <v>31</v>
      </c>
      <c r="F114" s="2">
        <v>0.197167833125</v>
      </c>
      <c r="G114" s="2">
        <v>5.1289629652777773E-2</v>
      </c>
      <c r="H114" s="2">
        <v>0.14587820347222219</v>
      </c>
      <c r="I114" s="2">
        <v>4.7057484991039423E-3</v>
      </c>
      <c r="J114">
        <v>0</v>
      </c>
      <c r="K114" t="s">
        <v>105</v>
      </c>
      <c r="L114" t="str">
        <f>_xlfn.XLOOKUP(Sheet1__2[[#This Row],[navn]],$N$82:$N$105,$O$82:$O$105)</f>
        <v>g</v>
      </c>
    </row>
    <row r="115" spans="1:12" x14ac:dyDescent="0.25">
      <c r="A115">
        <v>41</v>
      </c>
      <c r="B115" s="8" t="s">
        <v>80</v>
      </c>
      <c r="C115" s="8" t="s">
        <v>11</v>
      </c>
      <c r="D115" s="1">
        <v>45423</v>
      </c>
      <c r="E115">
        <v>38</v>
      </c>
      <c r="F115" s="2">
        <v>0.21238544560185191</v>
      </c>
      <c r="G115" s="2">
        <v>5.1289629652777773E-2</v>
      </c>
      <c r="H115" s="2">
        <v>0.1610958159490741</v>
      </c>
      <c r="I115" s="2">
        <v>4.2393635776072124E-3</v>
      </c>
      <c r="J115">
        <v>1</v>
      </c>
      <c r="K115" t="s">
        <v>105</v>
      </c>
      <c r="L115" t="e">
        <f>_xlfn.XLOOKUP(Sheet1__2[[#This Row],[navn]],$N$82:$N$105,$O$82:$O$105)</f>
        <v>#N/A</v>
      </c>
    </row>
    <row r="116" spans="1:12" x14ac:dyDescent="0.25">
      <c r="A116">
        <v>37</v>
      </c>
      <c r="B116" s="8" t="s">
        <v>76</v>
      </c>
      <c r="C116" s="8" t="s">
        <v>6</v>
      </c>
      <c r="D116" s="1">
        <v>45425</v>
      </c>
      <c r="E116">
        <v>32</v>
      </c>
      <c r="F116" s="2">
        <v>9.9809948356481479E-2</v>
      </c>
      <c r="G116" s="2">
        <v>0</v>
      </c>
      <c r="H116" s="2">
        <v>9.9809948356481479E-2</v>
      </c>
      <c r="I116" s="2">
        <v>3.1190608861400462E-3</v>
      </c>
      <c r="J116">
        <v>0</v>
      </c>
      <c r="K116" t="s">
        <v>108</v>
      </c>
      <c r="L116" t="e">
        <f>_xlfn.XLOOKUP(Sheet1__2[[#This Row],[navn]],$N$82:$N$105,$O$82:$O$105)</f>
        <v>#N/A</v>
      </c>
    </row>
    <row r="117" spans="1:12" x14ac:dyDescent="0.25">
      <c r="A117">
        <v>9</v>
      </c>
      <c r="B117" s="8" t="s">
        <v>69</v>
      </c>
      <c r="C117" s="8" t="s">
        <v>8</v>
      </c>
      <c r="D117" s="1">
        <v>45426</v>
      </c>
      <c r="E117">
        <v>10</v>
      </c>
      <c r="F117" s="2">
        <v>0.1104200244212963</v>
      </c>
      <c r="G117" s="2">
        <v>2.3249303935185192E-3</v>
      </c>
      <c r="H117" s="2">
        <v>0.1080950940277778</v>
      </c>
      <c r="I117" s="2">
        <v>1.080950940277778E-2</v>
      </c>
      <c r="J117">
        <v>0</v>
      </c>
      <c r="K117" t="s">
        <v>106</v>
      </c>
      <c r="L117" t="str">
        <f>_xlfn.XLOOKUP(Sheet1__2[[#This Row],[navn]],$N$82:$N$105,$O$82:$O$105)</f>
        <v>j</v>
      </c>
    </row>
    <row r="118" spans="1:12" x14ac:dyDescent="0.25">
      <c r="A118">
        <v>14</v>
      </c>
      <c r="B118" s="8" t="s">
        <v>15</v>
      </c>
      <c r="C118" s="8" t="s">
        <v>6</v>
      </c>
      <c r="D118" s="1">
        <v>45426</v>
      </c>
      <c r="E118">
        <v>11</v>
      </c>
      <c r="F118" s="2">
        <v>0.11203514050925931</v>
      </c>
      <c r="G118" s="2">
        <v>2.3249303935185192E-3</v>
      </c>
      <c r="H118" s="2">
        <v>0.1097102101157407</v>
      </c>
      <c r="I118" s="2">
        <v>9.9736554650673419E-3</v>
      </c>
      <c r="J118">
        <v>0</v>
      </c>
      <c r="K118" t="s">
        <v>106</v>
      </c>
      <c r="L118" t="str">
        <f>_xlfn.XLOOKUP(Sheet1__2[[#This Row],[navn]],$N$82:$N$105,$O$82:$O$105)</f>
        <v>g</v>
      </c>
    </row>
    <row r="119" spans="1:12" x14ac:dyDescent="0.25">
      <c r="A119">
        <v>21</v>
      </c>
      <c r="B119" s="8" t="s">
        <v>22</v>
      </c>
      <c r="C119" s="8" t="s">
        <v>11</v>
      </c>
      <c r="D119" s="1">
        <v>45426</v>
      </c>
      <c r="E119">
        <v>12</v>
      </c>
      <c r="F119" s="2">
        <v>9.0551246539351857E-2</v>
      </c>
      <c r="G119" s="2">
        <v>2.3249303935185192E-3</v>
      </c>
      <c r="H119" s="2">
        <v>8.8226316145833331E-2</v>
      </c>
      <c r="I119" s="2">
        <v>7.3521930121527778E-3</v>
      </c>
      <c r="J119">
        <v>0</v>
      </c>
      <c r="K119" t="s">
        <v>106</v>
      </c>
      <c r="L119" t="str">
        <f>_xlfn.XLOOKUP(Sheet1__2[[#This Row],[navn]],$N$82:$N$105,$O$82:$O$105)</f>
        <v>g</v>
      </c>
    </row>
    <row r="120" spans="1:12" x14ac:dyDescent="0.25">
      <c r="A120">
        <v>11</v>
      </c>
      <c r="B120" s="8" t="s">
        <v>12</v>
      </c>
      <c r="C120" s="8" t="s">
        <v>6</v>
      </c>
      <c r="D120" s="1">
        <v>45426</v>
      </c>
      <c r="E120">
        <v>20</v>
      </c>
      <c r="F120" s="2">
        <v>0.1106529692013889</v>
      </c>
      <c r="G120" s="2">
        <v>2.3249303935185192E-3</v>
      </c>
      <c r="H120" s="2">
        <v>0.1083280388078704</v>
      </c>
      <c r="I120" s="2">
        <v>5.4164019403935186E-3</v>
      </c>
      <c r="J120">
        <v>0</v>
      </c>
      <c r="K120" t="s">
        <v>106</v>
      </c>
      <c r="L120" t="str">
        <f>_xlfn.XLOOKUP(Sheet1__2[[#This Row],[navn]],$N$82:$N$105,$O$82:$O$105)</f>
        <v>j</v>
      </c>
    </row>
    <row r="121" spans="1:12" x14ac:dyDescent="0.25">
      <c r="A121">
        <v>15</v>
      </c>
      <c r="B121" s="8" t="s">
        <v>16</v>
      </c>
      <c r="C121" s="8" t="s">
        <v>8</v>
      </c>
      <c r="D121" s="1">
        <v>45437</v>
      </c>
      <c r="E121">
        <v>4</v>
      </c>
      <c r="F121" s="2">
        <v>2.4723141585648149E-2</v>
      </c>
      <c r="G121" s="2">
        <v>5.733780092592592E-5</v>
      </c>
      <c r="H121" s="2">
        <v>2.4665803784722221E-2</v>
      </c>
      <c r="I121" s="2">
        <v>6.1664509461805553E-3</v>
      </c>
      <c r="J121">
        <v>1</v>
      </c>
      <c r="K121" t="s">
        <v>105</v>
      </c>
      <c r="L121" t="str">
        <f>_xlfn.XLOOKUP(Sheet1__2[[#This Row],[navn]],$N$82:$N$105,$O$82:$O$105)</f>
        <v>g</v>
      </c>
    </row>
    <row r="122" spans="1:12" x14ac:dyDescent="0.25">
      <c r="A122">
        <v>36</v>
      </c>
      <c r="B122" s="8" t="s">
        <v>75</v>
      </c>
      <c r="C122" s="8" t="s">
        <v>3</v>
      </c>
      <c r="D122" s="1">
        <v>45437</v>
      </c>
      <c r="E122">
        <v>54</v>
      </c>
      <c r="F122" s="2">
        <v>0.2188174777893519</v>
      </c>
      <c r="G122" s="2">
        <v>5.733780092592592E-5</v>
      </c>
      <c r="H122" s="2">
        <v>0.21876013998842589</v>
      </c>
      <c r="I122" s="2">
        <v>4.0511137034893686E-3</v>
      </c>
      <c r="J122">
        <v>0</v>
      </c>
      <c r="K122" t="s">
        <v>105</v>
      </c>
      <c r="L122" t="e">
        <f>_xlfn.XLOOKUP(Sheet1__2[[#This Row],[navn]],$N$82:$N$105,$O$82:$O$105)</f>
        <v>#N/A</v>
      </c>
    </row>
    <row r="123" spans="1:12" x14ac:dyDescent="0.25">
      <c r="A123">
        <v>8</v>
      </c>
      <c r="B123" s="8" t="s">
        <v>9</v>
      </c>
      <c r="C123" s="8" t="s">
        <v>8</v>
      </c>
      <c r="D123" s="1">
        <v>45440</v>
      </c>
      <c r="E123">
        <v>17</v>
      </c>
      <c r="F123" s="2">
        <v>0.11154275922453701</v>
      </c>
      <c r="G123" s="2">
        <v>2.6500741018518521E-2</v>
      </c>
      <c r="H123" s="2">
        <v>8.5042018206018519E-2</v>
      </c>
      <c r="I123" s="2">
        <v>5.0024716591775603E-3</v>
      </c>
      <c r="J123">
        <v>0</v>
      </c>
      <c r="K123" t="s">
        <v>106</v>
      </c>
      <c r="L123" t="str">
        <f>_xlfn.XLOOKUP(Sheet1__2[[#This Row],[navn]],$N$82:$N$105,$O$82:$O$105)</f>
        <v>j</v>
      </c>
    </row>
    <row r="124" spans="1:12" x14ac:dyDescent="0.25">
      <c r="A124">
        <v>36</v>
      </c>
      <c r="B124" s="8" t="s">
        <v>75</v>
      </c>
      <c r="C124" s="8" t="s">
        <v>3</v>
      </c>
      <c r="D124" s="1">
        <v>45440</v>
      </c>
      <c r="E124">
        <v>18</v>
      </c>
      <c r="F124" s="2">
        <v>0.1111413953125</v>
      </c>
      <c r="G124" s="2">
        <v>2.6500741018518521E-2</v>
      </c>
      <c r="H124" s="2">
        <v>8.4640654293981488E-2</v>
      </c>
      <c r="I124" s="2">
        <v>4.7022585718878599E-3</v>
      </c>
      <c r="J124">
        <v>0</v>
      </c>
      <c r="K124" t="s">
        <v>106</v>
      </c>
      <c r="L124" t="e">
        <f>_xlfn.XLOOKUP(Sheet1__2[[#This Row],[navn]],$N$82:$N$105,$O$82:$O$105)</f>
        <v>#N/A</v>
      </c>
    </row>
    <row r="125" spans="1:12" x14ac:dyDescent="0.25">
      <c r="A125">
        <v>8</v>
      </c>
      <c r="B125" s="8" t="s">
        <v>9</v>
      </c>
      <c r="C125" s="8" t="s">
        <v>8</v>
      </c>
      <c r="D125" s="1">
        <v>45446</v>
      </c>
      <c r="E125">
        <v>18</v>
      </c>
      <c r="F125" s="2">
        <v>0.11356452333333331</v>
      </c>
      <c r="G125" s="2">
        <v>2.4183345023148149E-2</v>
      </c>
      <c r="H125" s="2">
        <v>8.9381178310185203E-2</v>
      </c>
      <c r="I125" s="2">
        <v>4.9656210172325096E-3</v>
      </c>
      <c r="J125">
        <v>0</v>
      </c>
      <c r="K125" t="s">
        <v>108</v>
      </c>
      <c r="L125" t="str">
        <f>_xlfn.XLOOKUP(Sheet1__2[[#This Row],[navn]],$N$82:$N$105,$O$82:$O$105)</f>
        <v>j</v>
      </c>
    </row>
    <row r="126" spans="1:12" x14ac:dyDescent="0.25">
      <c r="A126">
        <v>33</v>
      </c>
      <c r="B126" s="8" t="s">
        <v>73</v>
      </c>
      <c r="C126" s="8" t="s">
        <v>8</v>
      </c>
      <c r="D126" s="1">
        <v>45446</v>
      </c>
      <c r="E126">
        <v>18</v>
      </c>
      <c r="F126" s="2">
        <v>0.11368534048611111</v>
      </c>
      <c r="G126" s="2">
        <v>2.4183345023148149E-2</v>
      </c>
      <c r="H126" s="2">
        <v>8.950199546296296E-2</v>
      </c>
      <c r="I126" s="2">
        <v>4.9723330812757203E-3</v>
      </c>
      <c r="J126">
        <v>0</v>
      </c>
      <c r="K126" t="s">
        <v>108</v>
      </c>
      <c r="L126" t="e">
        <f>_xlfn.XLOOKUP(Sheet1__2[[#This Row],[navn]],$N$82:$N$105,$O$82:$O$105)</f>
        <v>#N/A</v>
      </c>
    </row>
    <row r="127" spans="1:12" x14ac:dyDescent="0.25">
      <c r="A127">
        <v>31</v>
      </c>
      <c r="B127" s="8" t="s">
        <v>72</v>
      </c>
      <c r="C127" s="8" t="s">
        <v>8</v>
      </c>
      <c r="D127" s="1">
        <v>45446</v>
      </c>
      <c r="E127">
        <v>19</v>
      </c>
      <c r="F127" s="2">
        <v>0.10628952635416671</v>
      </c>
      <c r="G127" s="2">
        <v>2.4183345023148149E-2</v>
      </c>
      <c r="H127" s="2">
        <v>8.2106181331018518E-2</v>
      </c>
      <c r="I127" s="2">
        <v>4.3213779647904484E-3</v>
      </c>
      <c r="J127">
        <v>0</v>
      </c>
      <c r="K127" t="s">
        <v>108</v>
      </c>
      <c r="L127" t="e">
        <f>_xlfn.XLOOKUP(Sheet1__2[[#This Row],[navn]],$N$82:$N$105,$O$82:$O$105)</f>
        <v>#N/A</v>
      </c>
    </row>
    <row r="128" spans="1:12" x14ac:dyDescent="0.25">
      <c r="A128">
        <v>7</v>
      </c>
      <c r="B128" s="8" t="s">
        <v>7</v>
      </c>
      <c r="C128" s="8" t="s">
        <v>8</v>
      </c>
      <c r="D128" s="1">
        <v>45447</v>
      </c>
      <c r="E128">
        <v>19</v>
      </c>
      <c r="F128" s="2">
        <v>5.7554799814814817E-2</v>
      </c>
      <c r="G128" s="2">
        <v>0</v>
      </c>
      <c r="H128" s="2">
        <v>5.7554799814814817E-2</v>
      </c>
      <c r="I128" s="2">
        <v>3.029199990253412E-3</v>
      </c>
      <c r="J128">
        <v>0</v>
      </c>
      <c r="K128" t="s">
        <v>106</v>
      </c>
      <c r="L128" t="str">
        <f>_xlfn.XLOOKUP(Sheet1__2[[#This Row],[navn]],$N$82:$N$105,$O$82:$O$105)</f>
        <v>j</v>
      </c>
    </row>
    <row r="129" spans="1:12" x14ac:dyDescent="0.25">
      <c r="A129">
        <v>48</v>
      </c>
      <c r="B129" s="8" t="s">
        <v>87</v>
      </c>
      <c r="C129" s="8" t="s">
        <v>3</v>
      </c>
      <c r="D129" s="1">
        <v>45451</v>
      </c>
      <c r="E129">
        <v>16</v>
      </c>
      <c r="F129" s="2">
        <v>0.103221125787037</v>
      </c>
      <c r="G129" s="2">
        <v>1.470015057870371E-2</v>
      </c>
      <c r="H129" s="2">
        <v>8.8520975208333338E-2</v>
      </c>
      <c r="I129" s="2">
        <v>5.5325609505208328E-3</v>
      </c>
      <c r="J129">
        <v>0</v>
      </c>
      <c r="K129" t="s">
        <v>105</v>
      </c>
      <c r="L129" t="e">
        <f>_xlfn.XLOOKUP(Sheet1__2[[#This Row],[navn]],$N$82:$N$105,$O$82:$O$105)</f>
        <v>#N/A</v>
      </c>
    </row>
    <row r="130" spans="1:12" x14ac:dyDescent="0.25">
      <c r="A130">
        <v>8</v>
      </c>
      <c r="B130" s="8" t="s">
        <v>9</v>
      </c>
      <c r="C130" s="8" t="s">
        <v>8</v>
      </c>
      <c r="D130" s="1">
        <v>45451</v>
      </c>
      <c r="E130">
        <v>27</v>
      </c>
      <c r="F130" s="2">
        <v>0.1052680917939815</v>
      </c>
      <c r="G130" s="2">
        <v>1.470015057870371E-2</v>
      </c>
      <c r="H130" s="2">
        <v>9.0567941215277781E-2</v>
      </c>
      <c r="I130" s="2">
        <v>3.3543681931584358E-3</v>
      </c>
      <c r="J130">
        <v>0</v>
      </c>
      <c r="K130" t="s">
        <v>105</v>
      </c>
      <c r="L130" t="str">
        <f>_xlfn.XLOOKUP(Sheet1__2[[#This Row],[navn]],$N$82:$N$105,$O$82:$O$105)</f>
        <v>j</v>
      </c>
    </row>
    <row r="131" spans="1:12" x14ac:dyDescent="0.25">
      <c r="A131">
        <v>28</v>
      </c>
      <c r="B131" s="8" t="s">
        <v>27</v>
      </c>
      <c r="C131" s="8" t="s">
        <v>3</v>
      </c>
      <c r="D131" s="1">
        <v>45451</v>
      </c>
      <c r="E131">
        <v>28</v>
      </c>
      <c r="F131" s="2">
        <v>0.10803893684027779</v>
      </c>
      <c r="G131" s="2">
        <v>1.470015057870371E-2</v>
      </c>
      <c r="H131" s="2">
        <v>9.3338786261574061E-2</v>
      </c>
      <c r="I131" s="2">
        <v>3.3335280807705028E-3</v>
      </c>
      <c r="J131">
        <v>0</v>
      </c>
      <c r="K131" t="s">
        <v>105</v>
      </c>
      <c r="L131" t="str">
        <f>_xlfn.XLOOKUP(Sheet1__2[[#This Row],[navn]],$N$82:$N$105,$O$82:$O$105)</f>
        <v>j</v>
      </c>
    </row>
    <row r="132" spans="1:12" x14ac:dyDescent="0.25">
      <c r="A132">
        <v>30</v>
      </c>
      <c r="B132" s="8" t="s">
        <v>29</v>
      </c>
      <c r="C132" s="8" t="s">
        <v>3</v>
      </c>
      <c r="D132" s="1">
        <v>45454</v>
      </c>
      <c r="E132">
        <v>13</v>
      </c>
      <c r="F132" s="2">
        <v>8.6474185162037032E-2</v>
      </c>
      <c r="G132" s="2">
        <v>2.1406990937499999E-2</v>
      </c>
      <c r="H132" s="2">
        <v>6.5067194224537037E-2</v>
      </c>
      <c r="I132" s="2">
        <v>5.0051687865028489E-3</v>
      </c>
      <c r="J132">
        <v>0</v>
      </c>
      <c r="K132" t="s">
        <v>106</v>
      </c>
      <c r="L132" t="str">
        <f>_xlfn.XLOOKUP(Sheet1__2[[#This Row],[navn]],$N$82:$N$105,$O$82:$O$105)</f>
        <v>g</v>
      </c>
    </row>
    <row r="133" spans="1:12" x14ac:dyDescent="0.25">
      <c r="A133">
        <v>49</v>
      </c>
      <c r="B133" s="8" t="s">
        <v>88</v>
      </c>
      <c r="C133" s="8" t="s">
        <v>11</v>
      </c>
      <c r="D133" s="1">
        <v>45454</v>
      </c>
      <c r="E133">
        <v>16</v>
      </c>
      <c r="F133" s="2">
        <v>9.2534053865740748E-2</v>
      </c>
      <c r="G133" s="2">
        <v>2.1406990937499999E-2</v>
      </c>
      <c r="H133" s="2">
        <v>7.1127062928240739E-2</v>
      </c>
      <c r="I133" s="2">
        <v>4.4454414330150462E-3</v>
      </c>
      <c r="J133">
        <v>0</v>
      </c>
      <c r="K133" t="s">
        <v>106</v>
      </c>
      <c r="L133" t="e">
        <f>_xlfn.XLOOKUP(Sheet1__2[[#This Row],[navn]],$N$82:$N$105,$O$82:$O$105)</f>
        <v>#N/A</v>
      </c>
    </row>
    <row r="134" spans="1:12" x14ac:dyDescent="0.25">
      <c r="A134">
        <v>23</v>
      </c>
      <c r="B134" s="8" t="s">
        <v>23</v>
      </c>
      <c r="C134" s="8" t="s">
        <v>3</v>
      </c>
      <c r="D134" s="1">
        <v>45454</v>
      </c>
      <c r="E134">
        <v>17</v>
      </c>
      <c r="F134" s="2">
        <v>9.2506716875000006E-2</v>
      </c>
      <c r="G134" s="2">
        <v>2.1406990937499999E-2</v>
      </c>
      <c r="H134" s="2">
        <v>7.1099725937499997E-2</v>
      </c>
      <c r="I134" s="2">
        <v>4.1823368198529408E-3</v>
      </c>
      <c r="J134">
        <v>0</v>
      </c>
      <c r="K134" t="s">
        <v>106</v>
      </c>
      <c r="L134" t="str">
        <f>_xlfn.XLOOKUP(Sheet1__2[[#This Row],[navn]],$N$82:$N$105,$O$82:$O$105)</f>
        <v>g</v>
      </c>
    </row>
    <row r="135" spans="1:12" x14ac:dyDescent="0.25">
      <c r="A135">
        <v>39</v>
      </c>
      <c r="B135" s="8" t="s">
        <v>78</v>
      </c>
      <c r="C135" s="8" t="s">
        <v>8</v>
      </c>
      <c r="D135" s="1">
        <v>45458</v>
      </c>
      <c r="E135">
        <v>5</v>
      </c>
      <c r="F135" s="2">
        <v>4.2151313865740753E-2</v>
      </c>
      <c r="G135" s="2">
        <v>0</v>
      </c>
      <c r="H135" s="2">
        <v>4.2151313865740753E-2</v>
      </c>
      <c r="I135" s="2">
        <v>8.4302627731481471E-3</v>
      </c>
      <c r="J135">
        <v>1</v>
      </c>
      <c r="K135" t="s">
        <v>105</v>
      </c>
      <c r="L135" t="e">
        <f>_xlfn.XLOOKUP(Sheet1__2[[#This Row],[navn]],$N$82:$N$105,$O$82:$O$105)</f>
        <v>#N/A</v>
      </c>
    </row>
    <row r="136" spans="1:12" x14ac:dyDescent="0.25">
      <c r="A136">
        <v>10</v>
      </c>
      <c r="B136" s="8" t="s">
        <v>10</v>
      </c>
      <c r="C136" s="8" t="s">
        <v>11</v>
      </c>
      <c r="D136" s="1">
        <v>45458</v>
      </c>
      <c r="E136">
        <v>10</v>
      </c>
      <c r="F136" s="2">
        <v>4.711946402777778E-2</v>
      </c>
      <c r="G136" s="2">
        <v>0</v>
      </c>
      <c r="H136" s="2">
        <v>4.711946402777778E-2</v>
      </c>
      <c r="I136" s="2">
        <v>4.711946402777778E-3</v>
      </c>
      <c r="J136">
        <v>0</v>
      </c>
      <c r="K136" t="s">
        <v>105</v>
      </c>
      <c r="L136" t="str">
        <f>_xlfn.XLOOKUP(Sheet1__2[[#This Row],[navn]],$N$82:$N$105,$O$82:$O$105)</f>
        <v>g</v>
      </c>
    </row>
    <row r="137" spans="1:12" x14ac:dyDescent="0.25">
      <c r="A137">
        <v>37</v>
      </c>
      <c r="B137" s="8" t="s">
        <v>76</v>
      </c>
      <c r="C137" s="8" t="s">
        <v>6</v>
      </c>
      <c r="D137" s="1">
        <v>45458</v>
      </c>
      <c r="E137">
        <v>11</v>
      </c>
      <c r="F137" s="2">
        <v>5.0644851875000008E-2</v>
      </c>
      <c r="G137" s="2">
        <v>0</v>
      </c>
      <c r="H137" s="2">
        <v>5.0644851875000008E-2</v>
      </c>
      <c r="I137" s="2">
        <v>4.6040774431818183E-3</v>
      </c>
      <c r="J137">
        <v>0</v>
      </c>
      <c r="K137" t="s">
        <v>105</v>
      </c>
      <c r="L137" t="e">
        <f>_xlfn.XLOOKUP(Sheet1__2[[#This Row],[navn]],$N$82:$N$105,$O$82:$O$105)</f>
        <v>#N/A</v>
      </c>
    </row>
    <row r="138" spans="1:12" x14ac:dyDescent="0.25">
      <c r="A138">
        <v>20</v>
      </c>
      <c r="B138" s="8" t="s">
        <v>21</v>
      </c>
      <c r="C138" s="8" t="s">
        <v>11</v>
      </c>
      <c r="D138" s="1">
        <v>45458</v>
      </c>
      <c r="E138">
        <v>12</v>
      </c>
      <c r="F138" s="2">
        <v>5.0106635613425918E-2</v>
      </c>
      <c r="G138" s="2">
        <v>0</v>
      </c>
      <c r="H138" s="2">
        <v>5.0106635613425918E-2</v>
      </c>
      <c r="I138" s="2">
        <v>4.175552967785494E-3</v>
      </c>
      <c r="J138">
        <v>0</v>
      </c>
      <c r="K138" t="s">
        <v>105</v>
      </c>
      <c r="L138" t="str">
        <f>_xlfn.XLOOKUP(Sheet1__2[[#This Row],[navn]],$N$82:$N$105,$O$82:$O$105)</f>
        <v>g</v>
      </c>
    </row>
    <row r="139" spans="1:12" x14ac:dyDescent="0.25">
      <c r="A139">
        <v>50</v>
      </c>
      <c r="B139" s="8" t="s">
        <v>89</v>
      </c>
      <c r="C139" s="8" t="s">
        <v>3</v>
      </c>
      <c r="D139" s="1">
        <v>45474</v>
      </c>
      <c r="E139">
        <v>12</v>
      </c>
      <c r="F139" s="2">
        <v>6.6319444444444445E-2</v>
      </c>
      <c r="G139" s="2">
        <v>4.4088345023148151E-2</v>
      </c>
      <c r="H139" s="2">
        <f>Sheet1__2[[#This Row],[tid_med_pause]]-Sheet1__2[[#This Row],[pause]]</f>
        <v>2.2231099421296294E-2</v>
      </c>
      <c r="I139" s="2">
        <f>Sheet1__2[[#This Row],[tid_uten_pause]]/Sheet1__2[[#This Row],[sekker]]</f>
        <v>1.8525916184413578E-3</v>
      </c>
      <c r="J139">
        <v>1</v>
      </c>
      <c r="K139" t="s">
        <v>108</v>
      </c>
      <c r="L139" t="e">
        <f>_xlfn.XLOOKUP(Sheet1__2[[#This Row],[navn]],$N$82:$N$105,$O$82:$O$105)</f>
        <v>#N/A</v>
      </c>
    </row>
    <row r="140" spans="1:12" x14ac:dyDescent="0.25">
      <c r="A140">
        <v>51</v>
      </c>
      <c r="B140" s="8" t="s">
        <v>90</v>
      </c>
      <c r="C140" s="8" t="s">
        <v>11</v>
      </c>
      <c r="D140" s="1">
        <v>45474</v>
      </c>
      <c r="E140">
        <v>25</v>
      </c>
      <c r="F140" s="2">
        <v>4.8293050995370367E-2</v>
      </c>
      <c r="G140" s="2">
        <v>4.4088345023148151E-2</v>
      </c>
      <c r="H140" s="2">
        <v>4.2047059722222224E-3</v>
      </c>
      <c r="I140" s="2">
        <v>1.6818823888888889E-4</v>
      </c>
      <c r="J140">
        <v>1</v>
      </c>
      <c r="K140" t="s">
        <v>108</v>
      </c>
      <c r="L140" t="e">
        <f>_xlfn.XLOOKUP(Sheet1__2[[#This Row],[navn]],$N$82:$N$105,$O$82:$O$105)</f>
        <v>#N/A</v>
      </c>
    </row>
    <row r="141" spans="1:12" x14ac:dyDescent="0.25">
      <c r="A141">
        <v>52</v>
      </c>
      <c r="B141" s="8" t="s">
        <v>91</v>
      </c>
      <c r="C141" s="8" t="s">
        <v>3</v>
      </c>
      <c r="D141" s="1">
        <v>45475</v>
      </c>
      <c r="E141">
        <v>7</v>
      </c>
      <c r="F141" s="2">
        <v>0.11498445233796301</v>
      </c>
      <c r="G141" s="2">
        <v>2.8259375127314822E-2</v>
      </c>
      <c r="H141" s="2">
        <v>8.6725077210648149E-2</v>
      </c>
      <c r="I141" s="2">
        <v>1.238929674437831E-2</v>
      </c>
      <c r="J141">
        <v>0</v>
      </c>
      <c r="K141" t="s">
        <v>106</v>
      </c>
      <c r="L141" t="e">
        <f>_xlfn.XLOOKUP(Sheet1__2[[#This Row],[navn]],$N$82:$N$105,$O$82:$O$105)</f>
        <v>#N/A</v>
      </c>
    </row>
    <row r="142" spans="1:12" x14ac:dyDescent="0.25">
      <c r="A142">
        <v>53</v>
      </c>
      <c r="B142" s="8" t="s">
        <v>92</v>
      </c>
      <c r="C142" s="8" t="s">
        <v>8</v>
      </c>
      <c r="D142" s="1">
        <v>45475</v>
      </c>
      <c r="E142">
        <v>15</v>
      </c>
      <c r="F142" s="2">
        <v>0.1000761324768519</v>
      </c>
      <c r="G142" s="2">
        <v>2.8259375127314822E-2</v>
      </c>
      <c r="H142" s="2">
        <v>7.1816757349537033E-2</v>
      </c>
      <c r="I142" s="2">
        <v>4.7877838233024699E-3</v>
      </c>
      <c r="J142">
        <v>0</v>
      </c>
      <c r="K142" t="s">
        <v>106</v>
      </c>
      <c r="L142" t="e">
        <f>_xlfn.XLOOKUP(Sheet1__2[[#This Row],[navn]],$N$82:$N$105,$O$82:$O$105)</f>
        <v>#N/A</v>
      </c>
    </row>
    <row r="143" spans="1:12" x14ac:dyDescent="0.25">
      <c r="A143">
        <v>54</v>
      </c>
      <c r="B143" s="8" t="s">
        <v>93</v>
      </c>
      <c r="C143" s="8" t="s">
        <v>3</v>
      </c>
      <c r="D143" s="1">
        <v>45475</v>
      </c>
      <c r="E143">
        <v>18</v>
      </c>
      <c r="F143" s="2">
        <v>9.9752478657407398E-2</v>
      </c>
      <c r="G143" s="2">
        <v>2.8259375127314822E-2</v>
      </c>
      <c r="H143" s="2">
        <v>7.1493103530092597E-2</v>
      </c>
      <c r="I143" s="2">
        <v>3.971839085005144E-3</v>
      </c>
      <c r="J143">
        <v>0</v>
      </c>
      <c r="K143" t="s">
        <v>106</v>
      </c>
      <c r="L143" t="e">
        <f>_xlfn.XLOOKUP(Sheet1__2[[#This Row],[navn]],$N$82:$N$105,$O$82:$O$105)</f>
        <v>#N/A</v>
      </c>
    </row>
    <row r="144" spans="1:12" x14ac:dyDescent="0.25">
      <c r="A144">
        <v>46</v>
      </c>
      <c r="B144" s="8" t="s">
        <v>85</v>
      </c>
      <c r="C144" s="8" t="s">
        <v>8</v>
      </c>
      <c r="D144" s="1">
        <v>45479</v>
      </c>
      <c r="E144">
        <v>10</v>
      </c>
      <c r="F144" s="2">
        <v>9.4884883946759258E-2</v>
      </c>
      <c r="G144" s="2">
        <v>8.4456053240740747E-5</v>
      </c>
      <c r="H144" s="2">
        <v>9.4800427893518516E-2</v>
      </c>
      <c r="I144" s="2">
        <v>9.4800427893518523E-3</v>
      </c>
      <c r="J144">
        <v>0</v>
      </c>
      <c r="K144" t="s">
        <v>105</v>
      </c>
      <c r="L144" t="e">
        <f>_xlfn.XLOOKUP(Sheet1__2[[#This Row],[navn]],$N$82:$N$105,$O$82:$O$105)</f>
        <v>#N/A</v>
      </c>
    </row>
    <row r="145" spans="1:12" x14ac:dyDescent="0.25">
      <c r="A145">
        <v>36</v>
      </c>
      <c r="B145" s="8" t="s">
        <v>75</v>
      </c>
      <c r="C145" s="8" t="s">
        <v>3</v>
      </c>
      <c r="D145" s="1">
        <v>45479</v>
      </c>
      <c r="E145">
        <v>21</v>
      </c>
      <c r="F145" s="2">
        <v>0.10305395943287041</v>
      </c>
      <c r="G145" s="2">
        <v>8.4456053240740747E-5</v>
      </c>
      <c r="H145" s="2">
        <v>0.1029695033796296</v>
      </c>
      <c r="I145" s="2">
        <v>4.903309684744268E-3</v>
      </c>
      <c r="J145">
        <v>0</v>
      </c>
      <c r="K145" t="s">
        <v>105</v>
      </c>
      <c r="L145" t="e">
        <f>_xlfn.XLOOKUP(Sheet1__2[[#This Row],[navn]],$N$82:$N$105,$O$82:$O$105)</f>
        <v>#N/A</v>
      </c>
    </row>
    <row r="146" spans="1:12" x14ac:dyDescent="0.25">
      <c r="A146">
        <v>48</v>
      </c>
      <c r="B146" s="8" t="s">
        <v>87</v>
      </c>
      <c r="C146" s="8" t="s">
        <v>3</v>
      </c>
      <c r="D146" s="1">
        <v>45479</v>
      </c>
      <c r="E146">
        <v>21</v>
      </c>
      <c r="F146" s="2">
        <v>7.8590024780092596E-2</v>
      </c>
      <c r="G146" s="2">
        <v>8.4456053240740747E-5</v>
      </c>
      <c r="H146" s="2">
        <v>7.850556872685184E-2</v>
      </c>
      <c r="I146" s="2">
        <v>3.7383604155643742E-3</v>
      </c>
      <c r="J146">
        <v>0</v>
      </c>
      <c r="K146" t="s">
        <v>105</v>
      </c>
      <c r="L146" t="e">
        <f>_xlfn.XLOOKUP(Sheet1__2[[#This Row],[navn]],$N$82:$N$105,$O$82:$O$105)</f>
        <v>#N/A</v>
      </c>
    </row>
    <row r="147" spans="1:12" x14ac:dyDescent="0.25">
      <c r="A147">
        <v>31</v>
      </c>
      <c r="B147" s="8" t="s">
        <v>72</v>
      </c>
      <c r="C147" s="8" t="s">
        <v>8</v>
      </c>
      <c r="D147" s="1">
        <v>45517</v>
      </c>
      <c r="E147">
        <v>17</v>
      </c>
      <c r="F147" s="2">
        <v>9.6434663611111124E-2</v>
      </c>
      <c r="G147" s="2">
        <v>0</v>
      </c>
      <c r="H147" s="2">
        <v>9.6434663611111124E-2</v>
      </c>
      <c r="I147" s="2">
        <v>5.6726272712418297E-3</v>
      </c>
      <c r="J147">
        <v>0</v>
      </c>
      <c r="K147" t="s">
        <v>106</v>
      </c>
      <c r="L147" t="e">
        <f>_xlfn.XLOOKUP(Sheet1__2[[#This Row],[navn]],$N$82:$N$105,$O$82:$O$105)</f>
        <v>#N/A</v>
      </c>
    </row>
    <row r="148" spans="1:12" x14ac:dyDescent="0.25">
      <c r="A148">
        <v>47</v>
      </c>
      <c r="B148" s="8" t="s">
        <v>86</v>
      </c>
      <c r="C148" s="8" t="s">
        <v>11</v>
      </c>
      <c r="D148" s="1">
        <v>45517</v>
      </c>
      <c r="E148">
        <v>23</v>
      </c>
      <c r="F148" s="2">
        <v>0.1107709921296296</v>
      </c>
      <c r="G148" s="2">
        <v>0</v>
      </c>
      <c r="H148" s="2">
        <v>0.1107709921296296</v>
      </c>
      <c r="I148" s="2">
        <v>4.8161300925925934E-3</v>
      </c>
      <c r="J148">
        <v>0</v>
      </c>
      <c r="K148" t="s">
        <v>106</v>
      </c>
      <c r="L148" t="e">
        <f>_xlfn.XLOOKUP(Sheet1__2[[#This Row],[navn]],$N$82:$N$105,$O$82:$O$105)</f>
        <v>#N/A</v>
      </c>
    </row>
    <row r="149" spans="1:12" x14ac:dyDescent="0.25">
      <c r="A149">
        <v>40</v>
      </c>
      <c r="B149" s="8" t="s">
        <v>79</v>
      </c>
      <c r="C149" s="8" t="s">
        <v>8</v>
      </c>
      <c r="D149" s="1">
        <v>45517</v>
      </c>
      <c r="E149">
        <v>24</v>
      </c>
      <c r="F149" s="2">
        <v>0.11922434763888889</v>
      </c>
      <c r="G149" s="2">
        <v>0</v>
      </c>
      <c r="H149" s="2">
        <v>0.11922434763888889</v>
      </c>
      <c r="I149" s="2">
        <v>4.9676811516203706E-3</v>
      </c>
      <c r="J149">
        <v>0</v>
      </c>
      <c r="K149" t="s">
        <v>106</v>
      </c>
      <c r="L149" t="e">
        <f>_xlfn.XLOOKUP(Sheet1__2[[#This Row],[navn]],$N$82:$N$105,$O$82:$O$105)</f>
        <v>#N/A</v>
      </c>
    </row>
    <row r="150" spans="1:12" x14ac:dyDescent="0.25">
      <c r="A150">
        <v>55</v>
      </c>
      <c r="B150" s="8" t="s">
        <v>94</v>
      </c>
      <c r="C150" s="8" t="s">
        <v>3</v>
      </c>
      <c r="D150" s="1">
        <v>45517</v>
      </c>
      <c r="E150">
        <v>36</v>
      </c>
      <c r="F150" s="2">
        <v>0.11779587299768519</v>
      </c>
      <c r="G150" s="2">
        <v>0</v>
      </c>
      <c r="H150" s="2">
        <v>0.11779587299768519</v>
      </c>
      <c r="I150" s="2">
        <v>3.2721075832690331E-3</v>
      </c>
      <c r="J150">
        <v>0</v>
      </c>
      <c r="K150" t="s">
        <v>106</v>
      </c>
      <c r="L150" t="e">
        <f>_xlfn.XLOOKUP(Sheet1__2[[#This Row],[navn]],$N$82:$N$105,$O$82:$O$105)</f>
        <v>#N/A</v>
      </c>
    </row>
    <row r="151" spans="1:12" x14ac:dyDescent="0.25">
      <c r="A151">
        <v>6</v>
      </c>
      <c r="B151" s="8" t="s">
        <v>5</v>
      </c>
      <c r="C151" s="8" t="s">
        <v>6</v>
      </c>
      <c r="D151" s="1">
        <v>45521</v>
      </c>
      <c r="E151">
        <v>7</v>
      </c>
      <c r="F151" s="2">
        <v>0.1645700762384259</v>
      </c>
      <c r="G151" s="2">
        <v>3.86670138888889E-3</v>
      </c>
      <c r="H151" s="2">
        <v>0.16070337484953701</v>
      </c>
      <c r="I151" s="2">
        <v>2.295762497850529E-2</v>
      </c>
      <c r="J151">
        <v>1</v>
      </c>
      <c r="K151" t="s">
        <v>105</v>
      </c>
      <c r="L151" t="str">
        <f>_xlfn.XLOOKUP(Sheet1__2[[#This Row],[navn]],$N$82:$N$105,$O$82:$O$105)</f>
        <v>g</v>
      </c>
    </row>
    <row r="152" spans="1:12" x14ac:dyDescent="0.25">
      <c r="A152">
        <v>46</v>
      </c>
      <c r="B152" s="8" t="s">
        <v>85</v>
      </c>
      <c r="C152" s="8" t="s">
        <v>8</v>
      </c>
      <c r="D152" s="1">
        <v>45521</v>
      </c>
      <c r="E152">
        <v>9</v>
      </c>
      <c r="F152" s="2">
        <v>0.22590820024305561</v>
      </c>
      <c r="G152" s="2">
        <v>3.86670138888889E-3</v>
      </c>
      <c r="H152" s="2">
        <v>0.22204149885416671</v>
      </c>
      <c r="I152" s="2">
        <v>2.467127765046297E-2</v>
      </c>
      <c r="J152">
        <v>0</v>
      </c>
      <c r="K152" t="s">
        <v>105</v>
      </c>
      <c r="L152" t="e">
        <f>_xlfn.XLOOKUP(Sheet1__2[[#This Row],[navn]],$N$82:$N$105,$O$82:$O$105)</f>
        <v>#N/A</v>
      </c>
    </row>
    <row r="153" spans="1:12" x14ac:dyDescent="0.25">
      <c r="A153">
        <v>56</v>
      </c>
      <c r="B153" s="8" t="s">
        <v>95</v>
      </c>
      <c r="C153" s="8" t="s">
        <v>3</v>
      </c>
      <c r="D153" s="1">
        <v>45521</v>
      </c>
      <c r="E153">
        <v>40</v>
      </c>
      <c r="F153" s="2">
        <v>0.2083683525578704</v>
      </c>
      <c r="G153" s="2">
        <v>3.86670138888889E-3</v>
      </c>
      <c r="H153" s="2">
        <v>0.2045016511689815</v>
      </c>
      <c r="I153" s="2">
        <v>5.1125412792245384E-3</v>
      </c>
      <c r="J153">
        <v>0</v>
      </c>
      <c r="K153" t="s">
        <v>105</v>
      </c>
      <c r="L153" t="e">
        <f>_xlfn.XLOOKUP(Sheet1__2[[#This Row],[navn]],$N$82:$N$105,$O$82:$O$105)</f>
        <v>#N/A</v>
      </c>
    </row>
    <row r="154" spans="1:12" x14ac:dyDescent="0.25">
      <c r="A154">
        <v>36</v>
      </c>
      <c r="B154" s="8" t="s">
        <v>75</v>
      </c>
      <c r="C154" s="8" t="s">
        <v>3</v>
      </c>
      <c r="D154" s="1">
        <v>45521</v>
      </c>
      <c r="E154">
        <v>47</v>
      </c>
      <c r="F154" s="2">
        <v>0.23054836010416671</v>
      </c>
      <c r="G154" s="2">
        <v>3.86670138888889E-3</v>
      </c>
      <c r="H154" s="2">
        <v>0.22668165871527779</v>
      </c>
      <c r="I154" s="2">
        <v>4.8230140152186757E-3</v>
      </c>
      <c r="J154">
        <v>0</v>
      </c>
      <c r="K154" t="s">
        <v>105</v>
      </c>
      <c r="L154" t="e">
        <f>_xlfn.XLOOKUP(Sheet1__2[[#This Row],[navn]],$N$82:$N$105,$O$82:$O$105)</f>
        <v>#N/A</v>
      </c>
    </row>
    <row r="155" spans="1:12" x14ac:dyDescent="0.25">
      <c r="A155">
        <v>37</v>
      </c>
      <c r="B155" s="8" t="s">
        <v>76</v>
      </c>
      <c r="C155" s="8" t="s">
        <v>6</v>
      </c>
      <c r="D155" s="1">
        <v>45523</v>
      </c>
      <c r="E155">
        <v>8</v>
      </c>
      <c r="F155" s="2">
        <v>3.1859641458333331E-2</v>
      </c>
      <c r="G155" s="2">
        <v>1.299748802083333E-2</v>
      </c>
      <c r="H155" s="2">
        <v>1.8862153437500001E-2</v>
      </c>
      <c r="I155" s="2">
        <v>2.3577691796875001E-3</v>
      </c>
      <c r="J155">
        <v>0</v>
      </c>
      <c r="K155" t="s">
        <v>108</v>
      </c>
      <c r="L155" t="e">
        <f>_xlfn.XLOOKUP(Sheet1__2[[#This Row],[navn]],$N$82:$N$105,$O$82:$O$105)</f>
        <v>#N/A</v>
      </c>
    </row>
    <row r="156" spans="1:12" x14ac:dyDescent="0.25">
      <c r="A156">
        <v>36</v>
      </c>
      <c r="B156" s="8" t="s">
        <v>75</v>
      </c>
      <c r="C156" s="8" t="s">
        <v>3</v>
      </c>
      <c r="D156" s="1">
        <v>45523</v>
      </c>
      <c r="E156">
        <v>8</v>
      </c>
      <c r="F156" s="2">
        <v>3.417502980324074E-2</v>
      </c>
      <c r="G156" s="2">
        <v>1.299748802083333E-2</v>
      </c>
      <c r="H156" s="2">
        <v>2.1177541782407411E-2</v>
      </c>
      <c r="I156" s="2">
        <v>2.6471927228009259E-3</v>
      </c>
      <c r="J156">
        <v>0</v>
      </c>
      <c r="K156" t="s">
        <v>108</v>
      </c>
      <c r="L156" t="e">
        <f>_xlfn.XLOOKUP(Sheet1__2[[#This Row],[navn]],$N$82:$N$105,$O$82:$O$105)</f>
        <v>#N/A</v>
      </c>
    </row>
    <row r="157" spans="1:12" x14ac:dyDescent="0.25">
      <c r="A157">
        <v>10</v>
      </c>
      <c r="B157" s="8" t="s">
        <v>10</v>
      </c>
      <c r="C157" s="8" t="s">
        <v>11</v>
      </c>
      <c r="D157" s="1">
        <v>45523</v>
      </c>
      <c r="E157">
        <v>12</v>
      </c>
      <c r="F157" s="2">
        <v>3.8375649652777767E-2</v>
      </c>
      <c r="G157" s="2">
        <v>1.299748802083333E-2</v>
      </c>
      <c r="H157" s="2">
        <v>2.5378161631944451E-2</v>
      </c>
      <c r="I157" s="2">
        <v>2.1148468026620372E-3</v>
      </c>
      <c r="J157">
        <v>0</v>
      </c>
      <c r="K157" t="s">
        <v>108</v>
      </c>
      <c r="L157" t="str">
        <f>_xlfn.XLOOKUP(Sheet1__2[[#This Row],[navn]],$N$82:$N$105,$O$82:$O$105)</f>
        <v>g</v>
      </c>
    </row>
    <row r="158" spans="1:12" x14ac:dyDescent="0.25">
      <c r="A158">
        <v>57</v>
      </c>
      <c r="B158" s="8" t="s">
        <v>96</v>
      </c>
      <c r="C158" s="8" t="s">
        <v>3</v>
      </c>
      <c r="D158" s="1">
        <v>45523</v>
      </c>
      <c r="E158">
        <v>14</v>
      </c>
      <c r="F158" s="2">
        <v>4.6904945659722218E-2</v>
      </c>
      <c r="G158" s="2">
        <v>1.299748802083333E-2</v>
      </c>
      <c r="H158" s="2">
        <v>3.3907457638888888E-2</v>
      </c>
      <c r="I158" s="2">
        <v>2.4219612599206352E-3</v>
      </c>
      <c r="J158">
        <v>1</v>
      </c>
      <c r="K158" t="s">
        <v>108</v>
      </c>
      <c r="L158" t="e">
        <f>_xlfn.XLOOKUP(Sheet1__2[[#This Row],[navn]],$N$82:$N$105,$O$82:$O$105)</f>
        <v>#N/A</v>
      </c>
    </row>
    <row r="159" spans="1:12" x14ac:dyDescent="0.25">
      <c r="A159">
        <v>59</v>
      </c>
      <c r="B159" s="8" t="s">
        <v>98</v>
      </c>
      <c r="C159" s="8" t="s">
        <v>3</v>
      </c>
      <c r="D159" s="1">
        <v>45537</v>
      </c>
      <c r="E159">
        <v>13</v>
      </c>
      <c r="F159" s="2">
        <v>7.225681157407407E-2</v>
      </c>
      <c r="G159" s="2">
        <v>0</v>
      </c>
      <c r="H159" s="2">
        <v>7.225681157407407E-2</v>
      </c>
      <c r="I159" s="2">
        <v>5.5582162749287754E-3</v>
      </c>
      <c r="J159">
        <v>0</v>
      </c>
      <c r="K159" t="s">
        <v>108</v>
      </c>
      <c r="L159" t="e">
        <f>_xlfn.XLOOKUP(Sheet1__2[[#This Row],[navn]],$N$82:$N$105,$O$82:$O$105)</f>
        <v>#N/A</v>
      </c>
    </row>
    <row r="160" spans="1:12" x14ac:dyDescent="0.25">
      <c r="A160">
        <v>58</v>
      </c>
      <c r="B160" s="8" t="s">
        <v>97</v>
      </c>
      <c r="C160" s="8" t="s">
        <v>3</v>
      </c>
      <c r="D160" s="1">
        <v>45537</v>
      </c>
      <c r="E160">
        <v>17</v>
      </c>
      <c r="F160" s="2">
        <v>9.0250890833333333E-2</v>
      </c>
      <c r="G160" s="2">
        <v>0</v>
      </c>
      <c r="H160" s="2">
        <v>9.0250890833333333E-2</v>
      </c>
      <c r="I160" s="2">
        <v>5.3088759313725488E-3</v>
      </c>
      <c r="J160">
        <v>0</v>
      </c>
      <c r="K160" t="s">
        <v>108</v>
      </c>
      <c r="L160" t="e">
        <f>_xlfn.XLOOKUP(Sheet1__2[[#This Row],[navn]],$N$82:$N$105,$O$82:$O$105)</f>
        <v>#N/A</v>
      </c>
    </row>
    <row r="161" spans="1:12" x14ac:dyDescent="0.25">
      <c r="A161">
        <v>5</v>
      </c>
      <c r="B161" s="8" t="s">
        <v>4</v>
      </c>
      <c r="C161" s="8" t="s">
        <v>3</v>
      </c>
      <c r="D161" s="1">
        <v>45538</v>
      </c>
      <c r="E161">
        <v>12</v>
      </c>
      <c r="F161" s="2">
        <v>9.9374294583333342E-2</v>
      </c>
      <c r="G161" s="2">
        <v>0</v>
      </c>
      <c r="H161" s="2">
        <v>9.9374294583333342E-2</v>
      </c>
      <c r="I161" s="2">
        <v>8.2811912152777768E-3</v>
      </c>
      <c r="J161">
        <v>0</v>
      </c>
      <c r="K161" t="s">
        <v>106</v>
      </c>
      <c r="L161" t="str">
        <f>_xlfn.XLOOKUP(Sheet1__2[[#This Row],[navn]],$N$82:$N$105,$O$82:$O$105)</f>
        <v>g</v>
      </c>
    </row>
    <row r="162" spans="1:12" x14ac:dyDescent="0.25">
      <c r="A162">
        <v>13</v>
      </c>
      <c r="B162" s="8" t="s">
        <v>14</v>
      </c>
      <c r="C162" s="8" t="s">
        <v>6</v>
      </c>
      <c r="D162" s="1">
        <v>45538</v>
      </c>
      <c r="E162">
        <v>13</v>
      </c>
      <c r="F162" s="2">
        <v>9.6689949108796303E-2</v>
      </c>
      <c r="G162" s="2">
        <v>0</v>
      </c>
      <c r="H162" s="2">
        <v>9.6689949108796303E-2</v>
      </c>
      <c r="I162" s="2">
        <v>7.4376883929843313E-3</v>
      </c>
      <c r="J162">
        <v>0</v>
      </c>
      <c r="K162" t="s">
        <v>106</v>
      </c>
      <c r="L162" t="str">
        <f>_xlfn.XLOOKUP(Sheet1__2[[#This Row],[navn]],$N$82:$N$105,$O$82:$O$105)</f>
        <v>g</v>
      </c>
    </row>
    <row r="163" spans="1:12" x14ac:dyDescent="0.25">
      <c r="A163">
        <v>7</v>
      </c>
      <c r="B163" s="8" t="s">
        <v>7</v>
      </c>
      <c r="C163" s="8" t="s">
        <v>8</v>
      </c>
      <c r="D163" s="1">
        <v>45538</v>
      </c>
      <c r="E163">
        <v>13</v>
      </c>
      <c r="F163" s="2">
        <v>0.1053479934143518</v>
      </c>
      <c r="G163" s="2">
        <v>0</v>
      </c>
      <c r="H163" s="2">
        <v>0.1053479934143518</v>
      </c>
      <c r="I163" s="2">
        <v>8.1036918011039884E-3</v>
      </c>
      <c r="J163">
        <v>0</v>
      </c>
      <c r="K163" t="s">
        <v>106</v>
      </c>
      <c r="L163" t="str">
        <f>_xlfn.XLOOKUP(Sheet1__2[[#This Row],[navn]],$N$82:$N$105,$O$82:$O$105)</f>
        <v>j</v>
      </c>
    </row>
    <row r="164" spans="1:12" x14ac:dyDescent="0.25">
      <c r="A164">
        <v>36</v>
      </c>
      <c r="B164" s="8" t="s">
        <v>75</v>
      </c>
      <c r="C164" s="8" t="s">
        <v>3</v>
      </c>
      <c r="D164" s="1">
        <v>45542</v>
      </c>
      <c r="E164">
        <v>44</v>
      </c>
      <c r="F164" s="2">
        <v>0.21389947737268519</v>
      </c>
      <c r="G164" s="2">
        <v>3.7705209143518519E-3</v>
      </c>
      <c r="H164" s="2">
        <v>0.21012895645833329</v>
      </c>
      <c r="I164" s="2">
        <v>4.7756581013257571E-3</v>
      </c>
      <c r="J164">
        <v>0</v>
      </c>
      <c r="K164" t="s">
        <v>105</v>
      </c>
      <c r="L164" t="e">
        <f>_xlfn.XLOOKUP(Sheet1__2[[#This Row],[navn]],$N$82:$N$105,$O$82:$O$105)</f>
        <v>#N/A</v>
      </c>
    </row>
    <row r="165" spans="1:12" x14ac:dyDescent="0.25">
      <c r="A165">
        <v>40</v>
      </c>
      <c r="B165" s="8" t="s">
        <v>79</v>
      </c>
      <c r="C165" s="8" t="s">
        <v>8</v>
      </c>
      <c r="D165" s="1">
        <v>45542</v>
      </c>
      <c r="E165">
        <v>47</v>
      </c>
      <c r="F165" s="2">
        <v>0.2026885353009259</v>
      </c>
      <c r="G165" s="2">
        <v>3.7705209143518519E-3</v>
      </c>
      <c r="H165" s="2">
        <v>0.19891801438657411</v>
      </c>
      <c r="I165" s="2">
        <v>4.2322981784377461E-3</v>
      </c>
      <c r="J165">
        <v>0</v>
      </c>
      <c r="K165" t="s">
        <v>105</v>
      </c>
      <c r="L165" t="e">
        <f>_xlfn.XLOOKUP(Sheet1__2[[#This Row],[navn]],$N$82:$N$105,$O$82:$O$105)</f>
        <v>#N/A</v>
      </c>
    </row>
    <row r="166" spans="1:12" x14ac:dyDescent="0.25">
      <c r="A166">
        <v>14</v>
      </c>
      <c r="B166" s="8" t="s">
        <v>15</v>
      </c>
      <c r="C166" s="8" t="s">
        <v>6</v>
      </c>
      <c r="D166" s="1">
        <v>45544</v>
      </c>
      <c r="E166">
        <v>6</v>
      </c>
      <c r="F166" s="2">
        <v>9.4424559328703694E-2</v>
      </c>
      <c r="G166" s="2">
        <v>0</v>
      </c>
      <c r="H166" s="2">
        <v>9.4424559328703694E-2</v>
      </c>
      <c r="I166" s="2">
        <v>1.573742655478395E-2</v>
      </c>
      <c r="J166">
        <v>0</v>
      </c>
      <c r="K166" t="s">
        <v>108</v>
      </c>
      <c r="L166" t="str">
        <f>_xlfn.XLOOKUP(Sheet1__2[[#This Row],[navn]],$N$82:$N$105,$O$82:$O$105)</f>
        <v>g</v>
      </c>
    </row>
    <row r="167" spans="1:12" x14ac:dyDescent="0.25">
      <c r="A167">
        <v>59</v>
      </c>
      <c r="B167" s="8" t="s">
        <v>98</v>
      </c>
      <c r="C167" s="8" t="s">
        <v>3</v>
      </c>
      <c r="D167" s="1">
        <v>45544</v>
      </c>
      <c r="E167">
        <v>8</v>
      </c>
      <c r="F167" s="2">
        <v>5.4679350289351863E-2</v>
      </c>
      <c r="G167" s="2">
        <v>0</v>
      </c>
      <c r="H167" s="2">
        <v>5.4679350289351863E-2</v>
      </c>
      <c r="I167" s="2">
        <v>6.8349187861689812E-3</v>
      </c>
      <c r="J167">
        <v>0</v>
      </c>
      <c r="K167" t="s">
        <v>108</v>
      </c>
      <c r="L167" t="e">
        <f>_xlfn.XLOOKUP(Sheet1__2[[#This Row],[navn]],$N$82:$N$105,$O$82:$O$105)</f>
        <v>#N/A</v>
      </c>
    </row>
    <row r="168" spans="1:12" x14ac:dyDescent="0.25">
      <c r="A168">
        <v>60</v>
      </c>
      <c r="B168" s="8" t="s">
        <v>99</v>
      </c>
      <c r="C168" s="8" t="s">
        <v>8</v>
      </c>
      <c r="D168" s="1">
        <v>45544</v>
      </c>
      <c r="E168">
        <v>10</v>
      </c>
      <c r="F168" s="2">
        <v>8.5563847673611096E-2</v>
      </c>
      <c r="G168" s="2">
        <v>0</v>
      </c>
      <c r="H168" s="2">
        <v>8.5563847673611096E-2</v>
      </c>
      <c r="I168" s="2">
        <v>8.5563847673611106E-3</v>
      </c>
      <c r="J168">
        <v>0</v>
      </c>
      <c r="K168" t="s">
        <v>108</v>
      </c>
      <c r="L168" t="e">
        <f>_xlfn.XLOOKUP(Sheet1__2[[#This Row],[navn]],$N$82:$N$105,$O$82:$O$105)</f>
        <v>#N/A</v>
      </c>
    </row>
    <row r="169" spans="1:12" x14ac:dyDescent="0.25">
      <c r="A169">
        <v>40</v>
      </c>
      <c r="B169" s="8" t="s">
        <v>79</v>
      </c>
      <c r="C169" s="8" t="s">
        <v>8</v>
      </c>
      <c r="D169" s="1">
        <v>45544</v>
      </c>
      <c r="E169">
        <v>21</v>
      </c>
      <c r="F169" s="2">
        <v>8.6420385925925922E-2</v>
      </c>
      <c r="G169" s="2">
        <v>0</v>
      </c>
      <c r="H169" s="2">
        <v>8.6420385925925922E-2</v>
      </c>
      <c r="I169" s="2">
        <v>4.115256472663139E-3</v>
      </c>
      <c r="J169">
        <v>0</v>
      </c>
      <c r="K169" t="s">
        <v>108</v>
      </c>
      <c r="L169" t="e">
        <f>_xlfn.XLOOKUP(Sheet1__2[[#This Row],[navn]],$N$82:$N$105,$O$82:$O$105)</f>
        <v>#N/A</v>
      </c>
    </row>
    <row r="170" spans="1:12" x14ac:dyDescent="0.25">
      <c r="A170">
        <v>61</v>
      </c>
      <c r="B170" s="8" t="s">
        <v>100</v>
      </c>
      <c r="C170" s="8" t="s">
        <v>3</v>
      </c>
      <c r="D170" s="1">
        <v>45545</v>
      </c>
      <c r="E170">
        <v>8</v>
      </c>
      <c r="F170" s="2">
        <v>9.8895774664351843E-2</v>
      </c>
      <c r="G170" s="2">
        <v>9.1010071296296294E-3</v>
      </c>
      <c r="H170" s="2">
        <v>8.9794767534722222E-2</v>
      </c>
      <c r="I170" s="2">
        <v>1.122434594184028E-2</v>
      </c>
      <c r="J170">
        <v>0</v>
      </c>
      <c r="K170" t="s">
        <v>106</v>
      </c>
      <c r="L170" t="e">
        <f>_xlfn.XLOOKUP(Sheet1__2[[#This Row],[navn]],$N$82:$N$105,$O$82:$O$105)</f>
        <v>#N/A</v>
      </c>
    </row>
    <row r="171" spans="1:12" x14ac:dyDescent="0.25">
      <c r="A171">
        <v>5</v>
      </c>
      <c r="B171" s="8" t="s">
        <v>4</v>
      </c>
      <c r="C171" s="8" t="s">
        <v>3</v>
      </c>
      <c r="D171" s="1">
        <v>45545</v>
      </c>
      <c r="E171">
        <v>11</v>
      </c>
      <c r="F171" s="2">
        <v>0.10011204371527779</v>
      </c>
      <c r="G171" s="2">
        <v>9.1010071296296294E-3</v>
      </c>
      <c r="H171" s="2">
        <v>9.1011036585648145E-2</v>
      </c>
      <c r="I171" s="2">
        <v>8.273730598695286E-3</v>
      </c>
      <c r="J171">
        <v>0</v>
      </c>
      <c r="K171" t="s">
        <v>106</v>
      </c>
      <c r="L171" t="str">
        <f>_xlfn.XLOOKUP(Sheet1__2[[#This Row],[navn]],$N$82:$N$105,$O$82:$O$105)</f>
        <v>g</v>
      </c>
    </row>
    <row r="172" spans="1:12" x14ac:dyDescent="0.25">
      <c r="A172">
        <v>36</v>
      </c>
      <c r="B172" s="8" t="s">
        <v>75</v>
      </c>
      <c r="C172" s="8" t="s">
        <v>3</v>
      </c>
      <c r="D172" s="1">
        <v>45545</v>
      </c>
      <c r="E172">
        <v>12</v>
      </c>
      <c r="F172" s="2">
        <v>0.1047954065509259</v>
      </c>
      <c r="G172" s="2">
        <v>9.1010071296296294E-3</v>
      </c>
      <c r="H172" s="2">
        <v>9.5694399421296303E-2</v>
      </c>
      <c r="I172" s="2">
        <v>7.9745332851080247E-3</v>
      </c>
      <c r="J172">
        <v>0</v>
      </c>
      <c r="K172" t="s">
        <v>106</v>
      </c>
      <c r="L172" t="e">
        <f>_xlfn.XLOOKUP(Sheet1__2[[#This Row],[navn]],$N$82:$N$105,$O$82:$O$105)</f>
        <v>#N/A</v>
      </c>
    </row>
    <row r="173" spans="1:12" x14ac:dyDescent="0.25">
      <c r="A173">
        <v>56</v>
      </c>
      <c r="B173" s="8" t="s">
        <v>95</v>
      </c>
      <c r="C173" s="8" t="s">
        <v>3</v>
      </c>
      <c r="D173" s="1">
        <v>45545</v>
      </c>
      <c r="E173">
        <v>13</v>
      </c>
      <c r="F173" s="2">
        <v>9.7194451354166669E-2</v>
      </c>
      <c r="G173" s="2">
        <v>9.1010071296296294E-3</v>
      </c>
      <c r="H173" s="2">
        <v>8.8093444224537035E-2</v>
      </c>
      <c r="I173" s="2">
        <v>6.7764187865028492E-3</v>
      </c>
      <c r="J173">
        <v>0</v>
      </c>
      <c r="K173" t="s">
        <v>106</v>
      </c>
      <c r="L173" t="e">
        <f>_xlfn.XLOOKUP(Sheet1__2[[#This Row],[navn]],$N$82:$N$105,$O$82:$O$105)</f>
        <v>#N/A</v>
      </c>
    </row>
    <row r="174" spans="1:12" x14ac:dyDescent="0.25">
      <c r="A174">
        <v>47</v>
      </c>
      <c r="B174" s="8" t="s">
        <v>86</v>
      </c>
      <c r="C174" s="8" t="s">
        <v>11</v>
      </c>
      <c r="D174" s="1">
        <v>45551</v>
      </c>
      <c r="E174">
        <v>9</v>
      </c>
      <c r="F174" s="2">
        <v>7.7367221747685191E-2</v>
      </c>
      <c r="G174" s="2">
        <v>0</v>
      </c>
      <c r="H174" s="2">
        <v>7.7367221747685191E-2</v>
      </c>
      <c r="I174" s="2">
        <v>8.5963579719650213E-3</v>
      </c>
      <c r="J174">
        <v>0</v>
      </c>
      <c r="K174" t="s">
        <v>108</v>
      </c>
      <c r="L174" t="e">
        <f>_xlfn.XLOOKUP(Sheet1__2[[#This Row],[navn]],$N$82:$N$105,$O$82:$O$105)</f>
        <v>#N/A</v>
      </c>
    </row>
    <row r="175" spans="1:12" x14ac:dyDescent="0.25">
      <c r="A175">
        <v>17</v>
      </c>
      <c r="B175" s="8" t="s">
        <v>18</v>
      </c>
      <c r="C175" s="8" t="s">
        <v>8</v>
      </c>
      <c r="D175" s="1">
        <v>45551</v>
      </c>
      <c r="E175">
        <v>12</v>
      </c>
      <c r="F175" s="2">
        <v>9.8438585810185178E-2</v>
      </c>
      <c r="G175" s="2">
        <v>0</v>
      </c>
      <c r="H175" s="2">
        <v>9.8438585810185178E-2</v>
      </c>
      <c r="I175" s="2">
        <v>8.2032154841820987E-3</v>
      </c>
      <c r="J175">
        <v>0</v>
      </c>
      <c r="K175" t="s">
        <v>108</v>
      </c>
      <c r="L175" t="str">
        <f>_xlfn.XLOOKUP(Sheet1__2[[#This Row],[navn]],$N$82:$N$105,$O$82:$O$105)</f>
        <v>j</v>
      </c>
    </row>
    <row r="176" spans="1:12" x14ac:dyDescent="0.25">
      <c r="A176">
        <v>60</v>
      </c>
      <c r="B176" s="8" t="s">
        <v>99</v>
      </c>
      <c r="C176" s="8" t="s">
        <v>8</v>
      </c>
      <c r="D176" s="1">
        <v>45551</v>
      </c>
      <c r="E176">
        <v>13</v>
      </c>
      <c r="F176" s="2">
        <v>8.626914484953703E-2</v>
      </c>
      <c r="G176" s="2">
        <v>0</v>
      </c>
      <c r="H176" s="2">
        <v>8.626914484953703E-2</v>
      </c>
      <c r="I176" s="2">
        <v>6.6360880653490032E-3</v>
      </c>
      <c r="J176">
        <v>0</v>
      </c>
      <c r="K176" t="s">
        <v>108</v>
      </c>
      <c r="L176" t="e">
        <f>_xlfn.XLOOKUP(Sheet1__2[[#This Row],[navn]],$N$82:$N$105,$O$82:$O$105)</f>
        <v>#N/A</v>
      </c>
    </row>
    <row r="177" spans="1:12" x14ac:dyDescent="0.25">
      <c r="A177">
        <v>28</v>
      </c>
      <c r="B177" s="8" t="s">
        <v>27</v>
      </c>
      <c r="C177" s="8" t="s">
        <v>3</v>
      </c>
      <c r="D177" s="1">
        <v>45551</v>
      </c>
      <c r="E177">
        <v>16</v>
      </c>
      <c r="F177" s="2">
        <v>0.10298252850694441</v>
      </c>
      <c r="G177" s="2">
        <v>0</v>
      </c>
      <c r="H177" s="2">
        <v>0.10298252850694441</v>
      </c>
      <c r="I177" s="2">
        <v>6.436408031684028E-3</v>
      </c>
      <c r="J177">
        <v>0</v>
      </c>
      <c r="K177" t="s">
        <v>108</v>
      </c>
      <c r="L177" t="str">
        <f>_xlfn.XLOOKUP(Sheet1__2[[#This Row],[navn]],$N$82:$N$105,$O$82:$O$105)</f>
        <v>j</v>
      </c>
    </row>
    <row r="178" spans="1:12" x14ac:dyDescent="0.25">
      <c r="A178">
        <v>64</v>
      </c>
      <c r="B178" s="8" t="s">
        <v>102</v>
      </c>
      <c r="C178" s="8" t="s">
        <v>3</v>
      </c>
      <c r="D178" s="1">
        <v>45552</v>
      </c>
      <c r="E178">
        <v>7</v>
      </c>
      <c r="F178" s="2">
        <v>7.5762215844907402E-2</v>
      </c>
      <c r="G178" s="2">
        <v>2.2738472094907411E-2</v>
      </c>
      <c r="H178" s="2">
        <v>5.3023743749999998E-2</v>
      </c>
      <c r="I178" s="2">
        <v>7.5748205357142866E-3</v>
      </c>
      <c r="J178">
        <v>0</v>
      </c>
      <c r="K178" t="s">
        <v>106</v>
      </c>
      <c r="L178" t="e">
        <f>_xlfn.XLOOKUP(Sheet1__2[[#This Row],[navn]],$N$82:$N$105,$O$82:$O$105)</f>
        <v>#N/A</v>
      </c>
    </row>
    <row r="179" spans="1:12" x14ac:dyDescent="0.25">
      <c r="A179">
        <v>30</v>
      </c>
      <c r="B179" s="8" t="s">
        <v>29</v>
      </c>
      <c r="C179" s="8" t="s">
        <v>3</v>
      </c>
      <c r="D179" s="1">
        <v>45552</v>
      </c>
      <c r="E179">
        <v>10</v>
      </c>
      <c r="F179" s="2">
        <v>0.1094717861805556</v>
      </c>
      <c r="G179" s="2">
        <v>2.2738472094907411E-2</v>
      </c>
      <c r="H179" s="2">
        <v>8.6733314085648147E-2</v>
      </c>
      <c r="I179" s="2">
        <v>8.6733314085648151E-3</v>
      </c>
      <c r="J179">
        <v>0</v>
      </c>
      <c r="K179" t="s">
        <v>106</v>
      </c>
      <c r="L179" t="str">
        <f>_xlfn.XLOOKUP(Sheet1__2[[#This Row],[navn]],$N$82:$N$105,$O$82:$O$105)</f>
        <v>g</v>
      </c>
    </row>
    <row r="180" spans="1:12" x14ac:dyDescent="0.25">
      <c r="A180">
        <v>62</v>
      </c>
      <c r="B180" s="8" t="s">
        <v>101</v>
      </c>
      <c r="C180" s="8" t="s">
        <v>3</v>
      </c>
      <c r="D180" s="1">
        <v>45552</v>
      </c>
      <c r="E180">
        <v>14</v>
      </c>
      <c r="F180" s="2">
        <v>8.4733245914351843E-2</v>
      </c>
      <c r="G180" s="2">
        <v>2.2738472094907411E-2</v>
      </c>
      <c r="H180" s="2">
        <v>6.1994773819444453E-2</v>
      </c>
      <c r="I180" s="2">
        <v>4.4281981299603172E-3</v>
      </c>
      <c r="J180">
        <v>0</v>
      </c>
      <c r="K180" t="s">
        <v>106</v>
      </c>
      <c r="L180" t="e">
        <f>_xlfn.XLOOKUP(Sheet1__2[[#This Row],[navn]],$N$82:$N$105,$O$82:$O$105)</f>
        <v>#N/A</v>
      </c>
    </row>
    <row r="181" spans="1:12" x14ac:dyDescent="0.25">
      <c r="A181">
        <v>65</v>
      </c>
      <c r="B181" s="8" t="s">
        <v>103</v>
      </c>
      <c r="C181" s="8" t="s">
        <v>3</v>
      </c>
      <c r="D181" s="1">
        <v>45556</v>
      </c>
      <c r="E181">
        <v>13</v>
      </c>
      <c r="F181" s="2">
        <v>8.2817759710648156E-2</v>
      </c>
      <c r="G181" s="2">
        <v>0</v>
      </c>
      <c r="H181" s="2">
        <v>8.2817759710648156E-2</v>
      </c>
      <c r="I181" s="2">
        <v>6.3705969008190887E-3</v>
      </c>
      <c r="J181">
        <v>0</v>
      </c>
      <c r="K181" t="s">
        <v>105</v>
      </c>
      <c r="L181" t="e">
        <f>_xlfn.XLOOKUP(Sheet1__2[[#This Row],[navn]],$N$82:$N$105,$O$82:$O$105)</f>
        <v>#N/A</v>
      </c>
    </row>
    <row r="182" spans="1:12" x14ac:dyDescent="0.25">
      <c r="A182">
        <v>9</v>
      </c>
      <c r="B182" s="8" t="s">
        <v>69</v>
      </c>
      <c r="C182" s="8" t="s">
        <v>8</v>
      </c>
      <c r="D182" s="1">
        <v>45563</v>
      </c>
      <c r="E182">
        <v>10</v>
      </c>
      <c r="F182" s="2">
        <v>0.12295835609953699</v>
      </c>
      <c r="G182" s="2">
        <v>1.137635391203704E-2</v>
      </c>
      <c r="H182" s="2">
        <v>0.1115820021875</v>
      </c>
      <c r="I182" s="2">
        <v>1.1158200218750001E-2</v>
      </c>
      <c r="J182">
        <v>0</v>
      </c>
      <c r="K182" t="s">
        <v>105</v>
      </c>
      <c r="L182" t="str">
        <f>_xlfn.XLOOKUP(Sheet1__2[[#This Row],[navn]],$N$82:$N$105,$O$82:$O$105)</f>
        <v>j</v>
      </c>
    </row>
    <row r="183" spans="1:12" x14ac:dyDescent="0.25">
      <c r="A183">
        <v>8</v>
      </c>
      <c r="B183" s="8" t="s">
        <v>9</v>
      </c>
      <c r="C183" s="8" t="s">
        <v>8</v>
      </c>
      <c r="D183" s="1">
        <v>45563</v>
      </c>
      <c r="E183">
        <v>12</v>
      </c>
      <c r="F183" s="2">
        <v>0.1260352706828704</v>
      </c>
      <c r="G183" s="2">
        <v>1.137635391203704E-2</v>
      </c>
      <c r="H183" s="2">
        <v>0.1146589167708333</v>
      </c>
      <c r="I183" s="2">
        <v>9.5549097309027779E-3</v>
      </c>
      <c r="J183">
        <v>0</v>
      </c>
      <c r="K183" t="s">
        <v>105</v>
      </c>
      <c r="L183" t="str">
        <f>_xlfn.XLOOKUP(Sheet1__2[[#This Row],[navn]],$N$82:$N$105,$O$82:$O$105)</f>
        <v>j</v>
      </c>
    </row>
    <row r="184" spans="1:12" x14ac:dyDescent="0.25">
      <c r="A184">
        <v>60</v>
      </c>
      <c r="B184" s="8" t="s">
        <v>99</v>
      </c>
      <c r="C184" s="8" t="s">
        <v>8</v>
      </c>
      <c r="D184" s="1">
        <v>45565</v>
      </c>
      <c r="E184">
        <v>5</v>
      </c>
      <c r="F184" s="2">
        <v>2.5575905891203701E-2</v>
      </c>
      <c r="G184" s="2">
        <v>1.436462615740741E-4</v>
      </c>
      <c r="H184" s="2">
        <v>2.5432259629629628E-2</v>
      </c>
      <c r="I184" s="2">
        <v>5.0864519259259267E-3</v>
      </c>
      <c r="J184">
        <v>0</v>
      </c>
      <c r="K184" t="s">
        <v>108</v>
      </c>
      <c r="L184" t="e">
        <f>_xlfn.XLOOKUP(Sheet1__2[[#This Row],[navn]],$N$82:$N$105,$O$82:$O$105)</f>
        <v>#N/A</v>
      </c>
    </row>
    <row r="185" spans="1:12" x14ac:dyDescent="0.25">
      <c r="A185">
        <v>66</v>
      </c>
      <c r="B185" s="8" t="s">
        <v>104</v>
      </c>
      <c r="C185" s="8" t="s">
        <v>3</v>
      </c>
      <c r="D185" s="1">
        <v>45565</v>
      </c>
      <c r="E185">
        <v>9</v>
      </c>
      <c r="F185" s="2">
        <v>5.4115105104166672E-2</v>
      </c>
      <c r="G185" s="2">
        <v>1.436462615740741E-4</v>
      </c>
      <c r="H185" s="2">
        <v>5.39714588425926E-2</v>
      </c>
      <c r="I185" s="2">
        <v>5.9968287602880669E-3</v>
      </c>
      <c r="J185">
        <v>0</v>
      </c>
      <c r="K185" t="s">
        <v>108</v>
      </c>
      <c r="L185" t="e">
        <f>_xlfn.XLOOKUP(Sheet1__2[[#This Row],[navn]],$N$82:$N$105,$O$82:$O$105)</f>
        <v>#N/A</v>
      </c>
    </row>
    <row r="186" spans="1:12" x14ac:dyDescent="0.25">
      <c r="A186">
        <v>49</v>
      </c>
      <c r="B186" s="8" t="s">
        <v>88</v>
      </c>
      <c r="C186" s="8" t="s">
        <v>11</v>
      </c>
      <c r="D186" s="1">
        <v>45565</v>
      </c>
      <c r="E186">
        <v>14</v>
      </c>
      <c r="F186" s="2">
        <v>3.3572068194444443E-2</v>
      </c>
      <c r="G186" s="2">
        <v>1.436462615740741E-4</v>
      </c>
      <c r="H186" s="2">
        <v>3.3428421932870371E-2</v>
      </c>
      <c r="I186" s="2">
        <v>2.3877444237764551E-3</v>
      </c>
      <c r="J186">
        <v>0</v>
      </c>
      <c r="K186" t="s">
        <v>108</v>
      </c>
      <c r="L186" t="e">
        <f>_xlfn.XLOOKUP(Sheet1__2[[#This Row],[navn]],$N$82:$N$105,$O$82:$O$105)</f>
        <v>#N/A</v>
      </c>
    </row>
    <row r="187" spans="1:12" x14ac:dyDescent="0.25">
      <c r="A187">
        <v>12</v>
      </c>
      <c r="B187" s="8" t="s">
        <v>70</v>
      </c>
      <c r="C187" s="8" t="s">
        <v>6</v>
      </c>
      <c r="D187" s="1">
        <v>45565</v>
      </c>
      <c r="E187">
        <v>17</v>
      </c>
      <c r="F187" s="2">
        <v>7.041990740740741E-4</v>
      </c>
      <c r="G187" s="2">
        <v>1.436462615740741E-4</v>
      </c>
      <c r="H187" s="2">
        <v>5.6055281249999997E-4</v>
      </c>
      <c r="I187" s="2">
        <v>3.2973694852941167E-5</v>
      </c>
      <c r="J187">
        <v>0</v>
      </c>
      <c r="K187" t="s">
        <v>108</v>
      </c>
      <c r="L187" t="e">
        <f>_xlfn.XLOOKUP(Sheet1__2[[#This Row],[navn]],$N$82:$N$105,$O$82:$O$105)</f>
        <v>#N/A</v>
      </c>
    </row>
  </sheetData>
  <phoneticPr fontId="2" type="noConversion"/>
  <conditionalFormatting sqref="J240:K1048576 G1:I187">
    <cfRule type="cellIs" dxfId="9" priority="21" operator="equal">
      <formula>1</formula>
    </cfRule>
  </conditionalFormatting>
  <conditionalFormatting sqref="E240:E1048576 J1:J18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0:I1048576 F1:F187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40:L1048576 L52 H1:I187">
    <cfRule type="cellIs" dxfId="8" priority="18" operator="equal">
      <formula>"lørdag"</formula>
    </cfRule>
  </conditionalFormatting>
  <conditionalFormatting pivot="1" sqref="W6:W2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X6:X2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S6:S2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T6:T2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V6:V2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U6:U2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Y6:Y2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0:H1048576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S43:S9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T43:T9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U43:U9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V43:V9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W43:W9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X43:X9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Y43:Y9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5" verticalDpi="4294967295"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70E2A-E7FB-4D9D-8AD2-5D31D54CAC17}">
  <dimension ref="A1:L212"/>
  <sheetViews>
    <sheetView workbookViewId="0">
      <selection sqref="A1:L212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22.42578125" bestFit="1" customWidth="1"/>
    <col min="4" max="4" width="7.85546875" bestFit="1" customWidth="1"/>
    <col min="5" max="5" width="6.42578125" bestFit="1" customWidth="1"/>
    <col min="7" max="8" width="15.85546875" bestFit="1" customWidth="1"/>
    <col min="9" max="9" width="17.140625" bestFit="1" customWidth="1"/>
    <col min="10" max="10" width="12" bestFit="1" customWidth="1"/>
    <col min="11" max="11" width="17.28515625" bestFit="1" customWidth="1"/>
    <col min="12" max="12" width="14.7109375" bestFit="1" customWidth="1"/>
  </cols>
  <sheetData>
    <row r="1" spans="1:12" x14ac:dyDescent="0.25">
      <c r="A1" t="s">
        <v>55</v>
      </c>
      <c r="B1" t="s">
        <v>0</v>
      </c>
      <c r="C1" t="s">
        <v>56</v>
      </c>
      <c r="D1" t="s">
        <v>1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 x14ac:dyDescent="0.25">
      <c r="A2" s="1">
        <v>45295</v>
      </c>
      <c r="B2">
        <v>1</v>
      </c>
      <c r="C2" s="8" t="s">
        <v>65</v>
      </c>
      <c r="D2" s="8" t="s">
        <v>3</v>
      </c>
      <c r="E2">
        <v>0</v>
      </c>
      <c r="F2">
        <v>5</v>
      </c>
      <c r="G2" s="9">
        <v>45295.702294224538</v>
      </c>
      <c r="H2" s="9">
        <v>45295.704841018516</v>
      </c>
      <c r="I2">
        <v>2.5467931828703711E-3</v>
      </c>
      <c r="J2">
        <v>1.0814582986111111E-3</v>
      </c>
      <c r="K2">
        <v>1.4653348842592589E-3</v>
      </c>
      <c r="L2">
        <v>2.9306697685185188E-4</v>
      </c>
    </row>
    <row r="3" spans="1:12" x14ac:dyDescent="0.25">
      <c r="A3" s="1">
        <v>45340</v>
      </c>
      <c r="B3">
        <v>1</v>
      </c>
      <c r="C3" s="8" t="s">
        <v>65</v>
      </c>
      <c r="D3" s="8" t="s">
        <v>3</v>
      </c>
      <c r="E3">
        <v>0</v>
      </c>
      <c r="F3">
        <v>1</v>
      </c>
      <c r="G3" s="9">
        <v>45340.697990277775</v>
      </c>
      <c r="H3" s="9">
        <v>45340.697990277775</v>
      </c>
      <c r="J3">
        <v>0</v>
      </c>
      <c r="L3">
        <v>0</v>
      </c>
    </row>
    <row r="4" spans="1:12" x14ac:dyDescent="0.25">
      <c r="A4" s="1">
        <v>45295</v>
      </c>
      <c r="B4">
        <v>2</v>
      </c>
      <c r="C4" s="8" t="s">
        <v>66</v>
      </c>
      <c r="D4" s="8" t="s">
        <v>3</v>
      </c>
      <c r="E4">
        <v>0</v>
      </c>
      <c r="F4">
        <v>5</v>
      </c>
      <c r="G4" s="9">
        <v>45295.702405509262</v>
      </c>
      <c r="H4" s="9">
        <v>45295.704125405093</v>
      </c>
      <c r="I4">
        <v>1.7198904513888889E-3</v>
      </c>
      <c r="J4">
        <v>1.0814582986111111E-3</v>
      </c>
      <c r="K4">
        <v>6.3843215277777782E-4</v>
      </c>
      <c r="L4">
        <v>1.276864305555556E-4</v>
      </c>
    </row>
    <row r="5" spans="1:12" x14ac:dyDescent="0.25">
      <c r="A5" s="1">
        <v>45419</v>
      </c>
      <c r="B5">
        <v>2</v>
      </c>
      <c r="C5" s="8" t="s">
        <v>66</v>
      </c>
      <c r="D5" s="8" t="s">
        <v>3</v>
      </c>
      <c r="E5">
        <v>0</v>
      </c>
      <c r="F5">
        <v>2</v>
      </c>
      <c r="G5" s="9">
        <v>45419.816721342591</v>
      </c>
      <c r="H5" s="9">
        <v>45419.819658587963</v>
      </c>
      <c r="I5">
        <v>2.9372360995370368E-3</v>
      </c>
      <c r="J5">
        <v>3.7691400381944448E-2</v>
      </c>
      <c r="K5">
        <v>-3.4754164282407407E-2</v>
      </c>
      <c r="L5">
        <v>-1.73770821412037E-2</v>
      </c>
    </row>
    <row r="6" spans="1:12" x14ac:dyDescent="0.25">
      <c r="A6" s="1">
        <v>45295</v>
      </c>
      <c r="B6">
        <v>3</v>
      </c>
      <c r="C6" s="8" t="s">
        <v>67</v>
      </c>
      <c r="D6" s="8" t="s">
        <v>3</v>
      </c>
      <c r="E6">
        <v>0</v>
      </c>
      <c r="F6">
        <v>2</v>
      </c>
      <c r="G6" s="9">
        <v>45295.704554166667</v>
      </c>
      <c r="H6" s="9">
        <v>45295.704866898152</v>
      </c>
      <c r="I6">
        <v>3.1272874999999989E-4</v>
      </c>
      <c r="J6">
        <v>1.0814582986111111E-3</v>
      </c>
      <c r="K6">
        <v>-7.6872954861111108E-4</v>
      </c>
      <c r="L6">
        <v>-3.8436477430555549E-4</v>
      </c>
    </row>
    <row r="7" spans="1:12" x14ac:dyDescent="0.25">
      <c r="A7" s="1">
        <v>45295</v>
      </c>
      <c r="B7">
        <v>4</v>
      </c>
      <c r="C7" s="8" t="s">
        <v>68</v>
      </c>
      <c r="D7" s="8" t="s">
        <v>3</v>
      </c>
      <c r="E7">
        <v>0</v>
      </c>
      <c r="F7">
        <v>4</v>
      </c>
      <c r="G7" s="9">
        <v>45295.702241932871</v>
      </c>
      <c r="H7" s="9">
        <v>45295.704885891202</v>
      </c>
      <c r="I7">
        <v>2.6439621296296301E-3</v>
      </c>
      <c r="J7">
        <v>1.0814582986111111E-3</v>
      </c>
      <c r="K7">
        <v>1.5625038310185179E-3</v>
      </c>
      <c r="L7">
        <v>3.9062595775462959E-4</v>
      </c>
    </row>
    <row r="8" spans="1:12" x14ac:dyDescent="0.25">
      <c r="A8" s="1">
        <v>45300</v>
      </c>
      <c r="B8">
        <v>5</v>
      </c>
      <c r="C8" s="8" t="s">
        <v>4</v>
      </c>
      <c r="D8" s="8" t="s">
        <v>3</v>
      </c>
      <c r="E8">
        <v>0</v>
      </c>
      <c r="F8">
        <v>17</v>
      </c>
      <c r="G8" s="9">
        <v>45300.743338275461</v>
      </c>
      <c r="H8" s="9">
        <v>45300.875239884263</v>
      </c>
      <c r="I8">
        <v>0.13190160925925931</v>
      </c>
      <c r="J8">
        <v>1.014151609953704E-2</v>
      </c>
      <c r="K8">
        <v>0.12176009315972219</v>
      </c>
      <c r="L8">
        <v>7.1623584211601308E-3</v>
      </c>
    </row>
    <row r="9" spans="1:12" x14ac:dyDescent="0.25">
      <c r="A9" s="1">
        <v>45314</v>
      </c>
      <c r="B9">
        <v>5</v>
      </c>
      <c r="C9" s="8" t="s">
        <v>4</v>
      </c>
      <c r="D9" s="8" t="s">
        <v>3</v>
      </c>
      <c r="E9">
        <v>0</v>
      </c>
      <c r="F9">
        <v>24</v>
      </c>
      <c r="G9" s="9">
        <v>45314.76026372685</v>
      </c>
      <c r="H9" s="9">
        <v>45314.870906840275</v>
      </c>
      <c r="I9">
        <v>0.11064310513888891</v>
      </c>
      <c r="J9">
        <v>1.8086805474537039E-2</v>
      </c>
      <c r="K9">
        <v>9.2556299664351846E-2</v>
      </c>
      <c r="L9">
        <v>3.8565124860146598E-3</v>
      </c>
    </row>
    <row r="10" spans="1:12" x14ac:dyDescent="0.25">
      <c r="A10" s="1">
        <v>45321</v>
      </c>
      <c r="B10">
        <v>5</v>
      </c>
      <c r="C10" s="8" t="s">
        <v>4</v>
      </c>
      <c r="D10" s="8" t="s">
        <v>3</v>
      </c>
      <c r="E10">
        <v>0</v>
      </c>
      <c r="F10">
        <v>22</v>
      </c>
      <c r="G10" s="9">
        <v>45321.760316851854</v>
      </c>
      <c r="H10" s="9">
        <v>45321.869363449077</v>
      </c>
      <c r="I10">
        <v>0.1090466030324074</v>
      </c>
      <c r="J10">
        <v>2.826409693287037E-2</v>
      </c>
      <c r="K10">
        <v>8.0782506099537035E-2</v>
      </c>
      <c r="L10">
        <v>3.671932095433502E-3</v>
      </c>
    </row>
    <row r="11" spans="1:12" x14ac:dyDescent="0.25">
      <c r="A11" s="1">
        <v>45335</v>
      </c>
      <c r="B11">
        <v>5</v>
      </c>
      <c r="C11" s="8" t="s">
        <v>4</v>
      </c>
      <c r="D11" s="8" t="s">
        <v>3</v>
      </c>
      <c r="E11">
        <v>0</v>
      </c>
      <c r="F11">
        <v>27</v>
      </c>
      <c r="G11" s="9">
        <v>45335.761850821757</v>
      </c>
      <c r="H11" s="9">
        <v>45335.870988726849</v>
      </c>
      <c r="I11">
        <v>0.1091379053472222</v>
      </c>
      <c r="J11">
        <v>3.5905335104166658E-2</v>
      </c>
      <c r="K11">
        <v>7.3232570243055559E-2</v>
      </c>
      <c r="L11">
        <v>2.7123174164094652E-3</v>
      </c>
    </row>
    <row r="12" spans="1:12" x14ac:dyDescent="0.25">
      <c r="A12" s="1">
        <v>45342</v>
      </c>
      <c r="B12">
        <v>5</v>
      </c>
      <c r="C12" s="8" t="s">
        <v>4</v>
      </c>
      <c r="D12" s="8" t="s">
        <v>3</v>
      </c>
      <c r="E12">
        <v>0</v>
      </c>
      <c r="F12">
        <v>30</v>
      </c>
      <c r="G12" s="9">
        <v>45342.754702708335</v>
      </c>
      <c r="H12" s="9">
        <v>45342.875062314815</v>
      </c>
      <c r="I12">
        <v>0.1203596053819445</v>
      </c>
      <c r="J12">
        <v>4.6559016215277783E-2</v>
      </c>
      <c r="K12">
        <v>7.3800589166666666E-2</v>
      </c>
      <c r="L12">
        <v>2.4600196388888892E-3</v>
      </c>
    </row>
    <row r="13" spans="1:12" x14ac:dyDescent="0.25">
      <c r="A13" s="1">
        <v>45346</v>
      </c>
      <c r="B13">
        <v>5</v>
      </c>
      <c r="C13" s="8" t="s">
        <v>4</v>
      </c>
      <c r="D13" s="8" t="s">
        <v>3</v>
      </c>
      <c r="E13">
        <v>0</v>
      </c>
      <c r="F13">
        <v>60</v>
      </c>
      <c r="G13" s="9">
        <v>45346.385248842591</v>
      </c>
      <c r="H13" s="9">
        <v>45346.618313009261</v>
      </c>
      <c r="I13">
        <v>0.2330641621759259</v>
      </c>
      <c r="J13">
        <v>7.4189433368055543E-2</v>
      </c>
      <c r="K13">
        <v>0.1588747288078704</v>
      </c>
      <c r="L13">
        <v>2.64791214679784E-3</v>
      </c>
    </row>
    <row r="14" spans="1:12" x14ac:dyDescent="0.25">
      <c r="A14" s="1">
        <v>45356</v>
      </c>
      <c r="B14">
        <v>5</v>
      </c>
      <c r="C14" s="8" t="s">
        <v>4</v>
      </c>
      <c r="D14" s="8" t="s">
        <v>3</v>
      </c>
      <c r="E14">
        <v>0</v>
      </c>
      <c r="F14">
        <v>27</v>
      </c>
      <c r="G14" s="9">
        <v>45356.757261770836</v>
      </c>
      <c r="H14" s="9">
        <v>45356.873470196762</v>
      </c>
      <c r="I14">
        <v>0.11620842060185189</v>
      </c>
      <c r="J14">
        <v>4.7291852071759261E-2</v>
      </c>
      <c r="K14">
        <v>6.8916568530092578E-2</v>
      </c>
      <c r="L14">
        <v>2.5524655011145399E-3</v>
      </c>
    </row>
    <row r="15" spans="1:12" x14ac:dyDescent="0.25">
      <c r="A15" s="1">
        <v>45367</v>
      </c>
      <c r="B15">
        <v>5</v>
      </c>
      <c r="C15" s="8" t="s">
        <v>4</v>
      </c>
      <c r="D15" s="8" t="s">
        <v>3</v>
      </c>
      <c r="E15">
        <v>0</v>
      </c>
      <c r="F15">
        <v>68</v>
      </c>
      <c r="G15" s="9">
        <v>45367.389289120372</v>
      </c>
      <c r="H15" s="9">
        <v>45367.624548541666</v>
      </c>
      <c r="I15">
        <v>0.2352594190625</v>
      </c>
      <c r="J15">
        <v>7.8697395509259263E-2</v>
      </c>
      <c r="K15">
        <v>0.1565620235532407</v>
      </c>
      <c r="L15">
        <v>2.302382699312364E-3</v>
      </c>
    </row>
    <row r="16" spans="1:12" x14ac:dyDescent="0.25">
      <c r="A16" s="1">
        <v>45388</v>
      </c>
      <c r="B16">
        <v>5</v>
      </c>
      <c r="C16" s="8" t="s">
        <v>4</v>
      </c>
      <c r="D16" s="8" t="s">
        <v>3</v>
      </c>
      <c r="E16">
        <v>0</v>
      </c>
      <c r="F16">
        <v>35</v>
      </c>
      <c r="G16" s="9">
        <v>45388.363318356482</v>
      </c>
      <c r="H16" s="9">
        <v>45388.563891331018</v>
      </c>
      <c r="I16">
        <v>0.2005729825925926</v>
      </c>
      <c r="J16">
        <v>7.8577661886574071E-2</v>
      </c>
      <c r="K16">
        <v>0.1219953207060185</v>
      </c>
      <c r="L16">
        <v>3.4855805916005288E-3</v>
      </c>
    </row>
    <row r="17" spans="1:12" x14ac:dyDescent="0.25">
      <c r="A17" s="1">
        <v>45405</v>
      </c>
      <c r="B17">
        <v>5</v>
      </c>
      <c r="C17" s="8" t="s">
        <v>4</v>
      </c>
      <c r="D17" s="8" t="s">
        <v>3</v>
      </c>
      <c r="E17">
        <v>0</v>
      </c>
      <c r="F17">
        <v>3</v>
      </c>
      <c r="G17" s="9">
        <v>45405.744507326388</v>
      </c>
      <c r="H17" s="9">
        <v>45405.759967025464</v>
      </c>
      <c r="I17">
        <v>1.545970053240741E-2</v>
      </c>
      <c r="J17">
        <v>0</v>
      </c>
      <c r="K17">
        <v>1.545970053240741E-2</v>
      </c>
      <c r="L17">
        <v>5.153233510802469E-3</v>
      </c>
    </row>
    <row r="18" spans="1:12" x14ac:dyDescent="0.25">
      <c r="A18" s="1">
        <v>45437</v>
      </c>
      <c r="B18">
        <v>5</v>
      </c>
      <c r="C18" s="8" t="s">
        <v>4</v>
      </c>
      <c r="D18" s="8" t="s">
        <v>3</v>
      </c>
      <c r="E18">
        <v>0</v>
      </c>
      <c r="F18">
        <v>0</v>
      </c>
      <c r="G18" s="9"/>
      <c r="H18" s="9"/>
    </row>
    <row r="19" spans="1:12" x14ac:dyDescent="0.25">
      <c r="A19" s="1">
        <v>45538</v>
      </c>
      <c r="B19">
        <v>5</v>
      </c>
      <c r="C19" s="8" t="s">
        <v>4</v>
      </c>
      <c r="D19" s="8" t="s">
        <v>3</v>
      </c>
      <c r="E19">
        <v>0</v>
      </c>
      <c r="F19">
        <v>12</v>
      </c>
      <c r="G19" s="9">
        <v>45538.724094537036</v>
      </c>
      <c r="H19" s="9">
        <v>45538.823468831019</v>
      </c>
      <c r="I19">
        <v>9.9374294583333342E-2</v>
      </c>
      <c r="J19">
        <v>0</v>
      </c>
      <c r="K19">
        <v>9.9374294583333342E-2</v>
      </c>
      <c r="L19">
        <v>8.2811912152777768E-3</v>
      </c>
    </row>
    <row r="20" spans="1:12" x14ac:dyDescent="0.25">
      <c r="A20" s="1">
        <v>45545</v>
      </c>
      <c r="B20">
        <v>5</v>
      </c>
      <c r="C20" s="8" t="s">
        <v>4</v>
      </c>
      <c r="D20" s="8" t="s">
        <v>3</v>
      </c>
      <c r="E20">
        <v>0</v>
      </c>
      <c r="F20">
        <v>11</v>
      </c>
      <c r="G20" s="9">
        <v>45545.73317738426</v>
      </c>
      <c r="H20" s="9">
        <v>45545.833289421294</v>
      </c>
      <c r="I20">
        <v>0.10011204371527779</v>
      </c>
      <c r="J20">
        <v>9.1010071296296294E-3</v>
      </c>
      <c r="K20">
        <v>9.1011036585648145E-2</v>
      </c>
      <c r="L20">
        <v>8.273730598695286E-3</v>
      </c>
    </row>
    <row r="21" spans="1:12" x14ac:dyDescent="0.25">
      <c r="A21" s="1">
        <v>45300</v>
      </c>
      <c r="B21">
        <v>6</v>
      </c>
      <c r="C21" s="8" t="s">
        <v>5</v>
      </c>
      <c r="D21" s="8" t="s">
        <v>6</v>
      </c>
      <c r="E21">
        <v>1</v>
      </c>
      <c r="F21">
        <v>13</v>
      </c>
      <c r="G21" s="9">
        <v>45300.743360532404</v>
      </c>
      <c r="H21" s="9">
        <v>45300.872130104166</v>
      </c>
      <c r="I21">
        <v>0.12876957547453699</v>
      </c>
      <c r="J21">
        <v>1.014151609953704E-2</v>
      </c>
      <c r="K21">
        <v>0.118628059375</v>
      </c>
      <c r="L21">
        <v>9.1252353365384627E-3</v>
      </c>
    </row>
    <row r="22" spans="1:12" x14ac:dyDescent="0.25">
      <c r="A22" s="1">
        <v>45314</v>
      </c>
      <c r="B22">
        <v>6</v>
      </c>
      <c r="C22" s="8" t="s">
        <v>5</v>
      </c>
      <c r="D22" s="8" t="s">
        <v>6</v>
      </c>
      <c r="E22">
        <v>1</v>
      </c>
      <c r="F22">
        <v>13</v>
      </c>
      <c r="G22" s="9">
        <v>45314.767215868058</v>
      </c>
      <c r="H22" s="9">
        <v>45314.870453414354</v>
      </c>
      <c r="I22">
        <v>0.10323754324074071</v>
      </c>
      <c r="J22">
        <v>1.8086805474537039E-2</v>
      </c>
      <c r="K22">
        <v>8.5150737766203702E-2</v>
      </c>
      <c r="L22">
        <v>6.5500567512464386E-3</v>
      </c>
    </row>
    <row r="23" spans="1:12" x14ac:dyDescent="0.25">
      <c r="A23" s="1">
        <v>45321</v>
      </c>
      <c r="B23">
        <v>6</v>
      </c>
      <c r="C23" s="8" t="s">
        <v>5</v>
      </c>
      <c r="D23" s="8" t="s">
        <v>6</v>
      </c>
      <c r="E23">
        <v>1</v>
      </c>
      <c r="F23">
        <v>13</v>
      </c>
      <c r="G23" s="9">
        <v>45321.760282523152</v>
      </c>
      <c r="H23" s="9">
        <v>45321.86762798611</v>
      </c>
      <c r="I23">
        <v>0.1073454696412037</v>
      </c>
      <c r="J23">
        <v>2.826409693287037E-2</v>
      </c>
      <c r="K23">
        <v>7.9081372708333333E-2</v>
      </c>
      <c r="L23">
        <v>6.083182516025641E-3</v>
      </c>
    </row>
    <row r="24" spans="1:12" x14ac:dyDescent="0.25">
      <c r="A24" s="1">
        <v>45342</v>
      </c>
      <c r="B24">
        <v>6</v>
      </c>
      <c r="C24" s="8" t="s">
        <v>5</v>
      </c>
      <c r="D24" s="8" t="s">
        <v>6</v>
      </c>
      <c r="E24">
        <v>1</v>
      </c>
      <c r="F24">
        <v>6</v>
      </c>
      <c r="G24" s="9">
        <v>45342.780279236111</v>
      </c>
      <c r="H24" s="9">
        <v>45342.874364351854</v>
      </c>
      <c r="I24">
        <v>9.4085110844907408E-2</v>
      </c>
      <c r="J24">
        <v>4.6559016215277783E-2</v>
      </c>
      <c r="K24">
        <v>4.7526094629629638E-2</v>
      </c>
      <c r="L24">
        <v>7.9210157716049379E-3</v>
      </c>
    </row>
    <row r="25" spans="1:12" x14ac:dyDescent="0.25">
      <c r="A25" s="1">
        <v>45356</v>
      </c>
      <c r="B25">
        <v>6</v>
      </c>
      <c r="C25" s="8" t="s">
        <v>5</v>
      </c>
      <c r="D25" s="8" t="s">
        <v>6</v>
      </c>
      <c r="E25">
        <v>1</v>
      </c>
      <c r="F25">
        <v>1</v>
      </c>
      <c r="G25" s="9">
        <v>45356.75870888889</v>
      </c>
      <c r="H25" s="9">
        <v>45356.75870888889</v>
      </c>
      <c r="J25">
        <v>4.7291852071759261E-2</v>
      </c>
      <c r="K25">
        <v>-4.7291852071759261E-2</v>
      </c>
      <c r="L25">
        <v>-4.7291852071759261E-2</v>
      </c>
    </row>
    <row r="26" spans="1:12" x14ac:dyDescent="0.25">
      <c r="A26" s="1">
        <v>45363</v>
      </c>
      <c r="B26">
        <v>6</v>
      </c>
      <c r="C26" s="8" t="s">
        <v>5</v>
      </c>
      <c r="D26" s="8" t="s">
        <v>6</v>
      </c>
      <c r="E26">
        <v>1</v>
      </c>
      <c r="F26">
        <v>17</v>
      </c>
      <c r="G26" s="9">
        <v>45363.777965474539</v>
      </c>
      <c r="H26" s="9">
        <v>45363.876679004628</v>
      </c>
      <c r="I26">
        <v>9.8713525405092595E-2</v>
      </c>
      <c r="J26">
        <v>2.5330729317129631E-2</v>
      </c>
      <c r="K26">
        <v>7.3382796087962956E-2</v>
      </c>
      <c r="L26">
        <v>4.316635063997821E-3</v>
      </c>
    </row>
    <row r="27" spans="1:12" x14ac:dyDescent="0.25">
      <c r="A27" s="1">
        <v>45405</v>
      </c>
      <c r="B27">
        <v>6</v>
      </c>
      <c r="C27" s="8" t="s">
        <v>5</v>
      </c>
      <c r="D27" s="8" t="s">
        <v>6</v>
      </c>
      <c r="E27">
        <v>1</v>
      </c>
      <c r="F27">
        <v>14</v>
      </c>
      <c r="G27" s="9">
        <v>45405.717892997687</v>
      </c>
      <c r="H27" s="9">
        <v>45405.83327412037</v>
      </c>
      <c r="I27">
        <v>0.11538112119212959</v>
      </c>
      <c r="J27">
        <v>0</v>
      </c>
      <c r="K27">
        <v>0.11538112119212959</v>
      </c>
      <c r="L27">
        <v>8.2415086565806889E-3</v>
      </c>
    </row>
    <row r="28" spans="1:12" x14ac:dyDescent="0.25">
      <c r="A28" s="1">
        <v>45474</v>
      </c>
      <c r="B28">
        <v>6</v>
      </c>
      <c r="C28" s="8" t="s">
        <v>5</v>
      </c>
      <c r="D28" s="8" t="s">
        <v>6</v>
      </c>
      <c r="E28">
        <v>1</v>
      </c>
      <c r="F28">
        <v>1</v>
      </c>
      <c r="G28" s="9">
        <v>45474.742959166666</v>
      </c>
      <c r="H28" s="9">
        <v>45474.742959166666</v>
      </c>
      <c r="J28">
        <v>4.4088345023148151E-2</v>
      </c>
      <c r="K28">
        <v>-4.4088345023148151E-2</v>
      </c>
      <c r="L28">
        <v>-4.4088345023148137E-2</v>
      </c>
    </row>
    <row r="29" spans="1:12" x14ac:dyDescent="0.25">
      <c r="A29" s="1">
        <v>45521</v>
      </c>
      <c r="B29">
        <v>6</v>
      </c>
      <c r="C29" s="8" t="s">
        <v>5</v>
      </c>
      <c r="D29" s="8" t="s">
        <v>6</v>
      </c>
      <c r="E29">
        <v>1</v>
      </c>
      <c r="F29">
        <v>7</v>
      </c>
      <c r="G29" s="9">
        <v>45521.386653009256</v>
      </c>
      <c r="H29" s="9">
        <v>45521.551223090275</v>
      </c>
      <c r="I29">
        <v>0.1645700762384259</v>
      </c>
      <c r="J29">
        <v>3.86670138888889E-3</v>
      </c>
      <c r="K29">
        <v>0.16070337484953701</v>
      </c>
      <c r="L29">
        <v>2.295762497850529E-2</v>
      </c>
    </row>
    <row r="30" spans="1:12" x14ac:dyDescent="0.25">
      <c r="A30" s="1">
        <v>45300</v>
      </c>
      <c r="B30">
        <v>7</v>
      </c>
      <c r="C30" s="8" t="s">
        <v>7</v>
      </c>
      <c r="D30" s="8" t="s">
        <v>8</v>
      </c>
      <c r="E30">
        <v>0</v>
      </c>
      <c r="F30">
        <v>11</v>
      </c>
      <c r="G30" s="9">
        <v>45300.743385416667</v>
      </c>
      <c r="H30" s="9">
        <v>45300.871311226852</v>
      </c>
      <c r="I30">
        <v>0.12792580795138889</v>
      </c>
      <c r="J30">
        <v>1.014151609953704E-2</v>
      </c>
      <c r="K30">
        <v>0.11778429185185189</v>
      </c>
      <c r="L30">
        <v>1.07076628956229E-2</v>
      </c>
    </row>
    <row r="31" spans="1:12" x14ac:dyDescent="0.25">
      <c r="A31" s="1">
        <v>45321</v>
      </c>
      <c r="B31">
        <v>7</v>
      </c>
      <c r="C31" s="8" t="s">
        <v>7</v>
      </c>
      <c r="D31" s="8" t="s">
        <v>8</v>
      </c>
      <c r="E31">
        <v>0</v>
      </c>
      <c r="F31">
        <v>14</v>
      </c>
      <c r="G31" s="9">
        <v>45321.7644478125</v>
      </c>
      <c r="H31" s="9">
        <v>45321.870006956022</v>
      </c>
      <c r="I31">
        <v>0.1055591486111111</v>
      </c>
      <c r="J31">
        <v>2.826409693287037E-2</v>
      </c>
      <c r="K31">
        <v>7.7295051678240745E-2</v>
      </c>
      <c r="L31">
        <v>5.521075119874339E-3</v>
      </c>
    </row>
    <row r="32" spans="1:12" x14ac:dyDescent="0.25">
      <c r="A32" s="1">
        <v>45388</v>
      </c>
      <c r="B32">
        <v>7</v>
      </c>
      <c r="C32" s="8" t="s">
        <v>7</v>
      </c>
      <c r="D32" s="8" t="s">
        <v>8</v>
      </c>
      <c r="E32">
        <v>0</v>
      </c>
      <c r="F32">
        <v>25</v>
      </c>
      <c r="G32" s="9">
        <v>45388.357904189812</v>
      </c>
      <c r="H32" s="9">
        <v>45388.569769664355</v>
      </c>
      <c r="I32">
        <v>0.21186548525462959</v>
      </c>
      <c r="J32">
        <v>7.8577661886574071E-2</v>
      </c>
      <c r="K32">
        <v>0.13328782336805561</v>
      </c>
      <c r="L32">
        <v>5.3315129347222224E-3</v>
      </c>
    </row>
    <row r="33" spans="1:12" x14ac:dyDescent="0.25">
      <c r="A33" s="1">
        <v>45419</v>
      </c>
      <c r="B33">
        <v>7</v>
      </c>
      <c r="C33" s="8" t="s">
        <v>7</v>
      </c>
      <c r="D33" s="8" t="s">
        <v>8</v>
      </c>
      <c r="E33">
        <v>0</v>
      </c>
      <c r="F33">
        <v>17</v>
      </c>
      <c r="G33" s="9">
        <v>45419.717978865738</v>
      </c>
      <c r="H33" s="9">
        <v>45419.833527766204</v>
      </c>
      <c r="I33">
        <v>0.1155489053935185</v>
      </c>
      <c r="J33">
        <v>3.7691400381944448E-2</v>
      </c>
      <c r="K33">
        <v>7.7857505011574082E-2</v>
      </c>
      <c r="L33">
        <v>4.5798532359749454E-3</v>
      </c>
    </row>
    <row r="34" spans="1:12" x14ac:dyDescent="0.25">
      <c r="A34" s="1">
        <v>45447</v>
      </c>
      <c r="B34">
        <v>7</v>
      </c>
      <c r="C34" s="8" t="s">
        <v>7</v>
      </c>
      <c r="D34" s="8" t="s">
        <v>8</v>
      </c>
      <c r="E34">
        <v>0</v>
      </c>
      <c r="F34">
        <v>19</v>
      </c>
      <c r="G34" s="9">
        <v>45447.719814085649</v>
      </c>
      <c r="H34" s="9">
        <v>45447.777368888892</v>
      </c>
      <c r="I34">
        <v>5.7554799814814817E-2</v>
      </c>
      <c r="J34">
        <v>0</v>
      </c>
      <c r="K34">
        <v>5.7554799814814817E-2</v>
      </c>
      <c r="L34">
        <v>3.029199990253412E-3</v>
      </c>
    </row>
    <row r="35" spans="1:12" x14ac:dyDescent="0.25">
      <c r="A35" s="1">
        <v>45538</v>
      </c>
      <c r="B35">
        <v>7</v>
      </c>
      <c r="C35" s="8" t="s">
        <v>7</v>
      </c>
      <c r="D35" s="8" t="s">
        <v>8</v>
      </c>
      <c r="E35">
        <v>0</v>
      </c>
      <c r="F35">
        <v>13</v>
      </c>
      <c r="G35" s="9">
        <v>45538.727353935188</v>
      </c>
      <c r="H35" s="9">
        <v>45538.832701932872</v>
      </c>
      <c r="I35">
        <v>0.1053479934143518</v>
      </c>
      <c r="J35">
        <v>0</v>
      </c>
      <c r="K35">
        <v>0.1053479934143518</v>
      </c>
      <c r="L35">
        <v>8.1036918011039884E-3</v>
      </c>
    </row>
    <row r="36" spans="1:12" x14ac:dyDescent="0.25">
      <c r="A36" s="1">
        <v>45300</v>
      </c>
      <c r="B36">
        <v>8</v>
      </c>
      <c r="C36" s="8" t="s">
        <v>9</v>
      </c>
      <c r="D36" s="8" t="s">
        <v>8</v>
      </c>
      <c r="E36">
        <v>0</v>
      </c>
      <c r="F36">
        <v>11</v>
      </c>
      <c r="G36" s="9">
        <v>45300.743402800923</v>
      </c>
      <c r="H36" s="9">
        <v>45300.869998935188</v>
      </c>
      <c r="I36">
        <v>0.12659613925925919</v>
      </c>
      <c r="J36">
        <v>1.014151609953704E-2</v>
      </c>
      <c r="K36">
        <v>0.1164546231597222</v>
      </c>
      <c r="L36">
        <v>1.058678392361111E-2</v>
      </c>
    </row>
    <row r="37" spans="1:12" x14ac:dyDescent="0.25">
      <c r="A37" s="1">
        <v>45304</v>
      </c>
      <c r="B37">
        <v>8</v>
      </c>
      <c r="C37" s="8" t="s">
        <v>9</v>
      </c>
      <c r="D37" s="8" t="s">
        <v>8</v>
      </c>
      <c r="E37">
        <v>0</v>
      </c>
      <c r="F37">
        <v>22</v>
      </c>
      <c r="G37" s="9">
        <v>45304.562055300928</v>
      </c>
      <c r="H37" s="9">
        <v>45304.589749247687</v>
      </c>
      <c r="I37">
        <v>2.769394756944445E-2</v>
      </c>
      <c r="J37">
        <v>1.9453699074074081E-4</v>
      </c>
      <c r="K37">
        <v>2.7499410578703708E-2</v>
      </c>
      <c r="L37">
        <v>1.249973208122896E-3</v>
      </c>
    </row>
    <row r="38" spans="1:12" x14ac:dyDescent="0.25">
      <c r="A38" s="1">
        <v>45311</v>
      </c>
      <c r="B38">
        <v>8</v>
      </c>
      <c r="C38" s="8" t="s">
        <v>9</v>
      </c>
      <c r="D38" s="8" t="s">
        <v>8</v>
      </c>
      <c r="E38">
        <v>0</v>
      </c>
      <c r="F38">
        <v>10</v>
      </c>
      <c r="G38" s="9">
        <v>45311.394138379626</v>
      </c>
      <c r="H38" s="9">
        <v>45311.497984189817</v>
      </c>
      <c r="I38">
        <v>0.10384581439814811</v>
      </c>
      <c r="J38">
        <v>3.3529352395833337E-2</v>
      </c>
      <c r="K38">
        <v>7.0316462002314811E-2</v>
      </c>
      <c r="L38">
        <v>7.0316462002314806E-3</v>
      </c>
    </row>
    <row r="39" spans="1:12" x14ac:dyDescent="0.25">
      <c r="A39" s="1">
        <v>45342</v>
      </c>
      <c r="B39">
        <v>8</v>
      </c>
      <c r="C39" s="8" t="s">
        <v>9</v>
      </c>
      <c r="D39" s="8" t="s">
        <v>8</v>
      </c>
      <c r="E39">
        <v>0</v>
      </c>
      <c r="F39">
        <v>25</v>
      </c>
      <c r="G39" s="9">
        <v>45342.758131458337</v>
      </c>
      <c r="H39" s="9">
        <v>45342.873594826386</v>
      </c>
      <c r="I39">
        <v>0.1154633687847222</v>
      </c>
      <c r="J39">
        <v>4.6559016215277783E-2</v>
      </c>
      <c r="K39">
        <v>6.8904352569444452E-2</v>
      </c>
      <c r="L39">
        <v>2.7561741027777782E-3</v>
      </c>
    </row>
    <row r="40" spans="1:12" x14ac:dyDescent="0.25">
      <c r="A40" s="1">
        <v>45402</v>
      </c>
      <c r="B40">
        <v>8</v>
      </c>
      <c r="C40" s="8" t="s">
        <v>9</v>
      </c>
      <c r="D40" s="8" t="s">
        <v>8</v>
      </c>
      <c r="E40">
        <v>0</v>
      </c>
      <c r="F40">
        <v>48</v>
      </c>
      <c r="G40" s="9">
        <v>45402.347852881947</v>
      </c>
      <c r="H40" s="9">
        <v>45402.578987280096</v>
      </c>
      <c r="I40">
        <v>0.23113440011574071</v>
      </c>
      <c r="J40">
        <v>4.1219363449074072E-2</v>
      </c>
      <c r="K40">
        <v>0.18991503666666659</v>
      </c>
      <c r="L40">
        <v>3.9565632638888888E-3</v>
      </c>
    </row>
    <row r="41" spans="1:12" x14ac:dyDescent="0.25">
      <c r="A41" s="1">
        <v>45419</v>
      </c>
      <c r="B41">
        <v>8</v>
      </c>
      <c r="C41" s="8" t="s">
        <v>9</v>
      </c>
      <c r="D41" s="8" t="s">
        <v>8</v>
      </c>
      <c r="E41">
        <v>0</v>
      </c>
      <c r="F41">
        <v>16</v>
      </c>
      <c r="G41" s="9">
        <v>45419.720118344907</v>
      </c>
      <c r="H41" s="9">
        <v>45419.831747569442</v>
      </c>
      <c r="I41">
        <v>0.1116292292476852</v>
      </c>
      <c r="J41">
        <v>3.7691400381944448E-2</v>
      </c>
      <c r="K41">
        <v>7.393782886574074E-2</v>
      </c>
      <c r="L41">
        <v>4.6211143041087963E-3</v>
      </c>
    </row>
    <row r="42" spans="1:12" x14ac:dyDescent="0.25">
      <c r="A42" s="1">
        <v>45440</v>
      </c>
      <c r="B42">
        <v>8</v>
      </c>
      <c r="C42" s="8" t="s">
        <v>9</v>
      </c>
      <c r="D42" s="8" t="s">
        <v>8</v>
      </c>
      <c r="E42">
        <v>0</v>
      </c>
      <c r="F42">
        <v>17</v>
      </c>
      <c r="G42" s="9">
        <v>45440.723465833333</v>
      </c>
      <c r="H42" s="9">
        <v>45440.835008587965</v>
      </c>
      <c r="I42">
        <v>0.11154275922453701</v>
      </c>
      <c r="J42">
        <v>2.6500741018518521E-2</v>
      </c>
      <c r="K42">
        <v>8.5042018206018519E-2</v>
      </c>
      <c r="L42">
        <v>5.0024716591775603E-3</v>
      </c>
    </row>
    <row r="43" spans="1:12" x14ac:dyDescent="0.25">
      <c r="A43" s="1">
        <v>45446</v>
      </c>
      <c r="B43">
        <v>8</v>
      </c>
      <c r="C43" s="8" t="s">
        <v>9</v>
      </c>
      <c r="D43" s="8" t="s">
        <v>8</v>
      </c>
      <c r="E43">
        <v>0</v>
      </c>
      <c r="F43">
        <v>18</v>
      </c>
      <c r="G43" s="9">
        <v>45446.716829120371</v>
      </c>
      <c r="H43" s="9">
        <v>45446.830393645832</v>
      </c>
      <c r="I43">
        <v>0.11356452333333331</v>
      </c>
      <c r="J43">
        <v>2.4183345023148149E-2</v>
      </c>
      <c r="K43">
        <v>8.9381178310185203E-2</v>
      </c>
      <c r="L43">
        <v>4.9656210172325096E-3</v>
      </c>
    </row>
    <row r="44" spans="1:12" x14ac:dyDescent="0.25">
      <c r="A44" s="1">
        <v>45451</v>
      </c>
      <c r="B44">
        <v>8</v>
      </c>
      <c r="C44" s="8" t="s">
        <v>9</v>
      </c>
      <c r="D44" s="8" t="s">
        <v>8</v>
      </c>
      <c r="E44">
        <v>0</v>
      </c>
      <c r="F44">
        <v>27</v>
      </c>
      <c r="G44" s="9">
        <v>45451.477179236113</v>
      </c>
      <c r="H44" s="9">
        <v>45451.582447326386</v>
      </c>
      <c r="I44">
        <v>0.1052680917939815</v>
      </c>
      <c r="J44">
        <v>1.470015057870371E-2</v>
      </c>
      <c r="K44">
        <v>9.0567941215277781E-2</v>
      </c>
      <c r="L44">
        <v>3.3543681931584358E-3</v>
      </c>
    </row>
    <row r="45" spans="1:12" x14ac:dyDescent="0.25">
      <c r="A45" s="1">
        <v>45563</v>
      </c>
      <c r="B45">
        <v>8</v>
      </c>
      <c r="C45" s="8" t="s">
        <v>9</v>
      </c>
      <c r="D45" s="8" t="s">
        <v>8</v>
      </c>
      <c r="E45">
        <v>0</v>
      </c>
      <c r="F45">
        <v>12</v>
      </c>
      <c r="G45" s="9">
        <v>45563.357677604166</v>
      </c>
      <c r="H45" s="9">
        <v>45563.483712870373</v>
      </c>
      <c r="I45">
        <v>0.1260352706828704</v>
      </c>
      <c r="J45">
        <v>1.137635391203704E-2</v>
      </c>
      <c r="K45">
        <v>0.1146589167708333</v>
      </c>
      <c r="L45">
        <v>9.5549097309027779E-3</v>
      </c>
    </row>
    <row r="46" spans="1:12" x14ac:dyDescent="0.25">
      <c r="A46" s="1">
        <v>45426</v>
      </c>
      <c r="B46">
        <v>9</v>
      </c>
      <c r="C46" s="8" t="s">
        <v>69</v>
      </c>
      <c r="D46" s="8" t="s">
        <v>8</v>
      </c>
      <c r="E46">
        <v>0</v>
      </c>
      <c r="F46">
        <v>10</v>
      </c>
      <c r="G46" s="9">
        <v>45426.725371863424</v>
      </c>
      <c r="H46" s="9">
        <v>45426.835791886573</v>
      </c>
      <c r="I46">
        <v>0.1104200244212963</v>
      </c>
      <c r="J46">
        <v>2.3249303935185192E-3</v>
      </c>
      <c r="K46">
        <v>0.1080950940277778</v>
      </c>
      <c r="L46">
        <v>1.080950940277778E-2</v>
      </c>
    </row>
    <row r="47" spans="1:12" x14ac:dyDescent="0.25">
      <c r="A47" s="1">
        <v>45563</v>
      </c>
      <c r="B47">
        <v>9</v>
      </c>
      <c r="C47" s="8" t="s">
        <v>69</v>
      </c>
      <c r="D47" s="8" t="s">
        <v>8</v>
      </c>
      <c r="E47">
        <v>0</v>
      </c>
      <c r="F47">
        <v>10</v>
      </c>
      <c r="G47" s="9">
        <v>45563.357405625</v>
      </c>
      <c r="H47" s="9">
        <v>45563.480363981478</v>
      </c>
      <c r="I47">
        <v>0.12295835609953699</v>
      </c>
      <c r="J47">
        <v>1.137635391203704E-2</v>
      </c>
      <c r="K47">
        <v>0.1115820021875</v>
      </c>
      <c r="L47">
        <v>1.1158200218750001E-2</v>
      </c>
    </row>
    <row r="48" spans="1:12" x14ac:dyDescent="0.25">
      <c r="A48" s="1">
        <v>45304</v>
      </c>
      <c r="B48">
        <v>10</v>
      </c>
      <c r="C48" s="8" t="s">
        <v>10</v>
      </c>
      <c r="D48" s="8" t="s">
        <v>11</v>
      </c>
      <c r="E48">
        <v>0</v>
      </c>
      <c r="F48">
        <v>7</v>
      </c>
      <c r="G48" s="9">
        <v>45304.562163773146</v>
      </c>
      <c r="H48" s="9">
        <v>45304.58817116898</v>
      </c>
      <c r="I48">
        <v>2.6007389930555559E-2</v>
      </c>
      <c r="J48">
        <v>1.9453699074074081E-4</v>
      </c>
      <c r="K48">
        <v>2.581285293981482E-2</v>
      </c>
      <c r="L48">
        <v>3.687550419973545E-3</v>
      </c>
    </row>
    <row r="49" spans="1:12" x14ac:dyDescent="0.25">
      <c r="A49" s="1">
        <v>45355</v>
      </c>
      <c r="B49">
        <v>10</v>
      </c>
      <c r="C49" s="8" t="s">
        <v>10</v>
      </c>
      <c r="D49" s="8" t="s">
        <v>11</v>
      </c>
      <c r="E49">
        <v>0</v>
      </c>
      <c r="F49">
        <v>22</v>
      </c>
      <c r="G49" s="9">
        <v>45355.718493414352</v>
      </c>
      <c r="H49" s="9">
        <v>45355.792001539354</v>
      </c>
      <c r="I49">
        <v>7.3508118182870369E-2</v>
      </c>
      <c r="J49">
        <v>1.307407393518518E-2</v>
      </c>
      <c r="K49">
        <v>6.0434044247685177E-2</v>
      </c>
      <c r="L49">
        <v>2.7470020112584171E-3</v>
      </c>
    </row>
    <row r="50" spans="1:12" x14ac:dyDescent="0.25">
      <c r="A50" s="1">
        <v>45402</v>
      </c>
      <c r="B50">
        <v>10</v>
      </c>
      <c r="C50" s="8" t="s">
        <v>10</v>
      </c>
      <c r="D50" s="8" t="s">
        <v>11</v>
      </c>
      <c r="E50">
        <v>0</v>
      </c>
      <c r="F50">
        <v>47</v>
      </c>
      <c r="G50" s="9">
        <v>45402.348172962964</v>
      </c>
      <c r="H50" s="9">
        <v>45402.570202812502</v>
      </c>
      <c r="I50">
        <v>0.2220298448611111</v>
      </c>
      <c r="J50">
        <v>4.1219363449074072E-2</v>
      </c>
      <c r="K50">
        <v>0.18081048141203701</v>
      </c>
      <c r="L50">
        <v>3.8470315194050432E-3</v>
      </c>
    </row>
    <row r="51" spans="1:12" x14ac:dyDescent="0.25">
      <c r="A51" s="1">
        <v>45458</v>
      </c>
      <c r="B51">
        <v>10</v>
      </c>
      <c r="C51" s="8" t="s">
        <v>10</v>
      </c>
      <c r="D51" s="8" t="s">
        <v>11</v>
      </c>
      <c r="E51">
        <v>0</v>
      </c>
      <c r="F51">
        <v>10</v>
      </c>
      <c r="G51" s="9">
        <v>45458.34801603009</v>
      </c>
      <c r="H51" s="9">
        <v>45458.395135497682</v>
      </c>
      <c r="I51">
        <v>4.711946402777778E-2</v>
      </c>
      <c r="J51">
        <v>0</v>
      </c>
      <c r="K51">
        <v>4.711946402777778E-2</v>
      </c>
      <c r="L51">
        <v>4.711946402777778E-3</v>
      </c>
    </row>
    <row r="52" spans="1:12" x14ac:dyDescent="0.25">
      <c r="A52" s="1">
        <v>45523</v>
      </c>
      <c r="B52">
        <v>10</v>
      </c>
      <c r="C52" s="8" t="s">
        <v>10</v>
      </c>
      <c r="D52" s="8" t="s">
        <v>11</v>
      </c>
      <c r="E52">
        <v>0</v>
      </c>
      <c r="F52">
        <v>12</v>
      </c>
      <c r="G52" s="9">
        <v>45523.725552407406</v>
      </c>
      <c r="H52" s="9">
        <v>45523.763928055552</v>
      </c>
      <c r="I52">
        <v>3.8375649652777767E-2</v>
      </c>
      <c r="J52">
        <v>1.299748802083333E-2</v>
      </c>
      <c r="K52">
        <v>2.5378161631944451E-2</v>
      </c>
      <c r="L52">
        <v>2.1148468026620372E-3</v>
      </c>
    </row>
    <row r="53" spans="1:12" x14ac:dyDescent="0.25">
      <c r="A53" s="1">
        <v>45304</v>
      </c>
      <c r="B53">
        <v>11</v>
      </c>
      <c r="C53" s="8" t="s">
        <v>12</v>
      </c>
      <c r="D53" s="8" t="s">
        <v>6</v>
      </c>
      <c r="E53">
        <v>0</v>
      </c>
      <c r="F53">
        <v>14</v>
      </c>
      <c r="G53" s="9">
        <v>45304.562331712965</v>
      </c>
      <c r="H53" s="9">
        <v>45304.588590451393</v>
      </c>
      <c r="I53">
        <v>2.6258736967592591E-2</v>
      </c>
      <c r="J53">
        <v>1.9453699074074081E-4</v>
      </c>
      <c r="K53">
        <v>2.606419997685186E-2</v>
      </c>
      <c r="L53">
        <v>1.861728569775132E-3</v>
      </c>
    </row>
    <row r="54" spans="1:12" x14ac:dyDescent="0.25">
      <c r="A54" s="1">
        <v>45346</v>
      </c>
      <c r="B54">
        <v>11</v>
      </c>
      <c r="C54" s="8" t="s">
        <v>12</v>
      </c>
      <c r="D54" s="8" t="s">
        <v>6</v>
      </c>
      <c r="E54">
        <v>0</v>
      </c>
      <c r="F54">
        <v>57</v>
      </c>
      <c r="G54" s="9">
        <v>45346.383284374999</v>
      </c>
      <c r="H54" s="9">
        <v>45346.61823177083</v>
      </c>
      <c r="I54">
        <v>0.2349473900347222</v>
      </c>
      <c r="J54">
        <v>7.4189433368055543E-2</v>
      </c>
      <c r="K54">
        <v>0.1607579566666667</v>
      </c>
      <c r="L54">
        <v>2.8203150292397659E-3</v>
      </c>
    </row>
    <row r="55" spans="1:12" x14ac:dyDescent="0.25">
      <c r="A55" s="1">
        <v>45402</v>
      </c>
      <c r="B55">
        <v>11</v>
      </c>
      <c r="C55" s="8" t="s">
        <v>12</v>
      </c>
      <c r="D55" s="8" t="s">
        <v>6</v>
      </c>
      <c r="E55">
        <v>0</v>
      </c>
      <c r="F55">
        <v>47</v>
      </c>
      <c r="G55" s="9">
        <v>45402.345138680554</v>
      </c>
      <c r="H55" s="9">
        <v>45402.576747245374</v>
      </c>
      <c r="I55">
        <v>0.23160856960648149</v>
      </c>
      <c r="J55">
        <v>4.1219363449074072E-2</v>
      </c>
      <c r="K55">
        <v>0.1903892061574074</v>
      </c>
      <c r="L55">
        <v>4.0508341735618599E-3</v>
      </c>
    </row>
    <row r="56" spans="1:12" x14ac:dyDescent="0.25">
      <c r="A56" s="1">
        <v>45411</v>
      </c>
      <c r="B56">
        <v>11</v>
      </c>
      <c r="C56" s="8" t="s">
        <v>12</v>
      </c>
      <c r="D56" s="8" t="s">
        <v>6</v>
      </c>
      <c r="E56">
        <v>0</v>
      </c>
      <c r="F56">
        <v>23</v>
      </c>
      <c r="G56" s="9">
        <v>45411.720719293982</v>
      </c>
      <c r="H56" s="9">
        <v>45411.823992546299</v>
      </c>
      <c r="I56">
        <v>0.1032732503703704</v>
      </c>
      <c r="J56">
        <v>5.2523333333333332E-5</v>
      </c>
      <c r="K56">
        <v>0.103220727037037</v>
      </c>
      <c r="L56">
        <v>4.48785769726248E-3</v>
      </c>
    </row>
    <row r="57" spans="1:12" x14ac:dyDescent="0.25">
      <c r="A57" s="1">
        <v>45426</v>
      </c>
      <c r="B57">
        <v>11</v>
      </c>
      <c r="C57" s="8" t="s">
        <v>12</v>
      </c>
      <c r="D57" s="8" t="s">
        <v>6</v>
      </c>
      <c r="E57">
        <v>0</v>
      </c>
      <c r="F57">
        <v>20</v>
      </c>
      <c r="G57" s="9">
        <v>45426.722242696756</v>
      </c>
      <c r="H57" s="9">
        <v>45426.832895671294</v>
      </c>
      <c r="I57">
        <v>0.1106529692013889</v>
      </c>
      <c r="J57">
        <v>2.3249303935185192E-3</v>
      </c>
      <c r="K57">
        <v>0.1083280388078704</v>
      </c>
      <c r="L57">
        <v>5.4164019403935186E-3</v>
      </c>
    </row>
    <row r="58" spans="1:12" x14ac:dyDescent="0.25">
      <c r="A58" s="1">
        <v>45304</v>
      </c>
      <c r="B58">
        <v>12</v>
      </c>
      <c r="C58" s="8" t="s">
        <v>70</v>
      </c>
      <c r="D58" s="8" t="s">
        <v>6</v>
      </c>
      <c r="E58">
        <v>0</v>
      </c>
      <c r="F58">
        <v>3</v>
      </c>
      <c r="G58" s="9">
        <v>45304.562034768518</v>
      </c>
      <c r="H58" s="9">
        <v>45304.562251365744</v>
      </c>
      <c r="I58">
        <v>2.1659050925925931E-4</v>
      </c>
      <c r="J58">
        <v>1.9453699074074081E-4</v>
      </c>
      <c r="K58">
        <v>2.2053518518518521E-5</v>
      </c>
      <c r="L58">
        <v>7.3511728395061728E-6</v>
      </c>
    </row>
    <row r="59" spans="1:12" x14ac:dyDescent="0.25">
      <c r="A59" s="1">
        <v>45314</v>
      </c>
      <c r="B59">
        <v>12</v>
      </c>
      <c r="C59" s="8" t="s">
        <v>70</v>
      </c>
      <c r="D59" s="8" t="s">
        <v>6</v>
      </c>
      <c r="E59">
        <v>0</v>
      </c>
      <c r="F59">
        <v>21</v>
      </c>
      <c r="G59" s="9">
        <v>45314.765268981479</v>
      </c>
      <c r="H59" s="9">
        <v>45314.873119444441</v>
      </c>
      <c r="I59">
        <v>0.10785046167824069</v>
      </c>
      <c r="J59">
        <v>1.8086805474537039E-2</v>
      </c>
      <c r="K59">
        <v>8.9763656203703704E-2</v>
      </c>
      <c r="L59">
        <v>4.2744598192239859E-3</v>
      </c>
    </row>
    <row r="60" spans="1:12" x14ac:dyDescent="0.25">
      <c r="A60" s="1">
        <v>45325</v>
      </c>
      <c r="B60">
        <v>12</v>
      </c>
      <c r="C60" s="8" t="s">
        <v>70</v>
      </c>
      <c r="D60" s="8" t="s">
        <v>6</v>
      </c>
      <c r="E60">
        <v>0</v>
      </c>
      <c r="F60">
        <v>22</v>
      </c>
      <c r="G60" s="9">
        <v>45325.46697922454</v>
      </c>
      <c r="H60" s="9">
        <v>45325.623927280096</v>
      </c>
      <c r="I60">
        <v>0.15694805729166669</v>
      </c>
      <c r="J60">
        <v>8.6004259525462964E-2</v>
      </c>
      <c r="K60">
        <v>7.0943797766203701E-2</v>
      </c>
      <c r="L60">
        <v>3.224718080281986E-3</v>
      </c>
    </row>
    <row r="61" spans="1:12" x14ac:dyDescent="0.25">
      <c r="A61" s="1">
        <v>45335</v>
      </c>
      <c r="B61">
        <v>12</v>
      </c>
      <c r="C61" s="8" t="s">
        <v>70</v>
      </c>
      <c r="D61" s="8" t="s">
        <v>6</v>
      </c>
      <c r="E61">
        <v>0</v>
      </c>
      <c r="F61">
        <v>14</v>
      </c>
      <c r="G61" s="9">
        <v>45335.764730995368</v>
      </c>
      <c r="H61" s="9">
        <v>45335.868708194444</v>
      </c>
      <c r="I61">
        <v>0.1039771910069444</v>
      </c>
      <c r="J61">
        <v>3.5905335104166658E-2</v>
      </c>
      <c r="K61">
        <v>6.807185590277777E-2</v>
      </c>
      <c r="L61">
        <v>4.8622754216269834E-3</v>
      </c>
    </row>
    <row r="62" spans="1:12" x14ac:dyDescent="0.25">
      <c r="A62" s="1">
        <v>45565</v>
      </c>
      <c r="B62">
        <v>12</v>
      </c>
      <c r="C62" s="8" t="s">
        <v>70</v>
      </c>
      <c r="D62" s="8" t="s">
        <v>6</v>
      </c>
      <c r="E62">
        <v>0</v>
      </c>
      <c r="F62">
        <v>17</v>
      </c>
      <c r="G62" s="9">
        <v>45565.785092858794</v>
      </c>
      <c r="H62" s="9">
        <v>45565.785797060184</v>
      </c>
      <c r="I62">
        <v>7.041990740740741E-4</v>
      </c>
      <c r="J62">
        <v>1.436462615740741E-4</v>
      </c>
      <c r="K62">
        <v>5.6055281249999997E-4</v>
      </c>
      <c r="L62">
        <v>3.2973694852941167E-5</v>
      </c>
    </row>
    <row r="63" spans="1:12" x14ac:dyDescent="0.25">
      <c r="A63" s="1">
        <v>45306</v>
      </c>
      <c r="B63">
        <v>13</v>
      </c>
      <c r="C63" s="8" t="s">
        <v>14</v>
      </c>
      <c r="D63" s="8" t="s">
        <v>6</v>
      </c>
      <c r="E63">
        <v>0</v>
      </c>
      <c r="F63">
        <v>10</v>
      </c>
      <c r="G63" s="9">
        <v>45306.769093067131</v>
      </c>
      <c r="H63" s="9">
        <v>45306.829947604165</v>
      </c>
      <c r="I63">
        <v>6.0854537835648148E-2</v>
      </c>
      <c r="J63">
        <v>3.3640069444444438E-4</v>
      </c>
      <c r="K63">
        <v>6.0518137141203708E-2</v>
      </c>
      <c r="L63">
        <v>6.0518137141203701E-3</v>
      </c>
    </row>
    <row r="64" spans="1:12" x14ac:dyDescent="0.25">
      <c r="A64" s="1">
        <v>45320</v>
      </c>
      <c r="B64">
        <v>13</v>
      </c>
      <c r="C64" s="8" t="s">
        <v>14</v>
      </c>
      <c r="D64" s="8" t="s">
        <v>6</v>
      </c>
      <c r="E64">
        <v>0</v>
      </c>
      <c r="F64">
        <v>20</v>
      </c>
      <c r="G64" s="9">
        <v>45320.780825520837</v>
      </c>
      <c r="H64" s="9">
        <v>45320.8679456713</v>
      </c>
      <c r="I64">
        <v>8.7120146446759264E-2</v>
      </c>
      <c r="J64">
        <v>8.8255759259259258E-4</v>
      </c>
      <c r="K64">
        <v>8.6237588854166658E-2</v>
      </c>
      <c r="L64">
        <v>4.3118794427083329E-3</v>
      </c>
    </row>
    <row r="65" spans="1:12" x14ac:dyDescent="0.25">
      <c r="A65" s="1">
        <v>45334</v>
      </c>
      <c r="B65">
        <v>13</v>
      </c>
      <c r="C65" s="8" t="s">
        <v>14</v>
      </c>
      <c r="D65" s="8" t="s">
        <v>6</v>
      </c>
      <c r="E65">
        <v>0</v>
      </c>
      <c r="F65">
        <v>12</v>
      </c>
      <c r="G65" s="9">
        <v>45334.767507488425</v>
      </c>
      <c r="H65" s="9">
        <v>45334.816702523145</v>
      </c>
      <c r="I65">
        <v>4.9195040416666669E-2</v>
      </c>
      <c r="J65">
        <v>1.230023333333333E-3</v>
      </c>
      <c r="K65">
        <v>4.7965017083333332E-2</v>
      </c>
      <c r="L65">
        <v>3.9970847569444443E-3</v>
      </c>
    </row>
    <row r="66" spans="1:12" x14ac:dyDescent="0.25">
      <c r="A66" s="1">
        <v>45335</v>
      </c>
      <c r="B66">
        <v>13</v>
      </c>
      <c r="C66" s="8" t="s">
        <v>14</v>
      </c>
      <c r="D66" s="8" t="s">
        <v>6</v>
      </c>
      <c r="E66">
        <v>0</v>
      </c>
      <c r="F66">
        <v>10</v>
      </c>
      <c r="G66" s="9">
        <v>45335.764705046298</v>
      </c>
      <c r="H66" s="9">
        <v>45335.868032164355</v>
      </c>
      <c r="I66">
        <v>0.1033271142824074</v>
      </c>
      <c r="J66">
        <v>3.5905335104166658E-2</v>
      </c>
      <c r="K66">
        <v>6.7421779178240743E-2</v>
      </c>
      <c r="L66">
        <v>6.7421779178240739E-3</v>
      </c>
    </row>
    <row r="67" spans="1:12" x14ac:dyDescent="0.25">
      <c r="A67" s="1">
        <v>45355</v>
      </c>
      <c r="B67">
        <v>13</v>
      </c>
      <c r="C67" s="8" t="s">
        <v>14</v>
      </c>
      <c r="D67" s="8" t="s">
        <v>6</v>
      </c>
      <c r="E67">
        <v>0</v>
      </c>
      <c r="F67">
        <v>12</v>
      </c>
      <c r="G67" s="9">
        <v>45355.721461666668</v>
      </c>
      <c r="H67" s="9">
        <v>45355.78986271991</v>
      </c>
      <c r="I67">
        <v>6.8401053831018507E-2</v>
      </c>
      <c r="J67">
        <v>1.307407393518518E-2</v>
      </c>
      <c r="K67">
        <v>5.5326979895833329E-2</v>
      </c>
      <c r="L67">
        <v>4.6105816579861108E-3</v>
      </c>
    </row>
    <row r="68" spans="1:12" x14ac:dyDescent="0.25">
      <c r="A68" s="1">
        <v>45404</v>
      </c>
      <c r="B68">
        <v>13</v>
      </c>
      <c r="C68" s="8" t="s">
        <v>14</v>
      </c>
      <c r="D68" s="8" t="s">
        <v>6</v>
      </c>
      <c r="E68">
        <v>0</v>
      </c>
      <c r="F68">
        <v>18</v>
      </c>
      <c r="G68" s="9">
        <v>45404.718647731483</v>
      </c>
      <c r="H68" s="9">
        <v>45404.827731655096</v>
      </c>
      <c r="I68">
        <v>0.1090839271875</v>
      </c>
      <c r="J68">
        <v>2.191749960648148E-2</v>
      </c>
      <c r="K68">
        <v>8.7166427581018516E-2</v>
      </c>
      <c r="L68">
        <v>4.8425793100565842E-3</v>
      </c>
    </row>
    <row r="69" spans="1:12" x14ac:dyDescent="0.25">
      <c r="A69" s="1">
        <v>45423</v>
      </c>
      <c r="B69">
        <v>13</v>
      </c>
      <c r="C69" s="8" t="s">
        <v>14</v>
      </c>
      <c r="D69" s="8" t="s">
        <v>6</v>
      </c>
      <c r="E69">
        <v>0</v>
      </c>
      <c r="F69">
        <v>31</v>
      </c>
      <c r="G69" s="9">
        <v>45423.382776273145</v>
      </c>
      <c r="H69" s="9">
        <v>45423.579944108795</v>
      </c>
      <c r="I69">
        <v>0.197167833125</v>
      </c>
      <c r="J69">
        <v>5.1289629652777773E-2</v>
      </c>
      <c r="K69">
        <v>0.14587820347222219</v>
      </c>
      <c r="L69">
        <v>4.7057484991039423E-3</v>
      </c>
    </row>
    <row r="70" spans="1:12" x14ac:dyDescent="0.25">
      <c r="A70" s="1">
        <v>45538</v>
      </c>
      <c r="B70">
        <v>13</v>
      </c>
      <c r="C70" s="8" t="s">
        <v>14</v>
      </c>
      <c r="D70" s="8" t="s">
        <v>6</v>
      </c>
      <c r="E70">
        <v>0</v>
      </c>
      <c r="F70">
        <v>13</v>
      </c>
      <c r="G70" s="9">
        <v>45538.734217939818</v>
      </c>
      <c r="H70" s="9">
        <v>45538.830907881944</v>
      </c>
      <c r="I70">
        <v>9.6689949108796303E-2</v>
      </c>
      <c r="J70">
        <v>0</v>
      </c>
      <c r="K70">
        <v>9.6689949108796303E-2</v>
      </c>
      <c r="L70">
        <v>7.4376883929843313E-3</v>
      </c>
    </row>
    <row r="71" spans="1:12" x14ac:dyDescent="0.25">
      <c r="A71" s="1">
        <v>45306</v>
      </c>
      <c r="B71">
        <v>14</v>
      </c>
      <c r="C71" s="8" t="s">
        <v>15</v>
      </c>
      <c r="D71" s="8" t="s">
        <v>6</v>
      </c>
      <c r="E71">
        <v>0</v>
      </c>
      <c r="F71">
        <v>11</v>
      </c>
      <c r="G71" s="9">
        <v>45306.766335196757</v>
      </c>
      <c r="H71" s="9">
        <v>45306.833819525462</v>
      </c>
      <c r="I71">
        <v>6.7484327881944445E-2</v>
      </c>
      <c r="J71">
        <v>3.3640069444444438E-4</v>
      </c>
      <c r="K71">
        <v>6.7147927187499998E-2</v>
      </c>
      <c r="L71">
        <v>6.1043570170454539E-3</v>
      </c>
    </row>
    <row r="72" spans="1:12" x14ac:dyDescent="0.25">
      <c r="A72" s="1">
        <v>45355</v>
      </c>
      <c r="B72">
        <v>14</v>
      </c>
      <c r="C72" s="8" t="s">
        <v>15</v>
      </c>
      <c r="D72" s="8" t="s">
        <v>6</v>
      </c>
      <c r="E72">
        <v>0</v>
      </c>
      <c r="F72">
        <v>11</v>
      </c>
      <c r="G72" s="9">
        <v>45355.728275081019</v>
      </c>
      <c r="H72" s="9">
        <v>45355.791623263889</v>
      </c>
      <c r="I72">
        <v>6.334818125000001E-2</v>
      </c>
      <c r="J72">
        <v>1.307407393518518E-2</v>
      </c>
      <c r="K72">
        <v>5.0274107314814818E-2</v>
      </c>
      <c r="L72">
        <v>4.5703733922558927E-3</v>
      </c>
    </row>
    <row r="73" spans="1:12" x14ac:dyDescent="0.25">
      <c r="A73" s="1">
        <v>45423</v>
      </c>
      <c r="B73">
        <v>14</v>
      </c>
      <c r="C73" s="8" t="s">
        <v>15</v>
      </c>
      <c r="D73" s="8" t="s">
        <v>6</v>
      </c>
      <c r="E73">
        <v>0</v>
      </c>
      <c r="F73">
        <v>23</v>
      </c>
      <c r="G73" s="9">
        <v>45423.382246446759</v>
      </c>
      <c r="H73" s="9">
        <v>45423.579370509258</v>
      </c>
      <c r="I73">
        <v>0.19712406109953701</v>
      </c>
      <c r="J73">
        <v>5.1289629652777773E-2</v>
      </c>
      <c r="K73">
        <v>0.14583443144675931</v>
      </c>
      <c r="L73">
        <v>6.3406274542069244E-3</v>
      </c>
    </row>
    <row r="74" spans="1:12" x14ac:dyDescent="0.25">
      <c r="A74" s="1">
        <v>45426</v>
      </c>
      <c r="B74">
        <v>14</v>
      </c>
      <c r="C74" s="8" t="s">
        <v>15</v>
      </c>
      <c r="D74" s="8" t="s">
        <v>6</v>
      </c>
      <c r="E74">
        <v>0</v>
      </c>
      <c r="F74">
        <v>11</v>
      </c>
      <c r="G74" s="9">
        <v>45426.722231192129</v>
      </c>
      <c r="H74" s="9">
        <v>45426.834266331018</v>
      </c>
      <c r="I74">
        <v>0.11203514050925931</v>
      </c>
      <c r="J74">
        <v>2.3249303935185192E-3</v>
      </c>
      <c r="K74">
        <v>0.1097102101157407</v>
      </c>
      <c r="L74">
        <v>9.9736554650673419E-3</v>
      </c>
    </row>
    <row r="75" spans="1:12" x14ac:dyDescent="0.25">
      <c r="A75" s="1">
        <v>45542</v>
      </c>
      <c r="B75">
        <v>14</v>
      </c>
      <c r="C75" s="8" t="s">
        <v>15</v>
      </c>
      <c r="D75" s="8" t="s">
        <v>6</v>
      </c>
      <c r="E75">
        <v>0</v>
      </c>
      <c r="F75">
        <v>0</v>
      </c>
      <c r="G75" s="9"/>
      <c r="H75" s="9"/>
    </row>
    <row r="76" spans="1:12" x14ac:dyDescent="0.25">
      <c r="A76" s="1">
        <v>45544</v>
      </c>
      <c r="B76">
        <v>14</v>
      </c>
      <c r="C76" s="8" t="s">
        <v>15</v>
      </c>
      <c r="D76" s="8" t="s">
        <v>6</v>
      </c>
      <c r="E76">
        <v>0</v>
      </c>
      <c r="F76">
        <v>6</v>
      </c>
      <c r="G76" s="9">
        <v>45544.725085949074</v>
      </c>
      <c r="H76" s="9">
        <v>45544.81951050926</v>
      </c>
      <c r="I76">
        <v>9.4424559328703694E-2</v>
      </c>
      <c r="J76">
        <v>0</v>
      </c>
      <c r="K76">
        <v>9.4424559328703694E-2</v>
      </c>
      <c r="L76">
        <v>1.573742655478395E-2</v>
      </c>
    </row>
    <row r="77" spans="1:12" x14ac:dyDescent="0.25">
      <c r="A77" s="1">
        <v>45306</v>
      </c>
      <c r="B77">
        <v>15</v>
      </c>
      <c r="C77" s="8" t="s">
        <v>16</v>
      </c>
      <c r="D77" s="8" t="s">
        <v>8</v>
      </c>
      <c r="E77">
        <v>1</v>
      </c>
      <c r="F77">
        <v>10</v>
      </c>
      <c r="G77" s="9">
        <v>45306.759541712963</v>
      </c>
      <c r="H77" s="9">
        <v>45306.827546759261</v>
      </c>
      <c r="I77">
        <v>6.8005053182870367E-2</v>
      </c>
      <c r="J77">
        <v>3.3640069444444438E-4</v>
      </c>
      <c r="K77">
        <v>6.7668652488425921E-2</v>
      </c>
      <c r="L77">
        <v>6.7668652488425919E-3</v>
      </c>
    </row>
    <row r="78" spans="1:12" x14ac:dyDescent="0.25">
      <c r="A78" s="1">
        <v>45320</v>
      </c>
      <c r="B78">
        <v>15</v>
      </c>
      <c r="C78" s="8" t="s">
        <v>16</v>
      </c>
      <c r="D78" s="8" t="s">
        <v>8</v>
      </c>
      <c r="E78">
        <v>1</v>
      </c>
      <c r="F78">
        <v>6</v>
      </c>
      <c r="G78" s="9">
        <v>45320.777652974539</v>
      </c>
      <c r="H78" s="9">
        <v>45320.853854050925</v>
      </c>
      <c r="I78">
        <v>7.6201075937499987E-2</v>
      </c>
      <c r="J78">
        <v>8.8255759259259258E-4</v>
      </c>
      <c r="K78">
        <v>7.5318518344907409E-2</v>
      </c>
      <c r="L78">
        <v>1.25530863908179E-2</v>
      </c>
    </row>
    <row r="79" spans="1:12" x14ac:dyDescent="0.25">
      <c r="A79" s="1">
        <v>45327</v>
      </c>
      <c r="B79">
        <v>15</v>
      </c>
      <c r="C79" s="8" t="s">
        <v>16</v>
      </c>
      <c r="D79" s="8" t="s">
        <v>8</v>
      </c>
      <c r="E79">
        <v>1</v>
      </c>
      <c r="F79">
        <v>1</v>
      </c>
      <c r="G79" s="9">
        <v>45327.796395254627</v>
      </c>
      <c r="H79" s="9">
        <v>45327.796395254627</v>
      </c>
      <c r="J79">
        <v>3.1757708171296292E-2</v>
      </c>
      <c r="K79">
        <v>-3.1757708171296292E-2</v>
      </c>
      <c r="L79">
        <v>-3.1757708171296292E-2</v>
      </c>
    </row>
    <row r="80" spans="1:12" x14ac:dyDescent="0.25">
      <c r="A80" s="1">
        <v>45367</v>
      </c>
      <c r="B80">
        <v>15</v>
      </c>
      <c r="C80" s="8" t="s">
        <v>16</v>
      </c>
      <c r="D80" s="8" t="s">
        <v>8</v>
      </c>
      <c r="E80">
        <v>1</v>
      </c>
      <c r="F80">
        <v>0</v>
      </c>
      <c r="G80" s="9"/>
      <c r="H80" s="9"/>
    </row>
    <row r="81" spans="1:12" x14ac:dyDescent="0.25">
      <c r="A81" s="1">
        <v>45404</v>
      </c>
      <c r="B81">
        <v>15</v>
      </c>
      <c r="C81" s="8" t="s">
        <v>16</v>
      </c>
      <c r="D81" s="8" t="s">
        <v>8</v>
      </c>
      <c r="E81">
        <v>1</v>
      </c>
      <c r="F81">
        <v>10</v>
      </c>
      <c r="G81" s="9">
        <v>45404.718653414355</v>
      </c>
      <c r="H81" s="9">
        <v>45404.824188113424</v>
      </c>
      <c r="I81">
        <v>0.1055347021643518</v>
      </c>
      <c r="J81">
        <v>2.191749960648148E-2</v>
      </c>
      <c r="K81">
        <v>8.3617202557870363E-2</v>
      </c>
      <c r="L81">
        <v>8.361720255787037E-3</v>
      </c>
    </row>
    <row r="82" spans="1:12" x14ac:dyDescent="0.25">
      <c r="A82" s="1">
        <v>45437</v>
      </c>
      <c r="B82">
        <v>15</v>
      </c>
      <c r="C82" s="8" t="s">
        <v>16</v>
      </c>
      <c r="D82" s="8" t="s">
        <v>8</v>
      </c>
      <c r="E82">
        <v>1</v>
      </c>
      <c r="F82">
        <v>4</v>
      </c>
      <c r="G82" s="9">
        <v>45437.350450092592</v>
      </c>
      <c r="H82" s="9">
        <v>45437.375173229164</v>
      </c>
      <c r="I82">
        <v>2.4723141585648149E-2</v>
      </c>
      <c r="J82">
        <v>5.733780092592592E-5</v>
      </c>
      <c r="K82">
        <v>2.4665803784722221E-2</v>
      </c>
      <c r="L82">
        <v>6.1664509461805553E-3</v>
      </c>
    </row>
    <row r="83" spans="1:12" x14ac:dyDescent="0.25">
      <c r="A83" s="1">
        <v>45306</v>
      </c>
      <c r="B83">
        <v>16</v>
      </c>
      <c r="C83" s="8" t="s">
        <v>17</v>
      </c>
      <c r="D83" s="8" t="s">
        <v>3</v>
      </c>
      <c r="E83">
        <v>0</v>
      </c>
      <c r="F83">
        <v>1</v>
      </c>
      <c r="G83" s="9">
        <v>45306.823115127314</v>
      </c>
      <c r="H83" s="9">
        <v>45306.823115127314</v>
      </c>
      <c r="J83">
        <v>3.3640069444444438E-4</v>
      </c>
      <c r="K83">
        <v>-3.3640069444444438E-4</v>
      </c>
      <c r="L83">
        <v>-3.3640069444444438E-4</v>
      </c>
    </row>
    <row r="84" spans="1:12" x14ac:dyDescent="0.25">
      <c r="A84" s="1">
        <v>45311</v>
      </c>
      <c r="B84">
        <v>16</v>
      </c>
      <c r="C84" s="8" t="s">
        <v>17</v>
      </c>
      <c r="D84" s="8" t="s">
        <v>3</v>
      </c>
      <c r="E84">
        <v>0</v>
      </c>
      <c r="F84">
        <v>16</v>
      </c>
      <c r="G84" s="9">
        <v>45311.387597118053</v>
      </c>
      <c r="H84" s="9">
        <v>45311.500929710652</v>
      </c>
      <c r="I84">
        <v>0.1133325859953704</v>
      </c>
      <c r="J84">
        <v>3.3529352395833337E-2</v>
      </c>
      <c r="K84">
        <v>7.9803233599537046E-2</v>
      </c>
      <c r="L84">
        <v>4.9877020999710654E-3</v>
      </c>
    </row>
    <row r="85" spans="1:12" x14ac:dyDescent="0.25">
      <c r="A85" s="1">
        <v>45356</v>
      </c>
      <c r="B85">
        <v>16</v>
      </c>
      <c r="C85" s="8" t="s">
        <v>17</v>
      </c>
      <c r="D85" s="8" t="s">
        <v>3</v>
      </c>
      <c r="E85">
        <v>0</v>
      </c>
      <c r="F85">
        <v>29</v>
      </c>
      <c r="G85" s="9">
        <v>45356.756405312502</v>
      </c>
      <c r="H85" s="9">
        <v>45356.874791122682</v>
      </c>
      <c r="I85">
        <v>0.11838581327546301</v>
      </c>
      <c r="J85">
        <v>4.7291852071759261E-2</v>
      </c>
      <c r="K85">
        <v>7.1093961203703704E-2</v>
      </c>
      <c r="L85">
        <v>2.4515159035759901E-3</v>
      </c>
    </row>
    <row r="86" spans="1:12" x14ac:dyDescent="0.25">
      <c r="A86" s="1">
        <v>45311</v>
      </c>
      <c r="B86">
        <v>17</v>
      </c>
      <c r="C86" s="8" t="s">
        <v>18</v>
      </c>
      <c r="D86" s="8" t="s">
        <v>8</v>
      </c>
      <c r="E86">
        <v>0</v>
      </c>
      <c r="F86">
        <v>8</v>
      </c>
      <c r="G86" s="9">
        <v>45311.388799155095</v>
      </c>
      <c r="H86" s="9">
        <v>45311.500834965278</v>
      </c>
      <c r="I86">
        <v>0.1120358113657407</v>
      </c>
      <c r="J86">
        <v>3.3529352395833337E-2</v>
      </c>
      <c r="K86">
        <v>7.8506458969907406E-2</v>
      </c>
      <c r="L86">
        <v>9.8133073712384257E-3</v>
      </c>
    </row>
    <row r="87" spans="1:12" x14ac:dyDescent="0.25">
      <c r="A87" s="1">
        <v>45332</v>
      </c>
      <c r="B87">
        <v>17</v>
      </c>
      <c r="C87" s="8" t="s">
        <v>18</v>
      </c>
      <c r="D87" s="8" t="s">
        <v>8</v>
      </c>
      <c r="E87">
        <v>0</v>
      </c>
      <c r="F87">
        <v>7</v>
      </c>
      <c r="G87" s="9">
        <v>45332.400101747684</v>
      </c>
      <c r="H87" s="9">
        <v>45332.491647222225</v>
      </c>
      <c r="I87">
        <v>9.1545478611111106E-2</v>
      </c>
      <c r="J87">
        <v>1.362613425925926E-4</v>
      </c>
      <c r="K87">
        <v>9.1409217268518514E-2</v>
      </c>
      <c r="L87">
        <v>1.305845960978836E-2</v>
      </c>
    </row>
    <row r="88" spans="1:12" x14ac:dyDescent="0.25">
      <c r="A88" s="1">
        <v>45334</v>
      </c>
      <c r="B88">
        <v>17</v>
      </c>
      <c r="C88" s="8" t="s">
        <v>18</v>
      </c>
      <c r="D88" s="8" t="s">
        <v>8</v>
      </c>
      <c r="E88">
        <v>0</v>
      </c>
      <c r="F88">
        <v>11</v>
      </c>
      <c r="G88" s="9">
        <v>45334.757262777777</v>
      </c>
      <c r="H88" s="9">
        <v>45334.81689224537</v>
      </c>
      <c r="I88">
        <v>5.9629463634259257E-2</v>
      </c>
      <c r="J88">
        <v>1.230023333333333E-3</v>
      </c>
      <c r="K88">
        <v>5.8399440300925927E-2</v>
      </c>
      <c r="L88">
        <v>5.3090400273569016E-3</v>
      </c>
    </row>
    <row r="89" spans="1:12" x14ac:dyDescent="0.25">
      <c r="A89" s="1">
        <v>45363</v>
      </c>
      <c r="B89">
        <v>17</v>
      </c>
      <c r="C89" s="8" t="s">
        <v>18</v>
      </c>
      <c r="D89" s="8" t="s">
        <v>8</v>
      </c>
      <c r="E89">
        <v>0</v>
      </c>
      <c r="F89">
        <v>17</v>
      </c>
      <c r="G89" s="9">
        <v>45363.757837997684</v>
      </c>
      <c r="H89" s="9">
        <v>45363.874889918981</v>
      </c>
      <c r="I89">
        <v>0.1170519182407407</v>
      </c>
      <c r="J89">
        <v>2.5330729317129631E-2</v>
      </c>
      <c r="K89">
        <v>9.1721188923611099E-2</v>
      </c>
      <c r="L89">
        <v>5.3953640543300653E-3</v>
      </c>
    </row>
    <row r="90" spans="1:12" x14ac:dyDescent="0.25">
      <c r="A90" s="1">
        <v>45390</v>
      </c>
      <c r="B90">
        <v>17</v>
      </c>
      <c r="C90" s="8" t="s">
        <v>18</v>
      </c>
      <c r="D90" s="8" t="s">
        <v>8</v>
      </c>
      <c r="E90">
        <v>0</v>
      </c>
      <c r="F90">
        <v>9</v>
      </c>
      <c r="G90" s="9">
        <v>45390.741719606478</v>
      </c>
      <c r="H90" s="9">
        <v>45390.834060752313</v>
      </c>
      <c r="I90">
        <v>9.2341144733796302E-2</v>
      </c>
      <c r="J90">
        <v>3.8218777777777771E-4</v>
      </c>
      <c r="K90">
        <v>9.1958956956018523E-2</v>
      </c>
      <c r="L90">
        <v>1.021766188400206E-2</v>
      </c>
    </row>
    <row r="91" spans="1:12" x14ac:dyDescent="0.25">
      <c r="A91" s="1">
        <v>45551</v>
      </c>
      <c r="B91">
        <v>17</v>
      </c>
      <c r="C91" s="8" t="s">
        <v>18</v>
      </c>
      <c r="D91" s="8" t="s">
        <v>8</v>
      </c>
      <c r="E91">
        <v>0</v>
      </c>
      <c r="F91">
        <v>12</v>
      </c>
      <c r="G91" s="9">
        <v>45551.729200486108</v>
      </c>
      <c r="H91" s="9">
        <v>45551.827639074072</v>
      </c>
      <c r="I91">
        <v>9.8438585810185178E-2</v>
      </c>
      <c r="J91">
        <v>0</v>
      </c>
      <c r="K91">
        <v>9.8438585810185178E-2</v>
      </c>
      <c r="L91">
        <v>8.2032154841820987E-3</v>
      </c>
    </row>
    <row r="92" spans="1:12" x14ac:dyDescent="0.25">
      <c r="A92" s="1">
        <v>45311</v>
      </c>
      <c r="B92">
        <v>18</v>
      </c>
      <c r="C92" s="8" t="s">
        <v>19</v>
      </c>
      <c r="D92" s="8" t="s">
        <v>8</v>
      </c>
      <c r="E92">
        <v>0</v>
      </c>
      <c r="F92">
        <v>7</v>
      </c>
      <c r="G92" s="9">
        <v>45311.4051047338</v>
      </c>
      <c r="H92" s="9">
        <v>45311.499786342596</v>
      </c>
      <c r="I92">
        <v>9.4681611793981491E-2</v>
      </c>
      <c r="J92">
        <v>3.3529352395833337E-2</v>
      </c>
      <c r="K92">
        <v>6.1152259398148147E-2</v>
      </c>
      <c r="L92">
        <v>8.7360370568783079E-3</v>
      </c>
    </row>
    <row r="93" spans="1:12" x14ac:dyDescent="0.25">
      <c r="A93" s="1">
        <v>45332</v>
      </c>
      <c r="B93">
        <v>18</v>
      </c>
      <c r="C93" s="8" t="s">
        <v>19</v>
      </c>
      <c r="D93" s="8" t="s">
        <v>8</v>
      </c>
      <c r="E93">
        <v>0</v>
      </c>
      <c r="F93">
        <v>9</v>
      </c>
      <c r="G93" s="9">
        <v>45332.400662893517</v>
      </c>
      <c r="H93" s="9">
        <v>45332.503312986111</v>
      </c>
      <c r="I93">
        <v>0.1026500843634259</v>
      </c>
      <c r="J93">
        <v>1.362613425925926E-4</v>
      </c>
      <c r="K93">
        <v>0.1025138230208333</v>
      </c>
      <c r="L93">
        <v>1.1390424780092589E-2</v>
      </c>
    </row>
    <row r="94" spans="1:12" x14ac:dyDescent="0.25">
      <c r="A94" s="1">
        <v>45334</v>
      </c>
      <c r="B94">
        <v>18</v>
      </c>
      <c r="C94" s="8" t="s">
        <v>19</v>
      </c>
      <c r="D94" s="8" t="s">
        <v>8</v>
      </c>
      <c r="E94">
        <v>0</v>
      </c>
      <c r="F94">
        <v>14</v>
      </c>
      <c r="G94" s="9">
        <v>45334.757307222222</v>
      </c>
      <c r="H94" s="9">
        <v>45334.813512465276</v>
      </c>
      <c r="I94">
        <v>5.6205242870370369E-2</v>
      </c>
      <c r="J94">
        <v>1.230023333333333E-3</v>
      </c>
      <c r="K94">
        <v>5.4975219537037039E-2</v>
      </c>
      <c r="L94">
        <v>3.9268013955026451E-3</v>
      </c>
    </row>
    <row r="95" spans="1:12" x14ac:dyDescent="0.25">
      <c r="A95" s="1">
        <v>45363</v>
      </c>
      <c r="B95">
        <v>18</v>
      </c>
      <c r="C95" s="8" t="s">
        <v>19</v>
      </c>
      <c r="D95" s="8" t="s">
        <v>8</v>
      </c>
      <c r="E95">
        <v>0</v>
      </c>
      <c r="F95">
        <v>19</v>
      </c>
      <c r="G95" s="9">
        <v>45363.754829421297</v>
      </c>
      <c r="H95" s="9">
        <v>45363.874753842596</v>
      </c>
      <c r="I95">
        <v>0.1199244317013889</v>
      </c>
      <c r="J95">
        <v>2.5330729317129631E-2</v>
      </c>
      <c r="K95">
        <v>9.4593702384259251E-2</v>
      </c>
      <c r="L95">
        <v>4.9786159149610137E-3</v>
      </c>
    </row>
    <row r="96" spans="1:12" x14ac:dyDescent="0.25">
      <c r="A96" s="1">
        <v>45390</v>
      </c>
      <c r="B96">
        <v>18</v>
      </c>
      <c r="C96" s="8" t="s">
        <v>19</v>
      </c>
      <c r="D96" s="8" t="s">
        <v>8</v>
      </c>
      <c r="E96">
        <v>0</v>
      </c>
      <c r="F96">
        <v>12</v>
      </c>
      <c r="G96" s="9">
        <v>45390.72317607639</v>
      </c>
      <c r="H96" s="9">
        <v>45390.826367453701</v>
      </c>
      <c r="I96">
        <v>0.1031913800810185</v>
      </c>
      <c r="J96">
        <v>3.8218777777777771E-4</v>
      </c>
      <c r="K96">
        <v>0.1028091923032407</v>
      </c>
      <c r="L96">
        <v>8.5674326919367282E-3</v>
      </c>
    </row>
    <row r="97" spans="1:12" x14ac:dyDescent="0.25">
      <c r="A97" s="1">
        <v>45313</v>
      </c>
      <c r="B97">
        <v>19</v>
      </c>
      <c r="C97" s="8" t="s">
        <v>20</v>
      </c>
      <c r="D97" s="8" t="s">
        <v>8</v>
      </c>
      <c r="E97">
        <v>0</v>
      </c>
      <c r="F97">
        <v>20</v>
      </c>
      <c r="G97" s="9">
        <v>45313.761685729165</v>
      </c>
      <c r="H97" s="9">
        <v>45313.869153067128</v>
      </c>
      <c r="I97">
        <v>0.10746733539351851</v>
      </c>
      <c r="J97">
        <v>6.9526629629629636E-4</v>
      </c>
      <c r="K97">
        <v>0.1067720690972222</v>
      </c>
      <c r="L97">
        <v>5.3386034548611114E-3</v>
      </c>
    </row>
    <row r="98" spans="1:12" x14ac:dyDescent="0.25">
      <c r="A98" s="1">
        <v>45325</v>
      </c>
      <c r="B98">
        <v>19</v>
      </c>
      <c r="C98" s="8" t="s">
        <v>20</v>
      </c>
      <c r="D98" s="8" t="s">
        <v>8</v>
      </c>
      <c r="E98">
        <v>0</v>
      </c>
      <c r="F98">
        <v>20</v>
      </c>
      <c r="G98" s="9">
        <v>45325.466985462961</v>
      </c>
      <c r="H98" s="9">
        <v>45325.613202534725</v>
      </c>
      <c r="I98">
        <v>0.14621707474537041</v>
      </c>
      <c r="J98">
        <v>8.6004259525462964E-2</v>
      </c>
      <c r="K98">
        <v>6.0212815219907408E-2</v>
      </c>
      <c r="L98">
        <v>3.0106407609953702E-3</v>
      </c>
    </row>
    <row r="99" spans="1:12" x14ac:dyDescent="0.25">
      <c r="A99" s="1">
        <v>45327</v>
      </c>
      <c r="B99">
        <v>19</v>
      </c>
      <c r="C99" s="8" t="s">
        <v>20</v>
      </c>
      <c r="D99" s="8" t="s">
        <v>8</v>
      </c>
      <c r="E99">
        <v>0</v>
      </c>
      <c r="F99">
        <v>16</v>
      </c>
      <c r="G99" s="9">
        <v>45327.751946168981</v>
      </c>
      <c r="H99" s="9">
        <v>45327.812899317127</v>
      </c>
      <c r="I99">
        <v>6.0953139791666673E-2</v>
      </c>
      <c r="J99">
        <v>3.1757708171296292E-2</v>
      </c>
      <c r="K99">
        <v>2.9195431620370371E-2</v>
      </c>
      <c r="L99">
        <v>1.8247144762731479E-3</v>
      </c>
    </row>
    <row r="100" spans="1:12" x14ac:dyDescent="0.25">
      <c r="A100" s="1">
        <v>45341</v>
      </c>
      <c r="B100">
        <v>19</v>
      </c>
      <c r="C100" s="8" t="s">
        <v>20</v>
      </c>
      <c r="D100" s="8" t="s">
        <v>8</v>
      </c>
      <c r="E100">
        <v>0</v>
      </c>
      <c r="F100">
        <v>21</v>
      </c>
      <c r="G100" s="9">
        <v>45341.75956554398</v>
      </c>
      <c r="H100" s="9">
        <v>45341.867780671295</v>
      </c>
      <c r="I100">
        <v>0.1082151211921296</v>
      </c>
      <c r="J100">
        <v>2.999571804398149E-2</v>
      </c>
      <c r="K100">
        <v>7.8219403148148139E-2</v>
      </c>
      <c r="L100">
        <v>3.7247334832451501E-3</v>
      </c>
    </row>
    <row r="101" spans="1:12" x14ac:dyDescent="0.25">
      <c r="A101" s="1">
        <v>45313</v>
      </c>
      <c r="B101">
        <v>20</v>
      </c>
      <c r="C101" s="8" t="s">
        <v>21</v>
      </c>
      <c r="D101" s="8" t="s">
        <v>11</v>
      </c>
      <c r="E101">
        <v>0</v>
      </c>
      <c r="F101">
        <v>14</v>
      </c>
      <c r="G101" s="9">
        <v>45313.762044317133</v>
      </c>
      <c r="H101" s="9">
        <v>45313.869297754631</v>
      </c>
      <c r="I101">
        <v>0.10725344451388889</v>
      </c>
      <c r="J101">
        <v>6.9526629629629636E-4</v>
      </c>
      <c r="K101">
        <v>0.1065581782175926</v>
      </c>
      <c r="L101">
        <v>7.6112984441137569E-3</v>
      </c>
    </row>
    <row r="102" spans="1:12" x14ac:dyDescent="0.25">
      <c r="A102" s="1">
        <v>45367</v>
      </c>
      <c r="B102">
        <v>20</v>
      </c>
      <c r="C102" s="8" t="s">
        <v>21</v>
      </c>
      <c r="D102" s="8" t="s">
        <v>11</v>
      </c>
      <c r="E102">
        <v>0</v>
      </c>
      <c r="F102">
        <v>68</v>
      </c>
      <c r="G102" s="9">
        <v>45367.389633356484</v>
      </c>
      <c r="H102" s="9">
        <v>45367.623123761572</v>
      </c>
      <c r="I102">
        <v>0.2334904119212963</v>
      </c>
      <c r="J102">
        <v>7.8697395509259263E-2</v>
      </c>
      <c r="K102">
        <v>0.15479301641203699</v>
      </c>
      <c r="L102">
        <v>2.2763678884123091E-3</v>
      </c>
    </row>
    <row r="103" spans="1:12" x14ac:dyDescent="0.25">
      <c r="A103" s="1">
        <v>45437</v>
      </c>
      <c r="B103">
        <v>20</v>
      </c>
      <c r="C103" s="8" t="s">
        <v>21</v>
      </c>
      <c r="D103" s="8" t="s">
        <v>11</v>
      </c>
      <c r="E103">
        <v>0</v>
      </c>
      <c r="F103">
        <v>0</v>
      </c>
      <c r="G103" s="9"/>
      <c r="H103" s="9"/>
    </row>
    <row r="104" spans="1:12" x14ac:dyDescent="0.25">
      <c r="A104" s="1">
        <v>45458</v>
      </c>
      <c r="B104">
        <v>20</v>
      </c>
      <c r="C104" s="8" t="s">
        <v>21</v>
      </c>
      <c r="D104" s="8" t="s">
        <v>11</v>
      </c>
      <c r="E104">
        <v>0</v>
      </c>
      <c r="F104">
        <v>12</v>
      </c>
      <c r="G104" s="9">
        <v>45458.348331469904</v>
      </c>
      <c r="H104" s="9">
        <v>45458.398438113429</v>
      </c>
      <c r="I104">
        <v>5.0106635613425918E-2</v>
      </c>
      <c r="J104">
        <v>0</v>
      </c>
      <c r="K104">
        <v>5.0106635613425918E-2</v>
      </c>
      <c r="L104">
        <v>4.175552967785494E-3</v>
      </c>
    </row>
    <row r="105" spans="1:12" x14ac:dyDescent="0.25">
      <c r="A105" s="1">
        <v>45313</v>
      </c>
      <c r="B105">
        <v>21</v>
      </c>
      <c r="C105" s="8" t="s">
        <v>22</v>
      </c>
      <c r="D105" s="8" t="s">
        <v>11</v>
      </c>
      <c r="E105">
        <v>0</v>
      </c>
      <c r="F105">
        <v>19</v>
      </c>
      <c r="G105" s="9">
        <v>45313.76248730324</v>
      </c>
      <c r="H105" s="9">
        <v>45313.874740671294</v>
      </c>
      <c r="I105">
        <v>0.1122533688078704</v>
      </c>
      <c r="J105">
        <v>6.9526629629629636E-4</v>
      </c>
      <c r="K105">
        <v>0.11155810251157409</v>
      </c>
      <c r="L105">
        <v>5.8714790795565304E-3</v>
      </c>
    </row>
    <row r="106" spans="1:12" x14ac:dyDescent="0.25">
      <c r="A106" s="1">
        <v>45320</v>
      </c>
      <c r="B106">
        <v>21</v>
      </c>
      <c r="C106" s="8" t="s">
        <v>22</v>
      </c>
      <c r="D106" s="8" t="s">
        <v>11</v>
      </c>
      <c r="E106">
        <v>0</v>
      </c>
      <c r="F106">
        <v>31</v>
      </c>
      <c r="G106" s="9">
        <v>45320.777486712963</v>
      </c>
      <c r="H106" s="9">
        <v>45320.86775420139</v>
      </c>
      <c r="I106">
        <v>9.0267492199074081E-2</v>
      </c>
      <c r="J106">
        <v>8.8255759259259258E-4</v>
      </c>
      <c r="K106">
        <v>8.9384934606481489E-2</v>
      </c>
      <c r="L106">
        <v>2.8833849873058539E-3</v>
      </c>
    </row>
    <row r="107" spans="1:12" x14ac:dyDescent="0.25">
      <c r="A107" s="1">
        <v>45335</v>
      </c>
      <c r="B107">
        <v>21</v>
      </c>
      <c r="C107" s="8" t="s">
        <v>22</v>
      </c>
      <c r="D107" s="8" t="s">
        <v>11</v>
      </c>
      <c r="E107">
        <v>0</v>
      </c>
      <c r="F107">
        <v>29</v>
      </c>
      <c r="G107" s="9">
        <v>45335.761903958337</v>
      </c>
      <c r="H107" s="9">
        <v>45335.871286145833</v>
      </c>
      <c r="I107">
        <v>0.1093821806944444</v>
      </c>
      <c r="J107">
        <v>3.5905335104166658E-2</v>
      </c>
      <c r="K107">
        <v>7.3476845590277784E-2</v>
      </c>
      <c r="L107">
        <v>2.5336843306992341E-3</v>
      </c>
    </row>
    <row r="108" spans="1:12" x14ac:dyDescent="0.25">
      <c r="A108" s="1">
        <v>45341</v>
      </c>
      <c r="B108">
        <v>21</v>
      </c>
      <c r="C108" s="8" t="s">
        <v>22</v>
      </c>
      <c r="D108" s="8" t="s">
        <v>11</v>
      </c>
      <c r="E108">
        <v>0</v>
      </c>
      <c r="F108">
        <v>8</v>
      </c>
      <c r="G108" s="9">
        <v>45341.763281273146</v>
      </c>
      <c r="H108" s="9">
        <v>45341.794283587966</v>
      </c>
      <c r="I108">
        <v>3.1002315486111109E-2</v>
      </c>
      <c r="J108">
        <v>2.999571804398149E-2</v>
      </c>
      <c r="K108">
        <v>1.006597442129629E-3</v>
      </c>
      <c r="L108">
        <v>1.2582468026620371E-4</v>
      </c>
    </row>
    <row r="109" spans="1:12" x14ac:dyDescent="0.25">
      <c r="A109" s="1">
        <v>45405</v>
      </c>
      <c r="B109">
        <v>21</v>
      </c>
      <c r="C109" s="8" t="s">
        <v>22</v>
      </c>
      <c r="D109" s="8" t="s">
        <v>11</v>
      </c>
      <c r="E109">
        <v>0</v>
      </c>
      <c r="F109">
        <v>12</v>
      </c>
      <c r="G109" s="9">
        <v>45405.724191701389</v>
      </c>
      <c r="H109" s="9">
        <v>45405.826295231484</v>
      </c>
      <c r="I109">
        <v>0.1021035371064815</v>
      </c>
      <c r="J109">
        <v>0</v>
      </c>
      <c r="K109">
        <v>0.1021035371064815</v>
      </c>
      <c r="L109">
        <v>8.5086280922067898E-3</v>
      </c>
    </row>
    <row r="110" spans="1:12" x14ac:dyDescent="0.25">
      <c r="A110" s="1">
        <v>45426</v>
      </c>
      <c r="B110">
        <v>21</v>
      </c>
      <c r="C110" s="8" t="s">
        <v>22</v>
      </c>
      <c r="D110" s="8" t="s">
        <v>11</v>
      </c>
      <c r="E110">
        <v>0</v>
      </c>
      <c r="F110">
        <v>12</v>
      </c>
      <c r="G110" s="9">
        <v>45426.729055763892</v>
      </c>
      <c r="H110" s="9">
        <v>45426.819607002311</v>
      </c>
      <c r="I110">
        <v>9.0551246539351857E-2</v>
      </c>
      <c r="J110">
        <v>2.3249303935185192E-3</v>
      </c>
      <c r="K110">
        <v>8.8226316145833331E-2</v>
      </c>
      <c r="L110">
        <v>7.3521930121527778E-3</v>
      </c>
    </row>
    <row r="111" spans="1:12" x14ac:dyDescent="0.25">
      <c r="A111" s="1">
        <v>45313</v>
      </c>
      <c r="B111">
        <v>22</v>
      </c>
      <c r="C111" s="8" t="s">
        <v>71</v>
      </c>
      <c r="D111" s="8" t="s">
        <v>11</v>
      </c>
      <c r="E111">
        <v>0</v>
      </c>
      <c r="F111">
        <v>9</v>
      </c>
      <c r="G111" s="9">
        <v>45313.76276528935</v>
      </c>
      <c r="H111" s="9">
        <v>45313.870643032409</v>
      </c>
      <c r="I111">
        <v>0.1078777347569444</v>
      </c>
      <c r="J111">
        <v>6.9526629629629636E-4</v>
      </c>
      <c r="K111">
        <v>0.1071824684606482</v>
      </c>
      <c r="L111">
        <v>1.1909163162294239E-2</v>
      </c>
    </row>
    <row r="112" spans="1:12" x14ac:dyDescent="0.25">
      <c r="A112" s="1">
        <v>45320</v>
      </c>
      <c r="B112">
        <v>22</v>
      </c>
      <c r="C112" s="8" t="s">
        <v>71</v>
      </c>
      <c r="D112" s="8" t="s">
        <v>11</v>
      </c>
      <c r="E112">
        <v>0</v>
      </c>
      <c r="F112">
        <v>1</v>
      </c>
      <c r="G112" s="9">
        <v>45320.778060833334</v>
      </c>
      <c r="H112" s="9">
        <v>45320.778060833334</v>
      </c>
      <c r="J112">
        <v>8.8255759259259258E-4</v>
      </c>
      <c r="K112">
        <v>-8.8255759259259258E-4</v>
      </c>
      <c r="L112">
        <v>-8.8255759259259269E-4</v>
      </c>
    </row>
    <row r="113" spans="1:12" x14ac:dyDescent="0.25">
      <c r="A113" s="1">
        <v>45314</v>
      </c>
      <c r="B113">
        <v>23</v>
      </c>
      <c r="C113" s="8" t="s">
        <v>23</v>
      </c>
      <c r="D113" s="8" t="s">
        <v>3</v>
      </c>
      <c r="E113">
        <v>0</v>
      </c>
      <c r="F113">
        <v>25</v>
      </c>
      <c r="G113" s="9">
        <v>45314.759506064816</v>
      </c>
      <c r="H113" s="9">
        <v>45314.868686273148</v>
      </c>
      <c r="I113">
        <v>0.10918021092592591</v>
      </c>
      <c r="J113">
        <v>1.8086805474537039E-2</v>
      </c>
      <c r="K113">
        <v>9.1093405451388887E-2</v>
      </c>
      <c r="L113">
        <v>3.6437362180555561E-3</v>
      </c>
    </row>
    <row r="114" spans="1:12" x14ac:dyDescent="0.25">
      <c r="A114" s="1">
        <v>45346</v>
      </c>
      <c r="B114">
        <v>23</v>
      </c>
      <c r="C114" s="8" t="s">
        <v>23</v>
      </c>
      <c r="D114" s="8" t="s">
        <v>3</v>
      </c>
      <c r="E114">
        <v>0</v>
      </c>
      <c r="F114">
        <v>50</v>
      </c>
      <c r="G114" s="9">
        <v>45346.381142442129</v>
      </c>
      <c r="H114" s="9">
        <v>45346.618178391203</v>
      </c>
      <c r="I114">
        <v>0.2370359488194444</v>
      </c>
      <c r="J114">
        <v>7.4189433368055543E-2</v>
      </c>
      <c r="K114">
        <v>0.1628465154513889</v>
      </c>
      <c r="L114">
        <v>3.2569303090277781E-3</v>
      </c>
    </row>
    <row r="115" spans="1:12" x14ac:dyDescent="0.25">
      <c r="A115" s="1">
        <v>45356</v>
      </c>
      <c r="B115">
        <v>23</v>
      </c>
      <c r="C115" s="8" t="s">
        <v>23</v>
      </c>
      <c r="D115" s="8" t="s">
        <v>3</v>
      </c>
      <c r="E115">
        <v>0</v>
      </c>
      <c r="F115">
        <v>27</v>
      </c>
      <c r="G115" s="9">
        <v>45356.757108865742</v>
      </c>
      <c r="H115" s="9">
        <v>45356.873660972225</v>
      </c>
      <c r="I115">
        <v>0.1165521090046296</v>
      </c>
      <c r="J115">
        <v>4.7291852071759261E-2</v>
      </c>
      <c r="K115">
        <v>6.926025693287037E-2</v>
      </c>
      <c r="L115">
        <v>2.5651947012174212E-3</v>
      </c>
    </row>
    <row r="116" spans="1:12" x14ac:dyDescent="0.25">
      <c r="A116" s="1">
        <v>45388</v>
      </c>
      <c r="B116">
        <v>23</v>
      </c>
      <c r="C116" s="8" t="s">
        <v>23</v>
      </c>
      <c r="D116" s="8" t="s">
        <v>3</v>
      </c>
      <c r="E116">
        <v>0</v>
      </c>
      <c r="F116">
        <v>31</v>
      </c>
      <c r="G116" s="9">
        <v>45388.35800403935</v>
      </c>
      <c r="H116" s="9">
        <v>45388.570111921297</v>
      </c>
      <c r="I116">
        <v>0.21210788634259259</v>
      </c>
      <c r="J116">
        <v>7.8577661886574071E-2</v>
      </c>
      <c r="K116">
        <v>0.1335302244560185</v>
      </c>
      <c r="L116">
        <v>4.3074265953554356E-3</v>
      </c>
    </row>
    <row r="117" spans="1:12" x14ac:dyDescent="0.25">
      <c r="A117" s="1">
        <v>45411</v>
      </c>
      <c r="B117">
        <v>23</v>
      </c>
      <c r="C117" s="8" t="s">
        <v>23</v>
      </c>
      <c r="D117" s="8" t="s">
        <v>3</v>
      </c>
      <c r="E117">
        <v>0</v>
      </c>
      <c r="F117">
        <v>0</v>
      </c>
      <c r="G117" s="9"/>
      <c r="H117" s="9"/>
    </row>
    <row r="118" spans="1:12" x14ac:dyDescent="0.25">
      <c r="A118" s="1">
        <v>45454</v>
      </c>
      <c r="B118">
        <v>23</v>
      </c>
      <c r="C118" s="8" t="s">
        <v>23</v>
      </c>
      <c r="D118" s="8" t="s">
        <v>3</v>
      </c>
      <c r="E118">
        <v>0</v>
      </c>
      <c r="F118">
        <v>17</v>
      </c>
      <c r="G118" s="9">
        <v>45454.74357958333</v>
      </c>
      <c r="H118" s="9">
        <v>45454.836086296295</v>
      </c>
      <c r="I118">
        <v>9.2506716875000006E-2</v>
      </c>
      <c r="J118">
        <v>2.1406990937499999E-2</v>
      </c>
      <c r="K118">
        <v>7.1099725937499997E-2</v>
      </c>
      <c r="L118">
        <v>4.1823368198529408E-3</v>
      </c>
    </row>
    <row r="119" spans="1:12" x14ac:dyDescent="0.25">
      <c r="A119" s="1">
        <v>45321</v>
      </c>
      <c r="B119">
        <v>25</v>
      </c>
      <c r="C119" s="8" t="s">
        <v>24</v>
      </c>
      <c r="D119" s="8" t="s">
        <v>6</v>
      </c>
      <c r="E119">
        <v>0</v>
      </c>
      <c r="F119">
        <v>0</v>
      </c>
      <c r="G119" s="9"/>
      <c r="H119" s="9"/>
    </row>
    <row r="120" spans="1:12" x14ac:dyDescent="0.25">
      <c r="A120" s="1">
        <v>45325</v>
      </c>
      <c r="B120">
        <v>25</v>
      </c>
      <c r="C120" s="8" t="s">
        <v>24</v>
      </c>
      <c r="D120" s="8" t="s">
        <v>6</v>
      </c>
      <c r="E120">
        <v>0</v>
      </c>
      <c r="F120">
        <v>24</v>
      </c>
      <c r="G120" s="9">
        <v>45325.467237592595</v>
      </c>
      <c r="H120" s="9">
        <v>45325.585414479167</v>
      </c>
      <c r="I120">
        <v>0.1181768934375</v>
      </c>
      <c r="J120">
        <v>8.6004259525462964E-2</v>
      </c>
      <c r="K120">
        <v>3.2172633912037042E-2</v>
      </c>
      <c r="L120">
        <v>1.340526413001543E-3</v>
      </c>
    </row>
    <row r="121" spans="1:12" x14ac:dyDescent="0.25">
      <c r="A121" s="1">
        <v>45325</v>
      </c>
      <c r="B121">
        <v>26</v>
      </c>
      <c r="C121" s="8" t="s">
        <v>25</v>
      </c>
      <c r="D121" s="8" t="s">
        <v>8</v>
      </c>
      <c r="E121">
        <v>1</v>
      </c>
      <c r="F121">
        <v>23</v>
      </c>
      <c r="G121" s="9">
        <v>45325.466973530092</v>
      </c>
      <c r="H121" s="9">
        <v>45325.613146585645</v>
      </c>
      <c r="I121">
        <v>0.14617305608796299</v>
      </c>
      <c r="J121">
        <v>8.6004259525462964E-2</v>
      </c>
      <c r="K121">
        <v>6.0168796562500008E-2</v>
      </c>
      <c r="L121">
        <v>2.6160346331521741E-3</v>
      </c>
    </row>
    <row r="122" spans="1:12" x14ac:dyDescent="0.25">
      <c r="A122" s="1">
        <v>45327</v>
      </c>
      <c r="B122">
        <v>26</v>
      </c>
      <c r="C122" s="8" t="s">
        <v>25</v>
      </c>
      <c r="D122" s="8" t="s">
        <v>8</v>
      </c>
      <c r="E122">
        <v>1</v>
      </c>
      <c r="F122">
        <v>13</v>
      </c>
      <c r="G122" s="9">
        <v>45327.754273032406</v>
      </c>
      <c r="H122" s="9">
        <v>45327.805325416666</v>
      </c>
      <c r="I122">
        <v>5.1052376145833328E-2</v>
      </c>
      <c r="J122">
        <v>3.1757708171296292E-2</v>
      </c>
      <c r="K122">
        <v>1.9294667974537039E-2</v>
      </c>
      <c r="L122">
        <v>1.484205228810541E-3</v>
      </c>
    </row>
    <row r="123" spans="1:12" x14ac:dyDescent="0.25">
      <c r="A123" s="1">
        <v>45339</v>
      </c>
      <c r="B123">
        <v>26</v>
      </c>
      <c r="C123" s="8" t="s">
        <v>25</v>
      </c>
      <c r="D123" s="8" t="s">
        <v>8</v>
      </c>
      <c r="E123">
        <v>1</v>
      </c>
      <c r="F123">
        <v>39</v>
      </c>
      <c r="G123" s="9">
        <v>45339.392105949075</v>
      </c>
      <c r="H123" s="9">
        <v>45339.615187407406</v>
      </c>
      <c r="I123">
        <v>0.2230814578703704</v>
      </c>
      <c r="J123">
        <v>7.4095428460648149E-2</v>
      </c>
      <c r="K123">
        <v>0.14898602940972219</v>
      </c>
      <c r="L123">
        <v>3.8201546002492879E-3</v>
      </c>
    </row>
    <row r="124" spans="1:12" x14ac:dyDescent="0.25">
      <c r="A124" s="1">
        <v>45341</v>
      </c>
      <c r="B124">
        <v>26</v>
      </c>
      <c r="C124" s="8" t="s">
        <v>25</v>
      </c>
      <c r="D124" s="8" t="s">
        <v>8</v>
      </c>
      <c r="E124">
        <v>1</v>
      </c>
      <c r="F124">
        <v>8</v>
      </c>
      <c r="G124" s="9">
        <v>45341.762808634259</v>
      </c>
      <c r="H124" s="9">
        <v>45341.868472511575</v>
      </c>
      <c r="I124">
        <v>0.1056638748611111</v>
      </c>
      <c r="J124">
        <v>2.999571804398149E-2</v>
      </c>
      <c r="K124">
        <v>7.5668156817129628E-2</v>
      </c>
      <c r="L124">
        <v>9.4585196021412035E-3</v>
      </c>
    </row>
    <row r="125" spans="1:12" x14ac:dyDescent="0.25">
      <c r="A125" s="1">
        <v>45355</v>
      </c>
      <c r="B125">
        <v>26</v>
      </c>
      <c r="C125" s="8" t="s">
        <v>25</v>
      </c>
      <c r="D125" s="8" t="s">
        <v>8</v>
      </c>
      <c r="E125">
        <v>1</v>
      </c>
      <c r="F125">
        <v>10</v>
      </c>
      <c r="G125" s="9">
        <v>45355.71837519676</v>
      </c>
      <c r="H125" s="9">
        <v>45355.792750590277</v>
      </c>
      <c r="I125">
        <v>7.4375402094907409E-2</v>
      </c>
      <c r="J125">
        <v>1.307407393518518E-2</v>
      </c>
      <c r="K125">
        <v>6.1301328159722217E-2</v>
      </c>
      <c r="L125">
        <v>6.130132815972222E-3</v>
      </c>
    </row>
    <row r="126" spans="1:12" x14ac:dyDescent="0.25">
      <c r="A126" s="1">
        <v>45479</v>
      </c>
      <c r="B126">
        <v>26</v>
      </c>
      <c r="C126" s="8" t="s">
        <v>25</v>
      </c>
      <c r="D126" s="8" t="s">
        <v>8</v>
      </c>
      <c r="E126">
        <v>1</v>
      </c>
      <c r="F126">
        <v>0</v>
      </c>
      <c r="G126" s="9"/>
      <c r="H126" s="9"/>
    </row>
    <row r="127" spans="1:12" x14ac:dyDescent="0.25">
      <c r="A127" s="1">
        <v>45327</v>
      </c>
      <c r="B127">
        <v>27</v>
      </c>
      <c r="C127" s="8" t="s">
        <v>26</v>
      </c>
      <c r="D127" s="8" t="s">
        <v>11</v>
      </c>
      <c r="E127">
        <v>0</v>
      </c>
      <c r="F127">
        <v>9</v>
      </c>
      <c r="G127" s="9">
        <v>45327.75760153935</v>
      </c>
      <c r="H127" s="9">
        <v>45327.813307037039</v>
      </c>
      <c r="I127">
        <v>5.5705493796296288E-2</v>
      </c>
      <c r="J127">
        <v>3.1757708171296292E-2</v>
      </c>
      <c r="K127">
        <v>2.3947785624999999E-2</v>
      </c>
      <c r="L127">
        <v>2.6608650694444451E-3</v>
      </c>
    </row>
    <row r="128" spans="1:12" x14ac:dyDescent="0.25">
      <c r="A128" s="1">
        <v>45334</v>
      </c>
      <c r="B128">
        <v>27</v>
      </c>
      <c r="C128" s="8" t="s">
        <v>26</v>
      </c>
      <c r="D128" s="8" t="s">
        <v>11</v>
      </c>
      <c r="E128">
        <v>0</v>
      </c>
      <c r="F128">
        <v>14</v>
      </c>
      <c r="G128" s="9">
        <v>45334.756526493053</v>
      </c>
      <c r="H128" s="9">
        <v>45334.812037314812</v>
      </c>
      <c r="I128">
        <v>5.5510826793981477E-2</v>
      </c>
      <c r="J128">
        <v>1.230023333333333E-3</v>
      </c>
      <c r="K128">
        <v>5.4280803460648147E-2</v>
      </c>
      <c r="L128">
        <v>3.8772002471891532E-3</v>
      </c>
    </row>
    <row r="129" spans="1:12" x14ac:dyDescent="0.25">
      <c r="A129" s="1">
        <v>45339</v>
      </c>
      <c r="B129">
        <v>27</v>
      </c>
      <c r="C129" s="8" t="s">
        <v>26</v>
      </c>
      <c r="D129" s="8" t="s">
        <v>11</v>
      </c>
      <c r="E129">
        <v>0</v>
      </c>
      <c r="F129">
        <v>23</v>
      </c>
      <c r="G129" s="9">
        <v>45339.388988865743</v>
      </c>
      <c r="H129" s="9">
        <v>45339.615994155094</v>
      </c>
      <c r="I129">
        <v>0.22700529287037041</v>
      </c>
      <c r="J129">
        <v>7.4095428460648149E-2</v>
      </c>
      <c r="K129">
        <v>0.15290986440972221</v>
      </c>
      <c r="L129">
        <v>6.6482549743357494E-3</v>
      </c>
    </row>
    <row r="130" spans="1:12" x14ac:dyDescent="0.25">
      <c r="A130" s="1">
        <v>45341</v>
      </c>
      <c r="B130">
        <v>27</v>
      </c>
      <c r="C130" s="8" t="s">
        <v>26</v>
      </c>
      <c r="D130" s="8" t="s">
        <v>11</v>
      </c>
      <c r="E130">
        <v>0</v>
      </c>
      <c r="F130">
        <v>18</v>
      </c>
      <c r="G130" s="9">
        <v>45341.758266597222</v>
      </c>
      <c r="H130" s="9">
        <v>45341.869131782405</v>
      </c>
      <c r="I130">
        <v>0.11086518673611109</v>
      </c>
      <c r="J130">
        <v>2.999571804398149E-2</v>
      </c>
      <c r="K130">
        <v>8.0869468692129617E-2</v>
      </c>
      <c r="L130">
        <v>4.4927482606738683E-3</v>
      </c>
    </row>
    <row r="131" spans="1:12" x14ac:dyDescent="0.25">
      <c r="A131" s="1">
        <v>45404</v>
      </c>
      <c r="B131">
        <v>27</v>
      </c>
      <c r="C131" s="8" t="s">
        <v>26</v>
      </c>
      <c r="D131" s="8" t="s">
        <v>11</v>
      </c>
      <c r="E131">
        <v>0</v>
      </c>
      <c r="F131">
        <v>18</v>
      </c>
      <c r="G131" s="9">
        <v>45404.717167951392</v>
      </c>
      <c r="H131" s="9">
        <v>45404.826492812499</v>
      </c>
      <c r="I131">
        <v>0.1093248624189815</v>
      </c>
      <c r="J131">
        <v>2.191749960648148E-2</v>
      </c>
      <c r="K131">
        <v>8.74073628125E-2</v>
      </c>
      <c r="L131">
        <v>4.8559646006944446E-3</v>
      </c>
    </row>
    <row r="132" spans="1:12" x14ac:dyDescent="0.25">
      <c r="A132" s="1">
        <v>45332</v>
      </c>
      <c r="B132">
        <v>28</v>
      </c>
      <c r="C132" s="8" t="s">
        <v>27</v>
      </c>
      <c r="D132" s="8" t="s">
        <v>3</v>
      </c>
      <c r="E132">
        <v>0</v>
      </c>
      <c r="F132">
        <v>19</v>
      </c>
      <c r="G132" s="9">
        <v>45332.400253067128</v>
      </c>
      <c r="H132" s="9">
        <v>45332.497451354167</v>
      </c>
      <c r="I132">
        <v>9.7198284143518512E-2</v>
      </c>
      <c r="J132">
        <v>1.362613425925926E-4</v>
      </c>
      <c r="K132">
        <v>9.7062022800925921E-2</v>
      </c>
      <c r="L132">
        <v>5.1085275158382062E-3</v>
      </c>
    </row>
    <row r="133" spans="1:12" x14ac:dyDescent="0.25">
      <c r="A133" s="1">
        <v>45390</v>
      </c>
      <c r="B133">
        <v>28</v>
      </c>
      <c r="C133" s="8" t="s">
        <v>27</v>
      </c>
      <c r="D133" s="8" t="s">
        <v>3</v>
      </c>
      <c r="E133">
        <v>0</v>
      </c>
      <c r="F133">
        <v>30</v>
      </c>
      <c r="G133" s="9">
        <v>45390.722438668985</v>
      </c>
      <c r="H133" s="9">
        <v>45390.826388715279</v>
      </c>
      <c r="I133">
        <v>0.1039500432175926</v>
      </c>
      <c r="J133">
        <v>3.8218777777777771E-4</v>
      </c>
      <c r="K133">
        <v>0.1035678554398148</v>
      </c>
      <c r="L133">
        <v>3.4522618479938269E-3</v>
      </c>
    </row>
    <row r="134" spans="1:12" x14ac:dyDescent="0.25">
      <c r="A134" s="1">
        <v>45411</v>
      </c>
      <c r="B134">
        <v>28</v>
      </c>
      <c r="C134" s="8" t="s">
        <v>27</v>
      </c>
      <c r="D134" s="8" t="s">
        <v>3</v>
      </c>
      <c r="E134">
        <v>0</v>
      </c>
      <c r="F134">
        <v>25</v>
      </c>
      <c r="G134" s="9">
        <v>45411.719798043981</v>
      </c>
      <c r="H134" s="9">
        <v>45411.819369699071</v>
      </c>
      <c r="I134">
        <v>9.9571650763888894E-2</v>
      </c>
      <c r="J134">
        <v>5.2523333333333332E-5</v>
      </c>
      <c r="K134">
        <v>9.9519127430555562E-2</v>
      </c>
      <c r="L134">
        <v>3.9807650972222223E-3</v>
      </c>
    </row>
    <row r="135" spans="1:12" x14ac:dyDescent="0.25">
      <c r="A135" s="1">
        <v>45451</v>
      </c>
      <c r="B135">
        <v>28</v>
      </c>
      <c r="C135" s="8" t="s">
        <v>27</v>
      </c>
      <c r="D135" s="8" t="s">
        <v>3</v>
      </c>
      <c r="E135">
        <v>0</v>
      </c>
      <c r="F135">
        <v>28</v>
      </c>
      <c r="G135" s="9">
        <v>45451.474965092595</v>
      </c>
      <c r="H135" s="9">
        <v>45451.58300402778</v>
      </c>
      <c r="I135">
        <v>0.10803893684027779</v>
      </c>
      <c r="J135">
        <v>1.470015057870371E-2</v>
      </c>
      <c r="K135">
        <v>9.3338786261574061E-2</v>
      </c>
      <c r="L135">
        <v>3.3335280807705028E-3</v>
      </c>
    </row>
    <row r="136" spans="1:12" x14ac:dyDescent="0.25">
      <c r="A136" s="1">
        <v>45551</v>
      </c>
      <c r="B136">
        <v>28</v>
      </c>
      <c r="C136" s="8" t="s">
        <v>27</v>
      </c>
      <c r="D136" s="8" t="s">
        <v>3</v>
      </c>
      <c r="E136">
        <v>0</v>
      </c>
      <c r="F136">
        <v>16</v>
      </c>
      <c r="G136" s="9">
        <v>45551.724745462961</v>
      </c>
      <c r="H136" s="9">
        <v>45551.827727986114</v>
      </c>
      <c r="I136">
        <v>0.10298252850694441</v>
      </c>
      <c r="J136">
        <v>0</v>
      </c>
      <c r="K136">
        <v>0.10298252850694441</v>
      </c>
      <c r="L136">
        <v>6.436408031684028E-3</v>
      </c>
    </row>
    <row r="137" spans="1:12" x14ac:dyDescent="0.25">
      <c r="A137" s="1">
        <v>45332</v>
      </c>
      <c r="B137">
        <v>29</v>
      </c>
      <c r="C137" s="8" t="s">
        <v>28</v>
      </c>
      <c r="D137" s="8" t="s">
        <v>8</v>
      </c>
      <c r="E137">
        <v>0</v>
      </c>
      <c r="F137">
        <v>10</v>
      </c>
      <c r="G137" s="9">
        <v>45332.401092337961</v>
      </c>
      <c r="H137" s="9">
        <v>45332.488601851852</v>
      </c>
      <c r="I137">
        <v>8.750951061342592E-2</v>
      </c>
      <c r="J137">
        <v>1.362613425925926E-4</v>
      </c>
      <c r="K137">
        <v>8.7373249270833342E-2</v>
      </c>
      <c r="L137">
        <v>8.7373249270833332E-3</v>
      </c>
    </row>
    <row r="138" spans="1:12" x14ac:dyDescent="0.25">
      <c r="A138" s="1">
        <v>45552</v>
      </c>
      <c r="B138">
        <v>29</v>
      </c>
      <c r="C138" s="8" t="s">
        <v>28</v>
      </c>
      <c r="D138" s="8" t="s">
        <v>8</v>
      </c>
      <c r="E138">
        <v>0</v>
      </c>
      <c r="F138">
        <v>0</v>
      </c>
      <c r="G138" s="9"/>
      <c r="H138" s="9"/>
    </row>
    <row r="139" spans="1:12" x14ac:dyDescent="0.25">
      <c r="A139" s="1">
        <v>45339</v>
      </c>
      <c r="B139">
        <v>30</v>
      </c>
      <c r="C139" s="8" t="s">
        <v>29</v>
      </c>
      <c r="D139" s="8" t="s">
        <v>3</v>
      </c>
      <c r="E139">
        <v>0</v>
      </c>
      <c r="F139">
        <v>22</v>
      </c>
      <c r="G139" s="9">
        <v>45339.393794085649</v>
      </c>
      <c r="H139" s="9">
        <v>45339.618311006947</v>
      </c>
      <c r="I139">
        <v>0.2245169177314815</v>
      </c>
      <c r="J139">
        <v>7.4095428460648149E-2</v>
      </c>
      <c r="K139">
        <v>0.15042148927083329</v>
      </c>
      <c r="L139">
        <v>6.8373404214015143E-3</v>
      </c>
    </row>
    <row r="140" spans="1:12" x14ac:dyDescent="0.25">
      <c r="A140" s="1">
        <v>45342</v>
      </c>
      <c r="B140">
        <v>30</v>
      </c>
      <c r="C140" s="8" t="s">
        <v>29</v>
      </c>
      <c r="D140" s="8" t="s">
        <v>3</v>
      </c>
      <c r="E140">
        <v>0</v>
      </c>
      <c r="F140">
        <v>0</v>
      </c>
      <c r="G140" s="9"/>
      <c r="H140" s="9"/>
    </row>
    <row r="141" spans="1:12" x14ac:dyDescent="0.25">
      <c r="A141" s="1">
        <v>45419</v>
      </c>
      <c r="B141">
        <v>30</v>
      </c>
      <c r="C141" s="8" t="s">
        <v>29</v>
      </c>
      <c r="D141" s="8" t="s">
        <v>3</v>
      </c>
      <c r="E141">
        <v>0</v>
      </c>
      <c r="F141">
        <v>12</v>
      </c>
      <c r="G141" s="9">
        <v>45419.729475138891</v>
      </c>
      <c r="H141" s="9">
        <v>45419.833421365744</v>
      </c>
      <c r="I141">
        <v>0.10394622674768519</v>
      </c>
      <c r="J141">
        <v>3.7691400381944448E-2</v>
      </c>
      <c r="K141">
        <v>6.6254826365740746E-2</v>
      </c>
      <c r="L141">
        <v>5.5212355304783941E-3</v>
      </c>
    </row>
    <row r="142" spans="1:12" x14ac:dyDescent="0.25">
      <c r="A142" s="1">
        <v>45447</v>
      </c>
      <c r="B142">
        <v>30</v>
      </c>
      <c r="C142" s="8" t="s">
        <v>29</v>
      </c>
      <c r="D142" s="8" t="s">
        <v>3</v>
      </c>
      <c r="E142">
        <v>0</v>
      </c>
      <c r="F142">
        <v>0</v>
      </c>
      <c r="G142" s="9"/>
      <c r="H142" s="9"/>
    </row>
    <row r="143" spans="1:12" x14ac:dyDescent="0.25">
      <c r="A143" s="1">
        <v>45454</v>
      </c>
      <c r="B143">
        <v>30</v>
      </c>
      <c r="C143" s="8" t="s">
        <v>29</v>
      </c>
      <c r="D143" s="8" t="s">
        <v>3</v>
      </c>
      <c r="E143">
        <v>0</v>
      </c>
      <c r="F143">
        <v>13</v>
      </c>
      <c r="G143" s="9">
        <v>45454.748596192127</v>
      </c>
      <c r="H143" s="9">
        <v>45454.835070381945</v>
      </c>
      <c r="I143">
        <v>8.6474185162037032E-2</v>
      </c>
      <c r="J143">
        <v>2.1406990937499999E-2</v>
      </c>
      <c r="K143">
        <v>6.5067194224537037E-2</v>
      </c>
      <c r="L143">
        <v>5.0051687865028489E-3</v>
      </c>
    </row>
    <row r="144" spans="1:12" x14ac:dyDescent="0.25">
      <c r="A144" s="1">
        <v>45552</v>
      </c>
      <c r="B144">
        <v>30</v>
      </c>
      <c r="C144" s="8" t="s">
        <v>29</v>
      </c>
      <c r="D144" s="8" t="s">
        <v>3</v>
      </c>
      <c r="E144">
        <v>0</v>
      </c>
      <c r="F144">
        <v>10</v>
      </c>
      <c r="G144" s="9">
        <v>45552.718380810184</v>
      </c>
      <c r="H144" s="9">
        <v>45552.827852604169</v>
      </c>
      <c r="I144">
        <v>0.1094717861805556</v>
      </c>
      <c r="J144">
        <v>2.2738472094907411E-2</v>
      </c>
      <c r="K144">
        <v>8.6733314085648147E-2</v>
      </c>
      <c r="L144">
        <v>8.6733314085648151E-3</v>
      </c>
    </row>
    <row r="145" spans="1:12" x14ac:dyDescent="0.25">
      <c r="A145" s="1">
        <v>45346</v>
      </c>
      <c r="B145">
        <v>31</v>
      </c>
      <c r="C145" s="8" t="s">
        <v>72</v>
      </c>
      <c r="D145" s="8" t="s">
        <v>8</v>
      </c>
      <c r="E145">
        <v>0</v>
      </c>
      <c r="F145">
        <v>67</v>
      </c>
      <c r="G145" s="9">
        <v>45346.379801157411</v>
      </c>
      <c r="H145" s="9">
        <v>45346.617741168979</v>
      </c>
      <c r="I145">
        <v>0.23794001230324069</v>
      </c>
      <c r="J145">
        <v>7.4189433368055543E-2</v>
      </c>
      <c r="K145">
        <v>0.16375057893518519</v>
      </c>
      <c r="L145">
        <v>2.4440384915699279E-3</v>
      </c>
    </row>
    <row r="146" spans="1:12" x14ac:dyDescent="0.25">
      <c r="A146" s="1">
        <v>45446</v>
      </c>
      <c r="B146">
        <v>31</v>
      </c>
      <c r="C146" s="8" t="s">
        <v>72</v>
      </c>
      <c r="D146" s="8" t="s">
        <v>8</v>
      </c>
      <c r="E146">
        <v>0</v>
      </c>
      <c r="F146">
        <v>19</v>
      </c>
      <c r="G146" s="9">
        <v>45446.7160525</v>
      </c>
      <c r="H146" s="9">
        <v>45446.822342025465</v>
      </c>
      <c r="I146">
        <v>0.10628952635416671</v>
      </c>
      <c r="J146">
        <v>2.4183345023148149E-2</v>
      </c>
      <c r="K146">
        <v>8.2106181331018518E-2</v>
      </c>
      <c r="L146">
        <v>4.3213779647904484E-3</v>
      </c>
    </row>
    <row r="147" spans="1:12" x14ac:dyDescent="0.25">
      <c r="A147" s="1">
        <v>45517</v>
      </c>
      <c r="B147">
        <v>31</v>
      </c>
      <c r="C147" s="8" t="s">
        <v>72</v>
      </c>
      <c r="D147" s="8" t="s">
        <v>8</v>
      </c>
      <c r="E147">
        <v>0</v>
      </c>
      <c r="F147">
        <v>17</v>
      </c>
      <c r="G147" s="9">
        <v>45517.725846944442</v>
      </c>
      <c r="H147" s="9">
        <v>45517.822281608795</v>
      </c>
      <c r="I147">
        <v>9.6434663611111124E-2</v>
      </c>
      <c r="J147">
        <v>0</v>
      </c>
      <c r="K147">
        <v>9.6434663611111124E-2</v>
      </c>
      <c r="L147">
        <v>5.6726272712418297E-3</v>
      </c>
    </row>
    <row r="148" spans="1:12" x14ac:dyDescent="0.25">
      <c r="A148" s="1">
        <v>45363</v>
      </c>
      <c r="B148">
        <v>33</v>
      </c>
      <c r="C148" s="8" t="s">
        <v>73</v>
      </c>
      <c r="D148" s="8" t="s">
        <v>8</v>
      </c>
      <c r="E148">
        <v>0</v>
      </c>
      <c r="F148">
        <v>19</v>
      </c>
      <c r="G148" s="9">
        <v>45363.7582109375</v>
      </c>
      <c r="H148" s="9">
        <v>45363.876582013887</v>
      </c>
      <c r="I148">
        <v>0.11837107959490741</v>
      </c>
      <c r="J148">
        <v>2.5330729317129631E-2</v>
      </c>
      <c r="K148">
        <v>9.3040350277777781E-2</v>
      </c>
      <c r="L148">
        <v>4.8968605409356724E-3</v>
      </c>
    </row>
    <row r="149" spans="1:12" x14ac:dyDescent="0.25">
      <c r="A149" s="1">
        <v>45446</v>
      </c>
      <c r="B149">
        <v>33</v>
      </c>
      <c r="C149" s="8" t="s">
        <v>73</v>
      </c>
      <c r="D149" s="8" t="s">
        <v>8</v>
      </c>
      <c r="E149">
        <v>0</v>
      </c>
      <c r="F149">
        <v>18</v>
      </c>
      <c r="G149" s="9">
        <v>45446.716800231479</v>
      </c>
      <c r="H149" s="9">
        <v>45446.83048556713</v>
      </c>
      <c r="I149">
        <v>0.11368534048611111</v>
      </c>
      <c r="J149">
        <v>2.4183345023148149E-2</v>
      </c>
      <c r="K149">
        <v>8.950199546296296E-2</v>
      </c>
      <c r="L149">
        <v>4.9723330812757203E-3</v>
      </c>
    </row>
    <row r="150" spans="1:12" x14ac:dyDescent="0.25">
      <c r="A150" s="1">
        <v>45367</v>
      </c>
      <c r="B150">
        <v>34</v>
      </c>
      <c r="C150" s="8" t="s">
        <v>74</v>
      </c>
      <c r="D150" s="8" t="s">
        <v>8</v>
      </c>
      <c r="E150">
        <v>0</v>
      </c>
      <c r="F150">
        <v>47</v>
      </c>
      <c r="G150" s="9">
        <v>45367.391095092593</v>
      </c>
      <c r="H150" s="9">
        <v>45367.624724965281</v>
      </c>
      <c r="I150">
        <v>0.233629871412037</v>
      </c>
      <c r="J150">
        <v>7.8697395509259263E-2</v>
      </c>
      <c r="K150">
        <v>0.15493247590277781</v>
      </c>
      <c r="L150">
        <v>3.2964356575059099E-3</v>
      </c>
    </row>
    <row r="151" spans="1:12" x14ac:dyDescent="0.25">
      <c r="A151" s="1">
        <v>45416</v>
      </c>
      <c r="B151">
        <v>36</v>
      </c>
      <c r="C151" s="8" t="s">
        <v>75</v>
      </c>
      <c r="D151" s="8" t="s">
        <v>3</v>
      </c>
      <c r="E151">
        <v>0</v>
      </c>
      <c r="F151">
        <v>30</v>
      </c>
      <c r="G151" s="9">
        <v>45416.375855011574</v>
      </c>
      <c r="H151" s="9">
        <v>45416.466141087963</v>
      </c>
      <c r="I151">
        <v>9.0286086481481495E-2</v>
      </c>
      <c r="J151">
        <v>1.22234224537037E-4</v>
      </c>
      <c r="K151">
        <v>9.0163852256944441E-2</v>
      </c>
      <c r="L151">
        <v>3.005461741898148E-3</v>
      </c>
    </row>
    <row r="152" spans="1:12" x14ac:dyDescent="0.25">
      <c r="A152" s="1">
        <v>45437</v>
      </c>
      <c r="B152">
        <v>36</v>
      </c>
      <c r="C152" s="8" t="s">
        <v>75</v>
      </c>
      <c r="D152" s="8" t="s">
        <v>3</v>
      </c>
      <c r="E152">
        <v>0</v>
      </c>
      <c r="F152">
        <v>54</v>
      </c>
      <c r="G152" s="9">
        <v>45437.352360185185</v>
      </c>
      <c r="H152" s="9">
        <v>45437.571177662037</v>
      </c>
      <c r="I152">
        <v>0.2188174777893519</v>
      </c>
      <c r="J152">
        <v>5.733780092592592E-5</v>
      </c>
      <c r="K152">
        <v>0.21876013998842589</v>
      </c>
      <c r="L152">
        <v>4.0511137034893686E-3</v>
      </c>
    </row>
    <row r="153" spans="1:12" x14ac:dyDescent="0.25">
      <c r="A153" s="1">
        <v>45440</v>
      </c>
      <c r="B153">
        <v>36</v>
      </c>
      <c r="C153" s="8" t="s">
        <v>75</v>
      </c>
      <c r="D153" s="8" t="s">
        <v>3</v>
      </c>
      <c r="E153">
        <v>0</v>
      </c>
      <c r="F153">
        <v>18</v>
      </c>
      <c r="G153" s="9">
        <v>45440.724001828705</v>
      </c>
      <c r="H153" s="9">
        <v>45440.835143229167</v>
      </c>
      <c r="I153">
        <v>0.1111413953125</v>
      </c>
      <c r="J153">
        <v>2.6500741018518521E-2</v>
      </c>
      <c r="K153">
        <v>8.4640654293981488E-2</v>
      </c>
      <c r="L153">
        <v>4.7022585718878599E-3</v>
      </c>
    </row>
    <row r="154" spans="1:12" x14ac:dyDescent="0.25">
      <c r="A154" s="1">
        <v>45479</v>
      </c>
      <c r="B154">
        <v>36</v>
      </c>
      <c r="C154" s="8" t="s">
        <v>75</v>
      </c>
      <c r="D154" s="8" t="s">
        <v>3</v>
      </c>
      <c r="E154">
        <v>0</v>
      </c>
      <c r="F154">
        <v>21</v>
      </c>
      <c r="G154" s="9">
        <v>45479.357306087964</v>
      </c>
      <c r="H154" s="9">
        <v>45479.460360046294</v>
      </c>
      <c r="I154">
        <v>0.10305395943287041</v>
      </c>
      <c r="J154">
        <v>8.4456053240740747E-5</v>
      </c>
      <c r="K154">
        <v>0.1029695033796296</v>
      </c>
      <c r="L154">
        <v>4.903309684744268E-3</v>
      </c>
    </row>
    <row r="155" spans="1:12" x14ac:dyDescent="0.25">
      <c r="A155" s="1">
        <v>45521</v>
      </c>
      <c r="B155">
        <v>36</v>
      </c>
      <c r="C155" s="8" t="s">
        <v>75</v>
      </c>
      <c r="D155" s="8" t="s">
        <v>3</v>
      </c>
      <c r="E155">
        <v>0</v>
      </c>
      <c r="F155">
        <v>47</v>
      </c>
      <c r="G155" s="9">
        <v>45521.348950729167</v>
      </c>
      <c r="H155" s="9">
        <v>45521.579499097221</v>
      </c>
      <c r="I155">
        <v>0.23054836010416671</v>
      </c>
      <c r="J155">
        <v>3.86670138888889E-3</v>
      </c>
      <c r="K155">
        <v>0.22668165871527779</v>
      </c>
      <c r="L155">
        <v>4.8230140152186757E-3</v>
      </c>
    </row>
    <row r="156" spans="1:12" x14ac:dyDescent="0.25">
      <c r="A156" s="1">
        <v>45523</v>
      </c>
      <c r="B156">
        <v>36</v>
      </c>
      <c r="C156" s="8" t="s">
        <v>75</v>
      </c>
      <c r="D156" s="8" t="s">
        <v>3</v>
      </c>
      <c r="E156">
        <v>0</v>
      </c>
      <c r="F156">
        <v>8</v>
      </c>
      <c r="G156" s="9">
        <v>45523.729068287037</v>
      </c>
      <c r="H156" s="9">
        <v>45523.763243321759</v>
      </c>
      <c r="I156">
        <v>3.417502980324074E-2</v>
      </c>
      <c r="J156">
        <v>1.299748802083333E-2</v>
      </c>
      <c r="K156">
        <v>2.1177541782407411E-2</v>
      </c>
      <c r="L156">
        <v>2.6471927228009259E-3</v>
      </c>
    </row>
    <row r="157" spans="1:12" x14ac:dyDescent="0.25">
      <c r="A157" s="1">
        <v>45542</v>
      </c>
      <c r="B157">
        <v>36</v>
      </c>
      <c r="C157" s="8" t="s">
        <v>75</v>
      </c>
      <c r="D157" s="8" t="s">
        <v>3</v>
      </c>
      <c r="E157">
        <v>0</v>
      </c>
      <c r="F157">
        <v>44</v>
      </c>
      <c r="G157" s="9">
        <v>45542.356246400464</v>
      </c>
      <c r="H157" s="9">
        <v>45542.570145879632</v>
      </c>
      <c r="I157">
        <v>0.21389947737268519</v>
      </c>
      <c r="J157">
        <v>3.7705209143518519E-3</v>
      </c>
      <c r="K157">
        <v>0.21012895645833329</v>
      </c>
      <c r="L157">
        <v>4.7756581013257571E-3</v>
      </c>
    </row>
    <row r="158" spans="1:12" x14ac:dyDescent="0.25">
      <c r="A158" s="1">
        <v>45545</v>
      </c>
      <c r="B158">
        <v>36</v>
      </c>
      <c r="C158" s="8" t="s">
        <v>75</v>
      </c>
      <c r="D158" s="8" t="s">
        <v>3</v>
      </c>
      <c r="E158">
        <v>0</v>
      </c>
      <c r="F158">
        <v>12</v>
      </c>
      <c r="G158" s="9">
        <v>45545.72762435185</v>
      </c>
      <c r="H158" s="9">
        <v>45545.832419756945</v>
      </c>
      <c r="I158">
        <v>0.1047954065509259</v>
      </c>
      <c r="J158">
        <v>9.1010071296296294E-3</v>
      </c>
      <c r="K158">
        <v>9.5694399421296303E-2</v>
      </c>
      <c r="L158">
        <v>7.9745332851080247E-3</v>
      </c>
    </row>
    <row r="159" spans="1:12" x14ac:dyDescent="0.25">
      <c r="A159" s="1">
        <v>45388</v>
      </c>
      <c r="B159">
        <v>37</v>
      </c>
      <c r="C159" s="8" t="s">
        <v>76</v>
      </c>
      <c r="D159" s="8" t="s">
        <v>6</v>
      </c>
      <c r="E159">
        <v>0</v>
      </c>
      <c r="F159">
        <v>43</v>
      </c>
      <c r="G159" s="9">
        <v>45388.357284178244</v>
      </c>
      <c r="H159" s="9">
        <v>45388.575315578702</v>
      </c>
      <c r="I159">
        <v>0.21803140008101851</v>
      </c>
      <c r="J159">
        <v>7.8577661886574071E-2</v>
      </c>
      <c r="K159">
        <v>0.13945373819444451</v>
      </c>
      <c r="L159">
        <v>3.2431101905684751E-3</v>
      </c>
    </row>
    <row r="160" spans="1:12" x14ac:dyDescent="0.25">
      <c r="A160" s="1">
        <v>45390</v>
      </c>
      <c r="B160">
        <v>37</v>
      </c>
      <c r="C160" s="8" t="s">
        <v>76</v>
      </c>
      <c r="D160" s="8" t="s">
        <v>6</v>
      </c>
      <c r="E160">
        <v>0</v>
      </c>
      <c r="F160">
        <v>29</v>
      </c>
      <c r="G160" s="9">
        <v>45390.719033344911</v>
      </c>
      <c r="H160" s="9">
        <v>45390.826349525465</v>
      </c>
      <c r="I160">
        <v>0.1073161739930555</v>
      </c>
      <c r="J160">
        <v>3.8218777777777771E-4</v>
      </c>
      <c r="K160">
        <v>0.1069339862152778</v>
      </c>
      <c r="L160">
        <v>3.6873788350095791E-3</v>
      </c>
    </row>
    <row r="161" spans="1:12" x14ac:dyDescent="0.25">
      <c r="A161" s="1">
        <v>45416</v>
      </c>
      <c r="B161">
        <v>37</v>
      </c>
      <c r="C161" s="8" t="s">
        <v>76</v>
      </c>
      <c r="D161" s="8" t="s">
        <v>6</v>
      </c>
      <c r="E161">
        <v>0</v>
      </c>
      <c r="F161">
        <v>30</v>
      </c>
      <c r="G161" s="9">
        <v>45416.38194767361</v>
      </c>
      <c r="H161" s="9">
        <v>45416.466891412034</v>
      </c>
      <c r="I161">
        <v>8.4943742546296289E-2</v>
      </c>
      <c r="J161">
        <v>1.22234224537037E-4</v>
      </c>
      <c r="K161">
        <v>8.4821508321759262E-2</v>
      </c>
      <c r="L161">
        <v>2.827383610725309E-3</v>
      </c>
    </row>
    <row r="162" spans="1:12" x14ac:dyDescent="0.25">
      <c r="A162" s="1">
        <v>45425</v>
      </c>
      <c r="B162">
        <v>37</v>
      </c>
      <c r="C162" s="8" t="s">
        <v>76</v>
      </c>
      <c r="D162" s="8" t="s">
        <v>6</v>
      </c>
      <c r="E162">
        <v>0</v>
      </c>
      <c r="F162">
        <v>32</v>
      </c>
      <c r="G162" s="9">
        <v>45425.730140555555</v>
      </c>
      <c r="H162" s="9">
        <v>45425.829950497682</v>
      </c>
      <c r="I162">
        <v>9.9809948356481479E-2</v>
      </c>
      <c r="J162">
        <v>0</v>
      </c>
      <c r="K162">
        <v>9.9809948356481479E-2</v>
      </c>
      <c r="L162">
        <v>3.1190608861400462E-3</v>
      </c>
    </row>
    <row r="163" spans="1:12" x14ac:dyDescent="0.25">
      <c r="A163" s="1">
        <v>45458</v>
      </c>
      <c r="B163">
        <v>37</v>
      </c>
      <c r="C163" s="8" t="s">
        <v>76</v>
      </c>
      <c r="D163" s="8" t="s">
        <v>6</v>
      </c>
      <c r="E163">
        <v>0</v>
      </c>
      <c r="F163">
        <v>11</v>
      </c>
      <c r="G163" s="9">
        <v>45458.34828578704</v>
      </c>
      <c r="H163" s="9">
        <v>45458.398930636577</v>
      </c>
      <c r="I163">
        <v>5.0644851875000008E-2</v>
      </c>
      <c r="J163">
        <v>0</v>
      </c>
      <c r="K163">
        <v>5.0644851875000008E-2</v>
      </c>
      <c r="L163">
        <v>4.6040774431818183E-3</v>
      </c>
    </row>
    <row r="164" spans="1:12" x14ac:dyDescent="0.25">
      <c r="A164" s="1">
        <v>45523</v>
      </c>
      <c r="B164">
        <v>37</v>
      </c>
      <c r="C164" s="8" t="s">
        <v>76</v>
      </c>
      <c r="D164" s="8" t="s">
        <v>6</v>
      </c>
      <c r="E164">
        <v>0</v>
      </c>
      <c r="F164">
        <v>8</v>
      </c>
      <c r="G164" s="9">
        <v>45523.732119293978</v>
      </c>
      <c r="H164" s="9">
        <v>45523.763978935189</v>
      </c>
      <c r="I164">
        <v>3.1859641458333331E-2</v>
      </c>
      <c r="J164">
        <v>1.299748802083333E-2</v>
      </c>
      <c r="K164">
        <v>1.8862153437500001E-2</v>
      </c>
      <c r="L164">
        <v>2.3577691796875001E-3</v>
      </c>
    </row>
    <row r="165" spans="1:12" x14ac:dyDescent="0.25">
      <c r="A165" s="1">
        <v>45394</v>
      </c>
      <c r="B165">
        <v>38</v>
      </c>
      <c r="C165" s="8" t="s">
        <v>77</v>
      </c>
      <c r="D165" s="8" t="s">
        <v>8</v>
      </c>
      <c r="E165">
        <v>1</v>
      </c>
      <c r="F165">
        <v>55</v>
      </c>
      <c r="G165" s="9">
        <v>45394.718297673608</v>
      </c>
      <c r="H165" s="9">
        <v>45394.826297071762</v>
      </c>
      <c r="I165">
        <v>0.1079993900115741</v>
      </c>
      <c r="J165">
        <v>1.2302071782407409E-2</v>
      </c>
      <c r="K165">
        <v>9.5697318229166661E-2</v>
      </c>
      <c r="L165">
        <v>1.7399512405303029E-3</v>
      </c>
    </row>
    <row r="166" spans="1:12" x14ac:dyDescent="0.25">
      <c r="A166" s="1">
        <v>45394</v>
      </c>
      <c r="B166">
        <v>39</v>
      </c>
      <c r="C166" s="8" t="s">
        <v>78</v>
      </c>
      <c r="D166" s="8" t="s">
        <v>8</v>
      </c>
      <c r="E166">
        <v>1</v>
      </c>
      <c r="F166">
        <v>29</v>
      </c>
      <c r="G166" s="9">
        <v>45394.723520555555</v>
      </c>
      <c r="H166" s="9">
        <v>45394.821995694445</v>
      </c>
      <c r="I166">
        <v>9.8475132280092595E-2</v>
      </c>
      <c r="J166">
        <v>1.2302071782407409E-2</v>
      </c>
      <c r="K166">
        <v>8.6173060497685181E-2</v>
      </c>
      <c r="L166">
        <v>2.9714848447477652E-3</v>
      </c>
    </row>
    <row r="167" spans="1:12" x14ac:dyDescent="0.25">
      <c r="A167" s="1">
        <v>45458</v>
      </c>
      <c r="B167">
        <v>39</v>
      </c>
      <c r="C167" s="8" t="s">
        <v>78</v>
      </c>
      <c r="D167" s="8" t="s">
        <v>8</v>
      </c>
      <c r="E167">
        <v>1</v>
      </c>
      <c r="F167">
        <v>5</v>
      </c>
      <c r="G167" s="9">
        <v>45458.357981076391</v>
      </c>
      <c r="H167" s="9">
        <v>45458.40013238426</v>
      </c>
      <c r="I167">
        <v>4.2151313865740753E-2</v>
      </c>
      <c r="J167">
        <v>0</v>
      </c>
      <c r="K167">
        <v>4.2151313865740753E-2</v>
      </c>
      <c r="L167">
        <v>8.4302627731481471E-3</v>
      </c>
    </row>
    <row r="168" spans="1:12" x14ac:dyDescent="0.25">
      <c r="A168" s="1">
        <v>45402</v>
      </c>
      <c r="B168">
        <v>40</v>
      </c>
      <c r="C168" s="8" t="s">
        <v>79</v>
      </c>
      <c r="D168" s="8" t="s">
        <v>8</v>
      </c>
      <c r="E168">
        <v>0</v>
      </c>
      <c r="F168">
        <v>56</v>
      </c>
      <c r="G168" s="9">
        <v>45402.345205254627</v>
      </c>
      <c r="H168" s="9">
        <v>45402.579323310187</v>
      </c>
      <c r="I168">
        <v>0.23411806335648139</v>
      </c>
      <c r="J168">
        <v>4.1219363449074072E-2</v>
      </c>
      <c r="K168">
        <v>0.19289869990740741</v>
      </c>
      <c r="L168">
        <v>3.4446196412037029E-3</v>
      </c>
    </row>
    <row r="169" spans="1:12" x14ac:dyDescent="0.25">
      <c r="A169" s="1">
        <v>45404</v>
      </c>
      <c r="B169">
        <v>40</v>
      </c>
      <c r="C169" s="8" t="s">
        <v>79</v>
      </c>
      <c r="D169" s="8" t="s">
        <v>8</v>
      </c>
      <c r="E169">
        <v>0</v>
      </c>
      <c r="F169">
        <v>56</v>
      </c>
      <c r="G169" s="9">
        <v>45404.716876192128</v>
      </c>
      <c r="H169" s="9">
        <v>45404.828326157411</v>
      </c>
      <c r="I169">
        <v>0.1114499683680555</v>
      </c>
      <c r="J169">
        <v>2.191749960648148E-2</v>
      </c>
      <c r="K169">
        <v>8.9532468761574072E-2</v>
      </c>
      <c r="L169">
        <v>1.598794085028108E-3</v>
      </c>
    </row>
    <row r="170" spans="1:12" x14ac:dyDescent="0.25">
      <c r="A170" s="1">
        <v>45517</v>
      </c>
      <c r="B170">
        <v>40</v>
      </c>
      <c r="C170" s="8" t="s">
        <v>79</v>
      </c>
      <c r="D170" s="8" t="s">
        <v>8</v>
      </c>
      <c r="E170">
        <v>0</v>
      </c>
      <c r="F170">
        <v>24</v>
      </c>
      <c r="G170" s="9">
        <v>45517.722245462966</v>
      </c>
      <c r="H170" s="9">
        <v>45517.841469814812</v>
      </c>
      <c r="I170">
        <v>0.11922434763888889</v>
      </c>
      <c r="J170">
        <v>0</v>
      </c>
      <c r="K170">
        <v>0.11922434763888889</v>
      </c>
      <c r="L170">
        <v>4.9676811516203706E-3</v>
      </c>
    </row>
    <row r="171" spans="1:12" x14ac:dyDescent="0.25">
      <c r="A171" s="1">
        <v>45542</v>
      </c>
      <c r="B171">
        <v>40</v>
      </c>
      <c r="C171" s="8" t="s">
        <v>79</v>
      </c>
      <c r="D171" s="8" t="s">
        <v>8</v>
      </c>
      <c r="E171">
        <v>0</v>
      </c>
      <c r="F171">
        <v>47</v>
      </c>
      <c r="G171" s="9">
        <v>45542.356097754629</v>
      </c>
      <c r="H171" s="9">
        <v>45542.558786284724</v>
      </c>
      <c r="I171">
        <v>0.2026885353009259</v>
      </c>
      <c r="J171">
        <v>3.7705209143518519E-3</v>
      </c>
      <c r="K171">
        <v>0.19891801438657411</v>
      </c>
      <c r="L171">
        <v>4.2322981784377461E-3</v>
      </c>
    </row>
    <row r="172" spans="1:12" x14ac:dyDescent="0.25">
      <c r="A172" s="1">
        <v>45544</v>
      </c>
      <c r="B172">
        <v>40</v>
      </c>
      <c r="C172" s="8" t="s">
        <v>79</v>
      </c>
      <c r="D172" s="8" t="s">
        <v>8</v>
      </c>
      <c r="E172">
        <v>0</v>
      </c>
      <c r="F172">
        <v>21</v>
      </c>
      <c r="G172" s="9">
        <v>45544.724579351852</v>
      </c>
      <c r="H172" s="9">
        <v>45544.810999733796</v>
      </c>
      <c r="I172">
        <v>8.6420385925925922E-2</v>
      </c>
      <c r="J172">
        <v>0</v>
      </c>
      <c r="K172">
        <v>8.6420385925925922E-2</v>
      </c>
      <c r="L172">
        <v>4.115256472663139E-3</v>
      </c>
    </row>
    <row r="173" spans="1:12" x14ac:dyDescent="0.25">
      <c r="A173" s="1">
        <v>45405</v>
      </c>
      <c r="B173">
        <v>41</v>
      </c>
      <c r="C173" s="8" t="s">
        <v>80</v>
      </c>
      <c r="D173" s="8" t="s">
        <v>11</v>
      </c>
      <c r="E173">
        <v>1</v>
      </c>
      <c r="F173">
        <v>11</v>
      </c>
      <c r="G173" s="9">
        <v>45405.72412590278</v>
      </c>
      <c r="H173" s="9">
        <v>45405.818119467593</v>
      </c>
      <c r="I173">
        <v>9.3993556990740745E-2</v>
      </c>
      <c r="J173">
        <v>0</v>
      </c>
      <c r="K173">
        <v>9.3993556990740745E-2</v>
      </c>
      <c r="L173">
        <v>8.5448688173400678E-3</v>
      </c>
    </row>
    <row r="174" spans="1:12" x14ac:dyDescent="0.25">
      <c r="A174" s="1">
        <v>45423</v>
      </c>
      <c r="B174">
        <v>41</v>
      </c>
      <c r="C174" s="8" t="s">
        <v>80</v>
      </c>
      <c r="D174" s="8" t="s">
        <v>11</v>
      </c>
      <c r="E174">
        <v>1</v>
      </c>
      <c r="F174">
        <v>38</v>
      </c>
      <c r="G174" s="9">
        <v>45423.356390335648</v>
      </c>
      <c r="H174" s="9">
        <v>45423.56877578704</v>
      </c>
      <c r="I174">
        <v>0.21238544560185191</v>
      </c>
      <c r="J174">
        <v>5.1289629652777773E-2</v>
      </c>
      <c r="K174">
        <v>0.1610958159490741</v>
      </c>
      <c r="L174">
        <v>4.2393635776072124E-3</v>
      </c>
    </row>
    <row r="175" spans="1:12" x14ac:dyDescent="0.25">
      <c r="A175" s="1">
        <v>45411</v>
      </c>
      <c r="B175">
        <v>42</v>
      </c>
      <c r="C175" s="8" t="s">
        <v>81</v>
      </c>
      <c r="D175" s="8" t="s">
        <v>6</v>
      </c>
      <c r="E175">
        <v>0</v>
      </c>
      <c r="F175">
        <v>16</v>
      </c>
      <c r="G175" s="9">
        <v>45411.719812881944</v>
      </c>
      <c r="H175" s="9">
        <v>45411.827865960651</v>
      </c>
      <c r="I175">
        <v>0.1080530783333333</v>
      </c>
      <c r="J175">
        <v>5.2523333333333332E-5</v>
      </c>
      <c r="K175">
        <v>0.108000555</v>
      </c>
      <c r="L175">
        <v>6.7500346874999999E-3</v>
      </c>
    </row>
    <row r="176" spans="1:12" x14ac:dyDescent="0.25">
      <c r="A176" s="1">
        <v>45440</v>
      </c>
      <c r="B176">
        <v>43</v>
      </c>
      <c r="C176" s="8" t="s">
        <v>82</v>
      </c>
      <c r="D176" s="8" t="s">
        <v>3</v>
      </c>
      <c r="E176">
        <v>0</v>
      </c>
      <c r="F176">
        <v>0</v>
      </c>
      <c r="G176" s="9"/>
      <c r="H176" s="9"/>
    </row>
    <row r="177" spans="1:12" x14ac:dyDescent="0.25">
      <c r="A177" s="1">
        <v>45538</v>
      </c>
      <c r="B177">
        <v>43</v>
      </c>
      <c r="C177" s="8" t="s">
        <v>82</v>
      </c>
      <c r="D177" s="8" t="s">
        <v>3</v>
      </c>
      <c r="E177">
        <v>0</v>
      </c>
      <c r="F177">
        <v>0</v>
      </c>
      <c r="G177" s="9"/>
      <c r="H177" s="9"/>
    </row>
    <row r="178" spans="1:12" x14ac:dyDescent="0.25">
      <c r="A178" s="1">
        <v>45416</v>
      </c>
      <c r="B178">
        <v>44</v>
      </c>
      <c r="C178" s="8" t="s">
        <v>83</v>
      </c>
      <c r="D178" s="8" t="s">
        <v>6</v>
      </c>
      <c r="E178">
        <v>0</v>
      </c>
      <c r="F178">
        <v>30</v>
      </c>
      <c r="G178" s="9">
        <v>45416.377190578707</v>
      </c>
      <c r="H178" s="9">
        <v>45416.466389351852</v>
      </c>
      <c r="I178">
        <v>8.9198773379629628E-2</v>
      </c>
      <c r="J178">
        <v>1.22234224537037E-4</v>
      </c>
      <c r="K178">
        <v>8.9076539155092602E-2</v>
      </c>
      <c r="L178">
        <v>2.9692179718364201E-3</v>
      </c>
    </row>
    <row r="179" spans="1:12" x14ac:dyDescent="0.25">
      <c r="A179" s="1">
        <v>45416</v>
      </c>
      <c r="B179">
        <v>45</v>
      </c>
      <c r="C179" s="8" t="s">
        <v>84</v>
      </c>
      <c r="D179" s="8" t="s">
        <v>6</v>
      </c>
      <c r="E179">
        <v>0</v>
      </c>
      <c r="F179">
        <v>0</v>
      </c>
      <c r="G179" s="9"/>
      <c r="H179" s="9"/>
    </row>
    <row r="180" spans="1:12" x14ac:dyDescent="0.25">
      <c r="A180" s="1">
        <v>45423</v>
      </c>
      <c r="B180">
        <v>46</v>
      </c>
      <c r="C180" s="8" t="s">
        <v>85</v>
      </c>
      <c r="D180" s="8" t="s">
        <v>8</v>
      </c>
      <c r="E180">
        <v>0</v>
      </c>
      <c r="F180">
        <v>23</v>
      </c>
      <c r="G180" s="9">
        <v>45423.338984374997</v>
      </c>
      <c r="H180" s="9">
        <v>45423.575014201386</v>
      </c>
      <c r="I180">
        <v>0.23602982153935179</v>
      </c>
      <c r="J180">
        <v>5.1289629652777773E-2</v>
      </c>
      <c r="K180">
        <v>0.18474019188657409</v>
      </c>
      <c r="L180">
        <v>8.0321822559380023E-3</v>
      </c>
    </row>
    <row r="181" spans="1:12" x14ac:dyDescent="0.25">
      <c r="A181" s="1">
        <v>45479</v>
      </c>
      <c r="B181">
        <v>46</v>
      </c>
      <c r="C181" s="8" t="s">
        <v>85</v>
      </c>
      <c r="D181" s="8" t="s">
        <v>8</v>
      </c>
      <c r="E181">
        <v>0</v>
      </c>
      <c r="F181">
        <v>10</v>
      </c>
      <c r="G181" s="9">
        <v>45479.364529837963</v>
      </c>
      <c r="H181" s="9">
        <v>45479.459414722223</v>
      </c>
      <c r="I181">
        <v>9.4884883946759258E-2</v>
      </c>
      <c r="J181">
        <v>8.4456053240740747E-5</v>
      </c>
      <c r="K181">
        <v>9.4800427893518516E-2</v>
      </c>
      <c r="L181">
        <v>9.4800427893518523E-3</v>
      </c>
    </row>
    <row r="182" spans="1:12" x14ac:dyDescent="0.25">
      <c r="A182" s="1">
        <v>45521</v>
      </c>
      <c r="B182">
        <v>46</v>
      </c>
      <c r="C182" s="8" t="s">
        <v>85</v>
      </c>
      <c r="D182" s="8" t="s">
        <v>8</v>
      </c>
      <c r="E182">
        <v>0</v>
      </c>
      <c r="F182">
        <v>9</v>
      </c>
      <c r="G182" s="9">
        <v>45521.349225810183</v>
      </c>
      <c r="H182" s="9">
        <v>45521.575134004626</v>
      </c>
      <c r="I182">
        <v>0.22590820024305561</v>
      </c>
      <c r="J182">
        <v>3.86670138888889E-3</v>
      </c>
      <c r="K182">
        <v>0.22204149885416671</v>
      </c>
      <c r="L182">
        <v>2.467127765046297E-2</v>
      </c>
    </row>
    <row r="183" spans="1:12" x14ac:dyDescent="0.25">
      <c r="A183" s="1">
        <v>45542</v>
      </c>
      <c r="B183">
        <v>46</v>
      </c>
      <c r="C183" s="8" t="s">
        <v>85</v>
      </c>
      <c r="D183" s="8" t="s">
        <v>8</v>
      </c>
      <c r="E183">
        <v>0</v>
      </c>
      <c r="F183">
        <v>0</v>
      </c>
      <c r="G183" s="9"/>
      <c r="H183" s="9"/>
    </row>
    <row r="184" spans="1:12" x14ac:dyDescent="0.25">
      <c r="A184" s="1">
        <v>45447</v>
      </c>
      <c r="B184">
        <v>47</v>
      </c>
      <c r="C184" s="8" t="s">
        <v>86</v>
      </c>
      <c r="D184" s="8" t="s">
        <v>11</v>
      </c>
      <c r="E184">
        <v>0</v>
      </c>
      <c r="F184">
        <v>0</v>
      </c>
      <c r="G184" s="9"/>
      <c r="H184" s="9"/>
    </row>
    <row r="185" spans="1:12" x14ac:dyDescent="0.25">
      <c r="A185" s="1">
        <v>45517</v>
      </c>
      <c r="B185">
        <v>47</v>
      </c>
      <c r="C185" s="8" t="s">
        <v>86</v>
      </c>
      <c r="D185" s="8" t="s">
        <v>11</v>
      </c>
      <c r="E185">
        <v>0</v>
      </c>
      <c r="F185">
        <v>23</v>
      </c>
      <c r="G185" s="9">
        <v>45517.727045740743</v>
      </c>
      <c r="H185" s="9">
        <v>45517.837816724539</v>
      </c>
      <c r="I185">
        <v>0.1107709921296296</v>
      </c>
      <c r="J185">
        <v>0</v>
      </c>
      <c r="K185">
        <v>0.1107709921296296</v>
      </c>
      <c r="L185">
        <v>4.8161300925925934E-3</v>
      </c>
    </row>
    <row r="186" spans="1:12" x14ac:dyDescent="0.25">
      <c r="A186" s="1">
        <v>45551</v>
      </c>
      <c r="B186">
        <v>47</v>
      </c>
      <c r="C186" s="8" t="s">
        <v>86</v>
      </c>
      <c r="D186" s="8" t="s">
        <v>11</v>
      </c>
      <c r="E186">
        <v>0</v>
      </c>
      <c r="F186">
        <v>9</v>
      </c>
      <c r="G186" s="9">
        <v>45551.745545277779</v>
      </c>
      <c r="H186" s="9">
        <v>45551.8229125</v>
      </c>
      <c r="I186">
        <v>7.7367221747685191E-2</v>
      </c>
      <c r="J186">
        <v>0</v>
      </c>
      <c r="K186">
        <v>7.7367221747685191E-2</v>
      </c>
      <c r="L186">
        <v>8.5963579719650213E-3</v>
      </c>
    </row>
    <row r="187" spans="1:12" x14ac:dyDescent="0.25">
      <c r="A187" s="1">
        <v>45451</v>
      </c>
      <c r="B187">
        <v>48</v>
      </c>
      <c r="C187" s="8" t="s">
        <v>87</v>
      </c>
      <c r="D187" s="8" t="s">
        <v>3</v>
      </c>
      <c r="E187">
        <v>0</v>
      </c>
      <c r="F187">
        <v>16</v>
      </c>
      <c r="G187" s="9">
        <v>45451.478667407406</v>
      </c>
      <c r="H187" s="9">
        <v>45451.581888530091</v>
      </c>
      <c r="I187">
        <v>0.103221125787037</v>
      </c>
      <c r="J187">
        <v>1.470015057870371E-2</v>
      </c>
      <c r="K187">
        <v>8.8520975208333338E-2</v>
      </c>
      <c r="L187">
        <v>5.5325609505208328E-3</v>
      </c>
    </row>
    <row r="188" spans="1:12" x14ac:dyDescent="0.25">
      <c r="A188" s="1">
        <v>45479</v>
      </c>
      <c r="B188">
        <v>48</v>
      </c>
      <c r="C188" s="8" t="s">
        <v>87</v>
      </c>
      <c r="D188" s="8" t="s">
        <v>3</v>
      </c>
      <c r="E188">
        <v>0</v>
      </c>
      <c r="F188">
        <v>21</v>
      </c>
      <c r="G188" s="9">
        <v>45479.3790915625</v>
      </c>
      <c r="H188" s="9">
        <v>45479.457681585649</v>
      </c>
      <c r="I188">
        <v>7.8590024780092596E-2</v>
      </c>
      <c r="J188">
        <v>8.4456053240740747E-5</v>
      </c>
      <c r="K188">
        <v>7.850556872685184E-2</v>
      </c>
      <c r="L188">
        <v>3.7383604155643742E-3</v>
      </c>
    </row>
    <row r="189" spans="1:12" x14ac:dyDescent="0.25">
      <c r="A189" s="1">
        <v>45454</v>
      </c>
      <c r="B189">
        <v>49</v>
      </c>
      <c r="C189" s="8" t="s">
        <v>88</v>
      </c>
      <c r="D189" s="8" t="s">
        <v>11</v>
      </c>
      <c r="E189">
        <v>0</v>
      </c>
      <c r="F189">
        <v>16</v>
      </c>
      <c r="G189" s="9">
        <v>45454.743659097221</v>
      </c>
      <c r="H189" s="9">
        <v>45454.836193148149</v>
      </c>
      <c r="I189">
        <v>9.2534053865740748E-2</v>
      </c>
      <c r="J189">
        <v>2.1406990937499999E-2</v>
      </c>
      <c r="K189">
        <v>7.1127062928240739E-2</v>
      </c>
      <c r="L189">
        <v>4.4454414330150462E-3</v>
      </c>
    </row>
    <row r="190" spans="1:12" x14ac:dyDescent="0.25">
      <c r="A190" s="1">
        <v>45565</v>
      </c>
      <c r="B190">
        <v>49</v>
      </c>
      <c r="C190" s="8" t="s">
        <v>88</v>
      </c>
      <c r="D190" s="8" t="s">
        <v>11</v>
      </c>
      <c r="E190">
        <v>0</v>
      </c>
      <c r="F190">
        <v>14</v>
      </c>
      <c r="G190" s="9">
        <v>45565.737332118057</v>
      </c>
      <c r="H190" s="9">
        <v>45565.770904189812</v>
      </c>
      <c r="I190">
        <v>3.3572068194444443E-2</v>
      </c>
      <c r="J190">
        <v>1.436462615740741E-4</v>
      </c>
      <c r="K190">
        <v>3.3428421932870371E-2</v>
      </c>
      <c r="L190">
        <v>2.3877444237764551E-3</v>
      </c>
    </row>
    <row r="191" spans="1:12" x14ac:dyDescent="0.25">
      <c r="A191" s="1">
        <v>45474</v>
      </c>
      <c r="B191">
        <v>50</v>
      </c>
      <c r="C191" s="8" t="s">
        <v>89</v>
      </c>
      <c r="D191" s="8" t="s">
        <v>3</v>
      </c>
      <c r="E191">
        <v>1</v>
      </c>
      <c r="F191">
        <v>12</v>
      </c>
      <c r="G191" s="9">
        <v>45474.742657129631</v>
      </c>
      <c r="H191" s="9">
        <v>45474.767310474534</v>
      </c>
      <c r="I191">
        <v>2.465334627314815E-2</v>
      </c>
      <c r="J191">
        <v>4.4088345023148151E-2</v>
      </c>
      <c r="K191">
        <v>-1.9434998750000002E-2</v>
      </c>
      <c r="L191">
        <v>-1.6195832291666669E-3</v>
      </c>
    </row>
    <row r="192" spans="1:12" x14ac:dyDescent="0.25">
      <c r="A192" s="1">
        <v>45474</v>
      </c>
      <c r="B192">
        <v>51</v>
      </c>
      <c r="C192" s="8" t="s">
        <v>90</v>
      </c>
      <c r="D192" s="8" t="s">
        <v>11</v>
      </c>
      <c r="E192">
        <v>1</v>
      </c>
      <c r="F192">
        <v>25</v>
      </c>
      <c r="G192" s="9">
        <v>45474.743051701385</v>
      </c>
      <c r="H192" s="9">
        <v>45474.791344756944</v>
      </c>
      <c r="I192">
        <v>4.8293050995370367E-2</v>
      </c>
      <c r="J192">
        <v>4.4088345023148151E-2</v>
      </c>
      <c r="K192">
        <v>4.2047059722222224E-3</v>
      </c>
      <c r="L192">
        <v>1.6818823888888889E-4</v>
      </c>
    </row>
    <row r="193" spans="1:12" x14ac:dyDescent="0.25">
      <c r="A193" s="1">
        <v>45475</v>
      </c>
      <c r="B193">
        <v>52</v>
      </c>
      <c r="C193" s="8" t="s">
        <v>91</v>
      </c>
      <c r="D193" s="8" t="s">
        <v>3</v>
      </c>
      <c r="E193">
        <v>0</v>
      </c>
      <c r="F193">
        <v>7</v>
      </c>
      <c r="G193" s="9">
        <v>45475.724228043982</v>
      </c>
      <c r="H193" s="9">
        <v>45475.839212488427</v>
      </c>
      <c r="I193">
        <v>0.11498445233796301</v>
      </c>
      <c r="J193">
        <v>2.8259375127314822E-2</v>
      </c>
      <c r="K193">
        <v>8.6725077210648149E-2</v>
      </c>
      <c r="L193">
        <v>1.238929674437831E-2</v>
      </c>
    </row>
    <row r="194" spans="1:12" x14ac:dyDescent="0.25">
      <c r="A194" s="1">
        <v>45475</v>
      </c>
      <c r="B194">
        <v>53</v>
      </c>
      <c r="C194" s="8" t="s">
        <v>92</v>
      </c>
      <c r="D194" s="8" t="s">
        <v>8</v>
      </c>
      <c r="E194">
        <v>0</v>
      </c>
      <c r="F194">
        <v>15</v>
      </c>
      <c r="G194" s="9">
        <v>45475.721032974536</v>
      </c>
      <c r="H194" s="9">
        <v>45475.821109108794</v>
      </c>
      <c r="I194">
        <v>0.1000761324768519</v>
      </c>
      <c r="J194">
        <v>2.8259375127314822E-2</v>
      </c>
      <c r="K194">
        <v>7.1816757349537033E-2</v>
      </c>
      <c r="L194">
        <v>4.7877838233024699E-3</v>
      </c>
    </row>
    <row r="195" spans="1:12" x14ac:dyDescent="0.25">
      <c r="A195" s="1">
        <v>45475</v>
      </c>
      <c r="B195">
        <v>54</v>
      </c>
      <c r="C195" s="8" t="s">
        <v>93</v>
      </c>
      <c r="D195" s="8" t="s">
        <v>3</v>
      </c>
      <c r="E195">
        <v>0</v>
      </c>
      <c r="F195">
        <v>18</v>
      </c>
      <c r="G195" s="9">
        <v>45475.721309942128</v>
      </c>
      <c r="H195" s="9">
        <v>45475.821062430558</v>
      </c>
      <c r="I195">
        <v>9.9752478657407398E-2</v>
      </c>
      <c r="J195">
        <v>2.8259375127314822E-2</v>
      </c>
      <c r="K195">
        <v>7.1493103530092597E-2</v>
      </c>
      <c r="L195">
        <v>3.971839085005144E-3</v>
      </c>
    </row>
    <row r="196" spans="1:12" x14ac:dyDescent="0.25">
      <c r="A196" s="1">
        <v>45517</v>
      </c>
      <c r="B196">
        <v>55</v>
      </c>
      <c r="C196" s="8" t="s">
        <v>94</v>
      </c>
      <c r="D196" s="8" t="s">
        <v>3</v>
      </c>
      <c r="E196">
        <v>0</v>
      </c>
      <c r="F196">
        <v>36</v>
      </c>
      <c r="G196" s="9">
        <v>45517.722742812497</v>
      </c>
      <c r="H196" s="9">
        <v>45517.840538680553</v>
      </c>
      <c r="I196">
        <v>0.11779587299768519</v>
      </c>
      <c r="J196">
        <v>0</v>
      </c>
      <c r="K196">
        <v>0.11779587299768519</v>
      </c>
      <c r="L196">
        <v>3.2721075832690331E-3</v>
      </c>
    </row>
    <row r="197" spans="1:12" x14ac:dyDescent="0.25">
      <c r="A197" s="1">
        <v>45521</v>
      </c>
      <c r="B197">
        <v>56</v>
      </c>
      <c r="C197" s="8" t="s">
        <v>95</v>
      </c>
      <c r="D197" s="8" t="s">
        <v>3</v>
      </c>
      <c r="E197">
        <v>0</v>
      </c>
      <c r="F197">
        <v>40</v>
      </c>
      <c r="G197" s="9">
        <v>45521.35158923611</v>
      </c>
      <c r="H197" s="9">
        <v>45521.559957581019</v>
      </c>
      <c r="I197">
        <v>0.2083683525578704</v>
      </c>
      <c r="J197">
        <v>3.86670138888889E-3</v>
      </c>
      <c r="K197">
        <v>0.2045016511689815</v>
      </c>
      <c r="L197">
        <v>5.1125412792245384E-3</v>
      </c>
    </row>
    <row r="198" spans="1:12" x14ac:dyDescent="0.25">
      <c r="A198" s="1">
        <v>45545</v>
      </c>
      <c r="B198">
        <v>56</v>
      </c>
      <c r="C198" s="8" t="s">
        <v>95</v>
      </c>
      <c r="D198" s="8" t="s">
        <v>3</v>
      </c>
      <c r="E198">
        <v>0</v>
      </c>
      <c r="F198">
        <v>13</v>
      </c>
      <c r="G198" s="9">
        <v>45545.727302430554</v>
      </c>
      <c r="H198" s="9">
        <v>45545.824496875</v>
      </c>
      <c r="I198">
        <v>9.7194451354166669E-2</v>
      </c>
      <c r="J198">
        <v>9.1010071296296294E-3</v>
      </c>
      <c r="K198">
        <v>8.8093444224537035E-2</v>
      </c>
      <c r="L198">
        <v>6.7764187865028492E-3</v>
      </c>
    </row>
    <row r="199" spans="1:12" x14ac:dyDescent="0.25">
      <c r="A199" s="1">
        <v>45523</v>
      </c>
      <c r="B199">
        <v>57</v>
      </c>
      <c r="C199" s="8" t="s">
        <v>96</v>
      </c>
      <c r="D199" s="8" t="s">
        <v>3</v>
      </c>
      <c r="E199">
        <v>1</v>
      </c>
      <c r="F199">
        <v>14</v>
      </c>
      <c r="G199" s="9">
        <v>45523.712420972224</v>
      </c>
      <c r="H199" s="9">
        <v>45523.759325925923</v>
      </c>
      <c r="I199">
        <v>4.6904945659722218E-2</v>
      </c>
      <c r="J199">
        <v>1.299748802083333E-2</v>
      </c>
      <c r="K199">
        <v>3.3907457638888888E-2</v>
      </c>
      <c r="L199">
        <v>2.4219612599206352E-3</v>
      </c>
    </row>
    <row r="200" spans="1:12" x14ac:dyDescent="0.25">
      <c r="A200" s="1">
        <v>45537</v>
      </c>
      <c r="B200">
        <v>58</v>
      </c>
      <c r="C200" s="8" t="s">
        <v>97</v>
      </c>
      <c r="D200" s="8" t="s">
        <v>3</v>
      </c>
      <c r="E200">
        <v>0</v>
      </c>
      <c r="F200">
        <v>17</v>
      </c>
      <c r="G200" s="9">
        <v>45537.74519439815</v>
      </c>
      <c r="H200" s="9">
        <v>45537.835445289355</v>
      </c>
      <c r="I200">
        <v>9.0250890833333333E-2</v>
      </c>
      <c r="J200">
        <v>0</v>
      </c>
      <c r="K200">
        <v>9.0250890833333333E-2</v>
      </c>
      <c r="L200">
        <v>5.3088759313725488E-3</v>
      </c>
    </row>
    <row r="201" spans="1:12" x14ac:dyDescent="0.25">
      <c r="A201" s="1">
        <v>45556</v>
      </c>
      <c r="B201">
        <v>58</v>
      </c>
      <c r="C201" s="8" t="s">
        <v>97</v>
      </c>
      <c r="D201" s="8" t="s">
        <v>3</v>
      </c>
      <c r="E201">
        <v>0</v>
      </c>
      <c r="F201">
        <v>0</v>
      </c>
      <c r="G201" s="9"/>
      <c r="H201" s="9"/>
    </row>
    <row r="202" spans="1:12" x14ac:dyDescent="0.25">
      <c r="A202" s="1">
        <v>45537</v>
      </c>
      <c r="B202">
        <v>59</v>
      </c>
      <c r="C202" s="8" t="s">
        <v>98</v>
      </c>
      <c r="D202" s="8" t="s">
        <v>3</v>
      </c>
      <c r="E202">
        <v>0</v>
      </c>
      <c r="F202">
        <v>13</v>
      </c>
      <c r="G202" s="9">
        <v>45537.745232395835</v>
      </c>
      <c r="H202" s="9">
        <v>45537.817489201392</v>
      </c>
      <c r="I202">
        <v>7.225681157407407E-2</v>
      </c>
      <c r="J202">
        <v>0</v>
      </c>
      <c r="K202">
        <v>7.225681157407407E-2</v>
      </c>
      <c r="L202">
        <v>5.5582162749287754E-3</v>
      </c>
    </row>
    <row r="203" spans="1:12" x14ac:dyDescent="0.25">
      <c r="A203" s="1">
        <v>45544</v>
      </c>
      <c r="B203">
        <v>59</v>
      </c>
      <c r="C203" s="8" t="s">
        <v>98</v>
      </c>
      <c r="D203" s="8" t="s">
        <v>3</v>
      </c>
      <c r="E203">
        <v>0</v>
      </c>
      <c r="F203">
        <v>8</v>
      </c>
      <c r="G203" s="9">
        <v>45544.724882916664</v>
      </c>
      <c r="H203" s="9">
        <v>45544.779562268515</v>
      </c>
      <c r="I203">
        <v>5.4679350289351863E-2</v>
      </c>
      <c r="J203">
        <v>0</v>
      </c>
      <c r="K203">
        <v>5.4679350289351863E-2</v>
      </c>
      <c r="L203">
        <v>6.8349187861689812E-3</v>
      </c>
    </row>
    <row r="204" spans="1:12" x14ac:dyDescent="0.25">
      <c r="A204" s="1">
        <v>45544</v>
      </c>
      <c r="B204">
        <v>60</v>
      </c>
      <c r="C204" s="8" t="s">
        <v>99</v>
      </c>
      <c r="D204" s="8" t="s">
        <v>8</v>
      </c>
      <c r="E204">
        <v>0</v>
      </c>
      <c r="F204">
        <v>10</v>
      </c>
      <c r="G204" s="9">
        <v>45544.728239074073</v>
      </c>
      <c r="H204" s="9">
        <v>45544.813802916666</v>
      </c>
      <c r="I204">
        <v>8.5563847673611096E-2</v>
      </c>
      <c r="J204">
        <v>0</v>
      </c>
      <c r="K204">
        <v>8.5563847673611096E-2</v>
      </c>
      <c r="L204">
        <v>8.5563847673611106E-3</v>
      </c>
    </row>
    <row r="205" spans="1:12" x14ac:dyDescent="0.25">
      <c r="A205" s="1">
        <v>45551</v>
      </c>
      <c r="B205">
        <v>60</v>
      </c>
      <c r="C205" s="8" t="s">
        <v>99</v>
      </c>
      <c r="D205" s="8" t="s">
        <v>8</v>
      </c>
      <c r="E205">
        <v>0</v>
      </c>
      <c r="F205">
        <v>13</v>
      </c>
      <c r="G205" s="9">
        <v>45551.736720069443</v>
      </c>
      <c r="H205" s="9">
        <v>45551.82298921296</v>
      </c>
      <c r="I205">
        <v>8.626914484953703E-2</v>
      </c>
      <c r="J205">
        <v>0</v>
      </c>
      <c r="K205">
        <v>8.626914484953703E-2</v>
      </c>
      <c r="L205">
        <v>6.6360880653490032E-3</v>
      </c>
    </row>
    <row r="206" spans="1:12" x14ac:dyDescent="0.25">
      <c r="A206" s="1">
        <v>45563</v>
      </c>
      <c r="B206">
        <v>60</v>
      </c>
      <c r="C206" s="8" t="s">
        <v>99</v>
      </c>
      <c r="D206" s="8" t="s">
        <v>8</v>
      </c>
      <c r="E206">
        <v>0</v>
      </c>
      <c r="F206">
        <v>2</v>
      </c>
      <c r="G206" s="9">
        <v>45563.37562230324</v>
      </c>
      <c r="H206" s="9">
        <v>45563.375745902777</v>
      </c>
      <c r="I206">
        <v>1.2359086805555561E-4</v>
      </c>
      <c r="J206">
        <v>1.137635391203704E-2</v>
      </c>
      <c r="K206">
        <v>-1.1252763043981481E-2</v>
      </c>
      <c r="L206">
        <v>-5.6263815219907412E-3</v>
      </c>
    </row>
    <row r="207" spans="1:12" x14ac:dyDescent="0.25">
      <c r="A207" s="1">
        <v>45565</v>
      </c>
      <c r="B207">
        <v>60</v>
      </c>
      <c r="C207" s="8" t="s">
        <v>99</v>
      </c>
      <c r="D207" s="8" t="s">
        <v>8</v>
      </c>
      <c r="E207">
        <v>0</v>
      </c>
      <c r="F207">
        <v>5</v>
      </c>
      <c r="G207" s="9">
        <v>45565.732126087962</v>
      </c>
      <c r="H207" s="9">
        <v>45565.75770199074</v>
      </c>
      <c r="I207">
        <v>2.5575905891203701E-2</v>
      </c>
      <c r="J207">
        <v>1.436462615740741E-4</v>
      </c>
      <c r="K207">
        <v>2.5432259629629628E-2</v>
      </c>
      <c r="L207">
        <v>5.0864519259259267E-3</v>
      </c>
    </row>
    <row r="208" spans="1:12" x14ac:dyDescent="0.25">
      <c r="A208" s="1">
        <v>45545</v>
      </c>
      <c r="B208">
        <v>61</v>
      </c>
      <c r="C208" s="8" t="s">
        <v>100</v>
      </c>
      <c r="D208" s="8" t="s">
        <v>3</v>
      </c>
      <c r="E208">
        <v>0</v>
      </c>
      <c r="F208">
        <v>8</v>
      </c>
      <c r="G208" s="9">
        <v>45545.73120347222</v>
      </c>
      <c r="H208" s="9">
        <v>45545.830099247687</v>
      </c>
      <c r="I208">
        <v>9.8895774664351843E-2</v>
      </c>
      <c r="J208">
        <v>9.1010071296296294E-3</v>
      </c>
      <c r="K208">
        <v>8.9794767534722222E-2</v>
      </c>
      <c r="L208">
        <v>1.122434594184028E-2</v>
      </c>
    </row>
    <row r="209" spans="1:12" x14ac:dyDescent="0.25">
      <c r="A209" s="1">
        <v>45552</v>
      </c>
      <c r="B209">
        <v>62</v>
      </c>
      <c r="C209" s="8" t="s">
        <v>101</v>
      </c>
      <c r="D209" s="8" t="s">
        <v>3</v>
      </c>
      <c r="E209">
        <v>0</v>
      </c>
      <c r="F209">
        <v>14</v>
      </c>
      <c r="G209" s="9">
        <v>45552.742973148146</v>
      </c>
      <c r="H209" s="9">
        <v>45552.827706388889</v>
      </c>
      <c r="I209">
        <v>8.4733245914351843E-2</v>
      </c>
      <c r="J209">
        <v>2.2738472094907411E-2</v>
      </c>
      <c r="K209">
        <v>6.1994773819444453E-2</v>
      </c>
      <c r="L209">
        <v>4.4281981299603172E-3</v>
      </c>
    </row>
    <row r="210" spans="1:12" x14ac:dyDescent="0.25">
      <c r="A210" s="1">
        <v>45552</v>
      </c>
      <c r="B210">
        <v>64</v>
      </c>
      <c r="C210" s="8" t="s">
        <v>102</v>
      </c>
      <c r="D210" s="8" t="s">
        <v>3</v>
      </c>
      <c r="E210">
        <v>0</v>
      </c>
      <c r="F210">
        <v>7</v>
      </c>
      <c r="G210" s="9">
        <v>45552.746619479163</v>
      </c>
      <c r="H210" s="9">
        <v>45552.822381689817</v>
      </c>
      <c r="I210">
        <v>7.5762215844907402E-2</v>
      </c>
      <c r="J210">
        <v>2.2738472094907411E-2</v>
      </c>
      <c r="K210">
        <v>5.3023743749999998E-2</v>
      </c>
      <c r="L210">
        <v>7.5748205357142866E-3</v>
      </c>
    </row>
    <row r="211" spans="1:12" x14ac:dyDescent="0.25">
      <c r="A211" s="1">
        <v>45556</v>
      </c>
      <c r="B211">
        <v>65</v>
      </c>
      <c r="C211" s="8" t="s">
        <v>103</v>
      </c>
      <c r="D211" s="8" t="s">
        <v>3</v>
      </c>
      <c r="E211">
        <v>0</v>
      </c>
      <c r="F211">
        <v>13</v>
      </c>
      <c r="G211" s="9">
        <v>45556.385587187498</v>
      </c>
      <c r="H211" s="9">
        <v>45556.468404953703</v>
      </c>
      <c r="I211">
        <v>8.2817759710648156E-2</v>
      </c>
      <c r="J211">
        <v>0</v>
      </c>
      <c r="K211">
        <v>8.2817759710648156E-2</v>
      </c>
      <c r="L211">
        <v>6.3705969008190887E-3</v>
      </c>
    </row>
    <row r="212" spans="1:12" x14ac:dyDescent="0.25">
      <c r="A212" s="1">
        <v>45565</v>
      </c>
      <c r="B212">
        <v>66</v>
      </c>
      <c r="C212" s="8" t="s">
        <v>104</v>
      </c>
      <c r="D212" s="8" t="s">
        <v>3</v>
      </c>
      <c r="E212">
        <v>0</v>
      </c>
      <c r="F212">
        <v>9</v>
      </c>
      <c r="G212" s="9">
        <v>45565.728735474535</v>
      </c>
      <c r="H212" s="9">
        <v>45565.782850578704</v>
      </c>
      <c r="I212">
        <v>5.4115105104166672E-2</v>
      </c>
      <c r="J212">
        <v>1.436462615740741E-4</v>
      </c>
      <c r="K212">
        <v>5.39714588425926E-2</v>
      </c>
      <c r="L212">
        <v>5.9968287602880669E-3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A0B9-2D28-4E26-BF99-148EBBF8947D}">
  <dimension ref="A1"/>
  <sheetViews>
    <sheetView workbookViewId="0">
      <selection sqref="A1:H15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DEDAEC-A772-427F-B759-9D1C080233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Sigurd Schoeler</dc:creator>
  <cp:lastModifiedBy>Sigurd Schoeler</cp:lastModifiedBy>
  <dcterms:created xsi:type="dcterms:W3CDTF">2024-02-18T18:26:37Z</dcterms:created>
  <dcterms:modified xsi:type="dcterms:W3CDTF">2024-10-02T16:14:26Z</dcterms:modified>
</cp:coreProperties>
</file>