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Query" sheetId="2" r:id="rId5"/>
  </sheets>
  <definedNames/>
  <calcPr/>
</workbook>
</file>

<file path=xl/sharedStrings.xml><?xml version="1.0" encoding="utf-8"?>
<sst xmlns="http://schemas.openxmlformats.org/spreadsheetml/2006/main" count="113" uniqueCount="62">
  <si>
    <t>RegistrationWeekStart</t>
  </si>
  <si>
    <t>TotalRegistrations</t>
  </si>
  <si>
    <t>RevenueWeek0</t>
  </si>
  <si>
    <t>RevenueWeek1</t>
  </si>
  <si>
    <t>RevenueWeek2</t>
  </si>
  <si>
    <t>RevenueWeek3</t>
  </si>
  <si>
    <t>RevenueWeek4</t>
  </si>
  <si>
    <t>RevenueWeek5</t>
  </si>
  <si>
    <t>RevenueWeek6</t>
  </si>
  <si>
    <t>RevenueWeek7</t>
  </si>
  <si>
    <t>RevenueWeek8</t>
  </si>
  <si>
    <t>RevenueWeek9</t>
  </si>
  <si>
    <t>RevenueWeek10</t>
  </si>
  <si>
    <t>RevenueWeek11</t>
  </si>
  <si>
    <t>RevenueWeek12</t>
  </si>
  <si>
    <t>Average purchase</t>
  </si>
  <si>
    <t>Cumulative average calculation</t>
  </si>
  <si>
    <t>Cumulative growth</t>
  </si>
  <si>
    <t>Average</t>
  </si>
  <si>
    <t>-- CTE to calculate the first registration week for each user</t>
  </si>
  <si>
    <t>WITH UserRegistration AS (</t>
  </si>
  <si>
    <t>SELECT</t>
  </si>
  <si>
    <t>user_pseudo_id AS UserID, -- Unique identifier for each user</t>
  </si>
  <si>
    <t>DATE_TRUNC(DATE(TIMESTAMP_MICROS(MIN(event_timestamp))), WEEK) AS RegistrationWeekStart -- The week when the user first registered, calculated from the earliest event timestamp</t>
  </si>
  <si>
    <t>FROM</t>
  </si>
  <si>
    <t>`turing_data_analytics.raw_events`</t>
  </si>
  <si>
    <t>GROUP BY</t>
  </si>
  <si>
    <t>UserID</t>
  </si>
  <si>
    <t>),</t>
  </si>
  <si>
    <t>-- CTE to calculate the week of purchase and revenue for purchase events</t>
  </si>
  <si>
    <t>UserPurchase AS (</t>
  </si>
  <si>
    <t>user_pseudo_id AS UserID, -- Unique identifier for the user making a purchase</t>
  </si>
  <si>
    <t>DATE_TRUNC(DATE(TIMESTAMP_MICROS(event_timestamp)), WEEK) AS PurchaseWeekStart, -- The week when the purchase was made</t>
  </si>
  <si>
    <t>purchase_revenue_in_usd AS RevenueUSD -- The revenue from each purchase in USD</t>
  </si>
  <si>
    <t>WHERE</t>
  </si>
  <si>
    <t>event_name = "purchase" -- Filters for purchase events only</t>
  </si>
  <si>
    <t>)</t>
  </si>
  <si>
    <t>-- Main SELECT statement to calculate revenue by week since registration</t>
  </si>
  <si>
    <t>ur.RegistrationWeekStart, -- The start of the registration week for grouping results</t>
  </si>
  <si>
    <t>COUNT(DISTINCT ur.UserID) AS TotalRegistrations, -- Total number of users who registered in each week</t>
  </si>
  <si>
    <t>-- The following lines calculate the total revenue generated from users in their respective registration week (week 0) and the subsequent 12 weeks.</t>
  </si>
  <si>
    <t>-- Each SUM/CASE combination checks if the purchase occurred in the same week as the registration (for week0_revenue),</t>
  </si>
  <si>
    <t>-- or in one of the 12 weeks following registration (for week1_revenue through week12_revenue),</t>
  </si>
  <si>
    <t>-- and sums the revenue for those purchases.</t>
  </si>
  <si>
    <t>SUM(CASE WHEN up.PurchaseWeekStart = ur.RegistrationWeekStart THEN up.RevenueUSD ELSE 0 END) AS RevenueWeek0,</t>
  </si>
  <si>
    <t>SUM(CASE WHEN up.PurchaseWeekStart = DATE_ADD(ur.RegistrationWeekStart, INTERVAL 1 WEEK) THEN up.RevenueUSD ELSE 0 END) AS RevenueWeek1,</t>
  </si>
  <si>
    <t>SUM(CASE WHEN up.PurchaseWeekStart = DATE_ADD(ur.RegistrationWeekStart, INTERVAL 2 WEEK) THEN up.RevenueUSD ELSE 0 END) AS RevenueWeek2,</t>
  </si>
  <si>
    <t>SUM(CASE WHEN up.PurchaseWeekStart = DATE_ADD(ur.RegistrationWeekStart, INTERVAL 3 WEEK) THEN up.RevenueUSD ELSE 0 END) AS RevenueWeek3,</t>
  </si>
  <si>
    <t>SUM(CASE WHEN up.PurchaseWeekStart = DATE_ADD(ur.RegistrationWeekStart, INTERVAL 4 WEEK) THEN up.RevenueUSD ELSE 0 END) AS RevenueWeek4,</t>
  </si>
  <si>
    <t>SUM(CASE WHEN up.PurchaseWeekStart = DATE_ADD(ur.RegistrationWeekStart, INTERVAL 5 WEEK) THEN up.RevenueUSD ELSE 0 END) AS RevenueWeek5,</t>
  </si>
  <si>
    <t>SUM(CASE WHEN up.PurchaseWeekStart = DATE_ADD(ur.RegistrationWeekStart, INTERVAL 6 WEEK) THEN up.RevenueUSD ELSE 0 END) AS RevenueWeek6,</t>
  </si>
  <si>
    <t>SUM(CASE WHEN up.PurchaseWeekStart = DATE_ADD(ur.RegistrationWeekStart, INTERVAL 7 WEEK) THEN up.RevenueUSD ELSE 0 END) AS RevenueWeek7,</t>
  </si>
  <si>
    <t>SUM(CASE WHEN up.PurchaseWeekStart = DATE_ADD(ur.RegistrationWeekStart, INTERVAL 8 WEEK) THEN up.RevenueUSD ELSE 0 END) AS RevenueWeek8,</t>
  </si>
  <si>
    <t>SUM(CASE WHEN up.PurchaseWeekStart = DATE_ADD(ur.RegistrationWeekStart, INTERVAL 9 WEEK) THEN up.RevenueUSD ELSE 0 END) AS RevenueWeek9,</t>
  </si>
  <si>
    <t>SUM(CASE WHEN up.PurchaseWeekStart = DATE_ADD(ur.RegistrationWeekStart, INTERVAL 10 WEEK) THEN up.RevenueUSD ELSE 0 END) AS RevenueWeek10,</t>
  </si>
  <si>
    <t>SUM(CASE WHEN up.PurchaseWeekStart = DATE_ADD(ur.RegistrationWeekStart, INTERVAL 11 WEEK) THEN up.RevenueUSD ELSE 0 END) AS RevenueWeek11,</t>
  </si>
  <si>
    <t>SUM(CASE WHEN up.PurchaseWeekStart = DATE_ADD(ur.RegistrationWeekStart, INTERVAL 12 WEEK) THEN up.RevenueUSD ELSE 0 END) AS RevenueWeek12</t>
  </si>
  <si>
    <t>UserRegistration ur -- From the UserRegistration CTE</t>
  </si>
  <si>
    <t>LEFT JOIN UserPurchase up ON ur.UserID = up.UserID -- Joining on UserID to match registration records with purchase records</t>
  </si>
  <si>
    <t>ur.RegistrationWeekStart -- Grouping results by the registration week</t>
  </si>
  <si>
    <t>ORDER BY</t>
  </si>
  <si>
    <t>ur.RegistrationWeekStart -- Ordering the results by the registration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</si>
</sst>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00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D81B60"/>
      <name val="&quot;Roboto Mono&quot;"/>
    </font>
    <font>
      <sz val="9.0"/>
      <color rgb="FF37474F"/>
      <name val="&quot;Roboto Mono&quot;"/>
    </font>
    <font>
      <sz val="9.0"/>
      <color rgb="FF3367D6"/>
      <name val="&quot;Roboto Mono&quot;"/>
    </font>
    <font>
      <sz val="9.0"/>
      <color rgb="FF0D904F"/>
      <name val="&quot;Roboto Mono&quot;"/>
    </font>
    <font>
      <sz val="9.0"/>
      <color rgb="FF000000"/>
      <name val="&quot;Roboto Mono&quot;"/>
    </font>
    <font>
      <sz val="9.0"/>
      <color rgb="FF3A474E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Font="1" applyNumberFormat="1"/>
    <xf borderId="0" fillId="0" fontId="1" numFmtId="165" xfId="0" applyFont="1" applyNumberFormat="1"/>
    <xf borderId="0" fillId="0" fontId="1" numFmtId="10" xfId="0" applyFont="1" applyNumberFormat="1"/>
    <xf borderId="0" fillId="0" fontId="1" numFmtId="2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7" numFmtId="0" xfId="0" applyFont="1"/>
    <xf borderId="0" fillId="2" fontId="3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0.13"/>
    <col customWidth="1" min="3" max="3" width="10.5"/>
    <col customWidth="1" min="4" max="4" width="9.88"/>
    <col customWidth="1" min="5" max="5" width="10.88"/>
    <col customWidth="1" min="6" max="6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44136.0</v>
      </c>
      <c r="B2" s="1">
        <v>20078.0</v>
      </c>
      <c r="C2" s="1">
        <v>18833.0</v>
      </c>
      <c r="D2" s="1">
        <v>6553.0</v>
      </c>
      <c r="E2" s="1">
        <v>5365.0</v>
      </c>
      <c r="F2" s="1">
        <v>5255.0</v>
      </c>
      <c r="G2" s="1">
        <v>3210.0</v>
      </c>
      <c r="H2" s="1">
        <v>3076.0</v>
      </c>
      <c r="I2" s="1">
        <v>3319.0</v>
      </c>
      <c r="J2" s="1">
        <v>502.0</v>
      </c>
      <c r="K2" s="1">
        <v>157.0</v>
      </c>
      <c r="L2" s="1">
        <v>277.0</v>
      </c>
      <c r="M2" s="1">
        <v>465.0</v>
      </c>
      <c r="N2" s="1">
        <v>300.0</v>
      </c>
      <c r="O2" s="1">
        <v>365.0</v>
      </c>
    </row>
    <row r="3">
      <c r="A3" s="2">
        <v>44143.0</v>
      </c>
      <c r="B3" s="1">
        <v>16232.0</v>
      </c>
      <c r="C3" s="1">
        <v>19348.0</v>
      </c>
      <c r="D3" s="1">
        <v>6189.0</v>
      </c>
      <c r="E3" s="1">
        <v>4565.0</v>
      </c>
      <c r="F3" s="1">
        <v>3722.0</v>
      </c>
      <c r="G3" s="1">
        <v>4489.0</v>
      </c>
      <c r="H3" s="1">
        <v>1696.0</v>
      </c>
      <c r="I3" s="1">
        <v>639.0</v>
      </c>
      <c r="J3" s="1">
        <v>1126.0</v>
      </c>
      <c r="K3" s="1">
        <v>0.0</v>
      </c>
      <c r="L3" s="1">
        <v>195.0</v>
      </c>
      <c r="M3" s="1">
        <v>576.0</v>
      </c>
      <c r="N3" s="1">
        <v>333.0</v>
      </c>
    </row>
    <row r="4">
      <c r="A4" s="2">
        <v>44150.0</v>
      </c>
      <c r="B4" s="1">
        <v>17845.0</v>
      </c>
      <c r="C4" s="1">
        <v>24657.0</v>
      </c>
      <c r="D4" s="1">
        <v>5296.0</v>
      </c>
      <c r="E4" s="1">
        <v>3903.0</v>
      </c>
      <c r="F4" s="1">
        <v>4061.0</v>
      </c>
      <c r="G4" s="1">
        <v>2982.0</v>
      </c>
      <c r="H4" s="1">
        <v>457.0</v>
      </c>
      <c r="I4" s="1">
        <v>514.0</v>
      </c>
      <c r="J4" s="1">
        <v>393.0</v>
      </c>
      <c r="K4" s="1">
        <v>374.0</v>
      </c>
      <c r="L4" s="1">
        <v>111.0</v>
      </c>
      <c r="M4" s="1">
        <v>79.0</v>
      </c>
    </row>
    <row r="5">
      <c r="A5" s="2">
        <v>44157.0</v>
      </c>
      <c r="B5" s="1">
        <v>19637.0</v>
      </c>
      <c r="C5" s="1">
        <v>32347.0</v>
      </c>
      <c r="D5" s="1">
        <v>4632.0</v>
      </c>
      <c r="E5" s="1">
        <v>4425.0</v>
      </c>
      <c r="F5" s="1">
        <v>2344.0</v>
      </c>
      <c r="G5" s="1">
        <v>727.0</v>
      </c>
      <c r="H5" s="1">
        <v>260.0</v>
      </c>
      <c r="I5" s="1">
        <v>126.0</v>
      </c>
      <c r="J5" s="1">
        <v>208.0</v>
      </c>
      <c r="K5" s="1">
        <v>679.0</v>
      </c>
      <c r="L5" s="1">
        <v>74.0</v>
      </c>
    </row>
    <row r="6">
      <c r="A6" s="2">
        <v>44164.0</v>
      </c>
      <c r="B6" s="1">
        <v>21991.0</v>
      </c>
      <c r="C6" s="1">
        <v>29015.0</v>
      </c>
      <c r="D6" s="1">
        <v>7992.0</v>
      </c>
      <c r="E6" s="1">
        <v>5350.0</v>
      </c>
      <c r="F6" s="1">
        <v>1056.0</v>
      </c>
      <c r="G6" s="1">
        <v>273.0</v>
      </c>
      <c r="H6" s="1">
        <v>487.0</v>
      </c>
      <c r="I6" s="1">
        <v>134.0</v>
      </c>
      <c r="J6" s="1">
        <v>263.0</v>
      </c>
      <c r="K6" s="1">
        <v>119.0</v>
      </c>
    </row>
    <row r="7">
      <c r="A7" s="2">
        <v>44171.0</v>
      </c>
      <c r="B7" s="1">
        <v>28069.0</v>
      </c>
      <c r="C7" s="1">
        <v>33755.0</v>
      </c>
      <c r="D7" s="1">
        <v>9247.0</v>
      </c>
      <c r="E7" s="1">
        <v>2287.0</v>
      </c>
      <c r="F7" s="1">
        <v>966.0</v>
      </c>
      <c r="G7" s="1">
        <v>585.0</v>
      </c>
      <c r="H7" s="1">
        <v>756.0</v>
      </c>
      <c r="I7" s="1">
        <v>685.0</v>
      </c>
      <c r="J7" s="1">
        <v>62.0</v>
      </c>
    </row>
    <row r="8">
      <c r="A8" s="2">
        <v>44178.0</v>
      </c>
      <c r="B8" s="1">
        <v>25153.0</v>
      </c>
      <c r="C8" s="1">
        <v>25360.0</v>
      </c>
      <c r="D8" s="1">
        <v>2712.0</v>
      </c>
      <c r="E8" s="1">
        <v>1012.0</v>
      </c>
      <c r="F8" s="1">
        <v>760.0</v>
      </c>
      <c r="G8" s="1">
        <v>1027.0</v>
      </c>
      <c r="H8" s="1">
        <v>750.0</v>
      </c>
      <c r="I8" s="1">
        <v>10.0</v>
      </c>
    </row>
    <row r="9">
      <c r="A9" s="2">
        <v>44185.0</v>
      </c>
      <c r="B9" s="1">
        <v>17830.0</v>
      </c>
      <c r="C9" s="1">
        <v>6574.0</v>
      </c>
      <c r="D9" s="1">
        <v>960.0</v>
      </c>
      <c r="E9" s="1">
        <v>373.0</v>
      </c>
      <c r="F9" s="1">
        <v>415.0</v>
      </c>
      <c r="G9" s="1">
        <v>321.0</v>
      </c>
      <c r="H9" s="1">
        <v>144.0</v>
      </c>
    </row>
    <row r="10">
      <c r="A10" s="2">
        <v>44192.0</v>
      </c>
      <c r="B10" s="1">
        <v>16539.0</v>
      </c>
      <c r="C10" s="1">
        <v>5608.0</v>
      </c>
      <c r="D10" s="1">
        <v>841.0</v>
      </c>
      <c r="E10" s="1">
        <v>75.0</v>
      </c>
      <c r="F10" s="1">
        <v>337.0</v>
      </c>
      <c r="G10" s="1">
        <v>99.0</v>
      </c>
    </row>
    <row r="11">
      <c r="A11" s="2">
        <v>44199.0</v>
      </c>
      <c r="B11" s="1">
        <v>22774.0</v>
      </c>
      <c r="C11" s="1">
        <v>5201.0</v>
      </c>
      <c r="D11" s="1">
        <v>1464.0</v>
      </c>
      <c r="E11" s="1">
        <v>624.0</v>
      </c>
      <c r="F11" s="1">
        <v>108.0</v>
      </c>
    </row>
    <row r="12">
      <c r="A12" s="2">
        <v>44206.0</v>
      </c>
      <c r="B12" s="1">
        <v>21452.0</v>
      </c>
      <c r="C12" s="1">
        <v>8568.0</v>
      </c>
      <c r="D12" s="1">
        <v>1255.0</v>
      </c>
      <c r="E12" s="1">
        <v>267.0</v>
      </c>
    </row>
    <row r="13">
      <c r="A13" s="2">
        <v>44213.0</v>
      </c>
      <c r="B13" s="1">
        <v>20782.0</v>
      </c>
      <c r="C13" s="1">
        <v>18770.0</v>
      </c>
      <c r="D13" s="1">
        <v>2536.0</v>
      </c>
    </row>
    <row r="14">
      <c r="A14" s="2">
        <v>44220.0</v>
      </c>
      <c r="B14" s="1">
        <v>19560.0</v>
      </c>
      <c r="C14" s="1">
        <v>3758.0</v>
      </c>
    </row>
    <row r="15">
      <c r="A15" s="2"/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</row>
    <row r="18">
      <c r="A18" s="2">
        <v>44136.0</v>
      </c>
      <c r="B18" s="1">
        <v>20078.0</v>
      </c>
      <c r="C18" s="3">
        <f t="shared" ref="C18:O18" si="1">C2/$B2</f>
        <v>0.9379918319</v>
      </c>
      <c r="D18" s="3">
        <f t="shared" si="1"/>
        <v>0.3263771292</v>
      </c>
      <c r="E18" s="3">
        <f t="shared" si="1"/>
        <v>0.2672078892</v>
      </c>
      <c r="F18" s="3">
        <f t="shared" si="1"/>
        <v>0.2617292559</v>
      </c>
      <c r="G18" s="3">
        <f t="shared" si="1"/>
        <v>0.1598764817</v>
      </c>
      <c r="H18" s="3">
        <f t="shared" si="1"/>
        <v>0.1532025102</v>
      </c>
      <c r="I18" s="3">
        <f t="shared" si="1"/>
        <v>0.1653053093</v>
      </c>
      <c r="J18" s="3">
        <f t="shared" si="1"/>
        <v>0.02500249029</v>
      </c>
      <c r="K18" s="3">
        <f t="shared" si="1"/>
        <v>0.007819503935</v>
      </c>
      <c r="L18" s="3">
        <f t="shared" si="1"/>
        <v>0.01379619484</v>
      </c>
      <c r="M18" s="3">
        <f t="shared" si="1"/>
        <v>0.02315967726</v>
      </c>
      <c r="N18" s="3">
        <f t="shared" si="1"/>
        <v>0.01494172726</v>
      </c>
      <c r="O18" s="3">
        <f t="shared" si="1"/>
        <v>0.0181791015</v>
      </c>
    </row>
    <row r="19">
      <c r="A19" s="2">
        <v>44143.0</v>
      </c>
      <c r="B19" s="1">
        <v>16232.0</v>
      </c>
      <c r="C19" s="3">
        <f t="shared" ref="C19:N19" si="2">C3/$B3</f>
        <v>1.191966486</v>
      </c>
      <c r="D19" s="3">
        <f t="shared" si="2"/>
        <v>0.3812838837</v>
      </c>
      <c r="E19" s="3">
        <f t="shared" si="2"/>
        <v>0.2812345983</v>
      </c>
      <c r="F19" s="3">
        <f t="shared" si="2"/>
        <v>0.2293001479</v>
      </c>
      <c r="G19" s="3">
        <f t="shared" si="2"/>
        <v>0.2765524889</v>
      </c>
      <c r="H19" s="3">
        <f t="shared" si="2"/>
        <v>0.104484968</v>
      </c>
      <c r="I19" s="3">
        <f t="shared" si="2"/>
        <v>0.0393666831</v>
      </c>
      <c r="J19" s="3">
        <f t="shared" si="2"/>
        <v>0.06936914736</v>
      </c>
      <c r="K19" s="3">
        <f t="shared" si="2"/>
        <v>0</v>
      </c>
      <c r="L19" s="3">
        <f t="shared" si="2"/>
        <v>0.01201330705</v>
      </c>
      <c r="M19" s="3">
        <f t="shared" si="2"/>
        <v>0.03548546082</v>
      </c>
      <c r="N19" s="3">
        <f t="shared" si="2"/>
        <v>0.02051503204</v>
      </c>
      <c r="O19" s="3"/>
    </row>
    <row r="20">
      <c r="A20" s="2">
        <v>44150.0</v>
      </c>
      <c r="B20" s="1">
        <v>17845.0</v>
      </c>
      <c r="C20" s="3">
        <f t="shared" ref="C20:M20" si="3">C4/$B4</f>
        <v>1.381731577</v>
      </c>
      <c r="D20" s="3">
        <f t="shared" si="3"/>
        <v>0.2967778089</v>
      </c>
      <c r="E20" s="3">
        <f t="shared" si="3"/>
        <v>0.2187167274</v>
      </c>
      <c r="F20" s="3">
        <f t="shared" si="3"/>
        <v>0.2275707481</v>
      </c>
      <c r="G20" s="3">
        <f t="shared" si="3"/>
        <v>0.1671056318</v>
      </c>
      <c r="H20" s="3">
        <f t="shared" si="3"/>
        <v>0.0256094144</v>
      </c>
      <c r="I20" s="3">
        <f t="shared" si="3"/>
        <v>0.02880358644</v>
      </c>
      <c r="J20" s="3">
        <f t="shared" si="3"/>
        <v>0.02202297562</v>
      </c>
      <c r="K20" s="3">
        <f t="shared" si="3"/>
        <v>0.02095825161</v>
      </c>
      <c r="L20" s="3">
        <f t="shared" si="3"/>
        <v>0.006220229756</v>
      </c>
      <c r="M20" s="3">
        <f t="shared" si="3"/>
        <v>0.004427010367</v>
      </c>
      <c r="N20" s="3"/>
      <c r="O20" s="3"/>
    </row>
    <row r="21">
      <c r="A21" s="2">
        <v>44157.0</v>
      </c>
      <c r="B21" s="1">
        <v>19637.0</v>
      </c>
      <c r="C21" s="3">
        <f t="shared" ref="C21:L21" si="4">C5/$B5</f>
        <v>1.647247543</v>
      </c>
      <c r="D21" s="3">
        <f t="shared" si="4"/>
        <v>0.2358812446</v>
      </c>
      <c r="E21" s="3">
        <f t="shared" si="4"/>
        <v>0.2253399195</v>
      </c>
      <c r="F21" s="3">
        <f t="shared" si="4"/>
        <v>0.119366502</v>
      </c>
      <c r="G21" s="3">
        <f t="shared" si="4"/>
        <v>0.03702194836</v>
      </c>
      <c r="H21" s="3">
        <f t="shared" si="4"/>
        <v>0.01324031166</v>
      </c>
      <c r="I21" s="3">
        <f t="shared" si="4"/>
        <v>0.006416458726</v>
      </c>
      <c r="J21" s="3">
        <f t="shared" si="4"/>
        <v>0.01059224933</v>
      </c>
      <c r="K21" s="3">
        <f t="shared" si="4"/>
        <v>0.03457758313</v>
      </c>
      <c r="L21" s="3">
        <f t="shared" si="4"/>
        <v>0.003768396395</v>
      </c>
      <c r="M21" s="3"/>
      <c r="N21" s="3"/>
      <c r="O21" s="3"/>
    </row>
    <row r="22">
      <c r="A22" s="2">
        <v>44164.0</v>
      </c>
      <c r="B22" s="1">
        <v>21991.0</v>
      </c>
      <c r="C22" s="3">
        <f t="shared" ref="C22:K22" si="5">C6/$B6</f>
        <v>1.319403392</v>
      </c>
      <c r="D22" s="3">
        <f t="shared" si="5"/>
        <v>0.3634213997</v>
      </c>
      <c r="E22" s="3">
        <f t="shared" si="5"/>
        <v>0.2432813424</v>
      </c>
      <c r="F22" s="3">
        <f t="shared" si="5"/>
        <v>0.0480196444</v>
      </c>
      <c r="G22" s="3">
        <f t="shared" si="5"/>
        <v>0.01241416943</v>
      </c>
      <c r="H22" s="3">
        <f t="shared" si="5"/>
        <v>0.02214542313</v>
      </c>
      <c r="I22" s="3">
        <f t="shared" si="5"/>
        <v>0.006093401846</v>
      </c>
      <c r="J22" s="3">
        <f t="shared" si="5"/>
        <v>0.01195943795</v>
      </c>
      <c r="K22" s="3">
        <f t="shared" si="5"/>
        <v>0.005411304625</v>
      </c>
      <c r="L22" s="3"/>
      <c r="M22" s="3"/>
      <c r="N22" s="3"/>
      <c r="O22" s="3"/>
    </row>
    <row r="23">
      <c r="A23" s="2">
        <v>44171.0</v>
      </c>
      <c r="B23" s="1">
        <v>28069.0</v>
      </c>
      <c r="C23" s="3">
        <f t="shared" ref="C23:J23" si="6">C7/$B7</f>
        <v>1.202572233</v>
      </c>
      <c r="D23" s="3">
        <f t="shared" si="6"/>
        <v>0.3294381702</v>
      </c>
      <c r="E23" s="3">
        <f t="shared" si="6"/>
        <v>0.08147778688</v>
      </c>
      <c r="F23" s="3">
        <f t="shared" si="6"/>
        <v>0.03441519114</v>
      </c>
      <c r="G23" s="3">
        <f t="shared" si="6"/>
        <v>0.02084149774</v>
      </c>
      <c r="H23" s="3">
        <f t="shared" si="6"/>
        <v>0.02693362785</v>
      </c>
      <c r="I23" s="3">
        <f t="shared" si="6"/>
        <v>0.02440414692</v>
      </c>
      <c r="J23" s="3">
        <f t="shared" si="6"/>
        <v>0.002208842495</v>
      </c>
      <c r="K23" s="3"/>
      <c r="L23" s="3"/>
      <c r="M23" s="3"/>
      <c r="N23" s="3"/>
      <c r="O23" s="3"/>
    </row>
    <row r="24">
      <c r="A24" s="2">
        <v>44178.0</v>
      </c>
      <c r="B24" s="1">
        <v>25153.0</v>
      </c>
      <c r="C24" s="3">
        <f t="shared" ref="C24:I24" si="7">C8/$B8</f>
        <v>1.008229635</v>
      </c>
      <c r="D24" s="3">
        <f t="shared" si="7"/>
        <v>0.1078201407</v>
      </c>
      <c r="E24" s="3">
        <f t="shared" si="7"/>
        <v>0.04023376933</v>
      </c>
      <c r="F24" s="3">
        <f t="shared" si="7"/>
        <v>0.03021508369</v>
      </c>
      <c r="G24" s="3">
        <f t="shared" si="7"/>
        <v>0.04083011967</v>
      </c>
      <c r="H24" s="3">
        <f t="shared" si="7"/>
        <v>0.0298175168</v>
      </c>
      <c r="I24" s="3">
        <f t="shared" si="7"/>
        <v>0.0003975668906</v>
      </c>
      <c r="J24" s="3"/>
      <c r="K24" s="3"/>
      <c r="L24" s="3"/>
      <c r="M24" s="3"/>
      <c r="N24" s="3"/>
      <c r="O24" s="3"/>
    </row>
    <row r="25">
      <c r="A25" s="2">
        <v>44185.0</v>
      </c>
      <c r="B25" s="1">
        <v>17830.0</v>
      </c>
      <c r="C25" s="3">
        <f t="shared" ref="C25:H25" si="8">C9/$B9</f>
        <v>0.3687044307</v>
      </c>
      <c r="D25" s="3">
        <f t="shared" si="8"/>
        <v>0.0538418396</v>
      </c>
      <c r="E25" s="3">
        <f t="shared" si="8"/>
        <v>0.02091979809</v>
      </c>
      <c r="F25" s="3">
        <f t="shared" si="8"/>
        <v>0.02327537858</v>
      </c>
      <c r="G25" s="3">
        <f t="shared" si="8"/>
        <v>0.01800336511</v>
      </c>
      <c r="H25" s="3">
        <f t="shared" si="8"/>
        <v>0.008076275939</v>
      </c>
      <c r="I25" s="3"/>
      <c r="J25" s="3"/>
      <c r="K25" s="3"/>
      <c r="L25" s="3"/>
      <c r="M25" s="3"/>
      <c r="N25" s="3"/>
      <c r="O25" s="3"/>
    </row>
    <row r="26">
      <c r="A26" s="2">
        <v>44192.0</v>
      </c>
      <c r="B26" s="1">
        <v>16539.0</v>
      </c>
      <c r="C26" s="3">
        <f t="shared" ref="C26:G26" si="9">C10/$B10</f>
        <v>0.3390773324</v>
      </c>
      <c r="D26" s="3">
        <f t="shared" si="9"/>
        <v>0.05084950723</v>
      </c>
      <c r="E26" s="3">
        <f t="shared" si="9"/>
        <v>0.004534736078</v>
      </c>
      <c r="F26" s="3">
        <f t="shared" si="9"/>
        <v>0.02037608078</v>
      </c>
      <c r="G26" s="3">
        <f t="shared" si="9"/>
        <v>0.005985851623</v>
      </c>
      <c r="H26" s="3"/>
      <c r="I26" s="3"/>
      <c r="J26" s="3"/>
      <c r="K26" s="3"/>
      <c r="L26" s="3"/>
      <c r="M26" s="3"/>
      <c r="N26" s="3"/>
      <c r="O26" s="3"/>
    </row>
    <row r="27">
      <c r="A27" s="2">
        <v>44199.0</v>
      </c>
      <c r="B27" s="1">
        <v>22774.0</v>
      </c>
      <c r="C27" s="3">
        <f t="shared" ref="C27:F27" si="10">C11/$B11</f>
        <v>0.2283744621</v>
      </c>
      <c r="D27" s="3">
        <f t="shared" si="10"/>
        <v>0.06428383244</v>
      </c>
      <c r="E27" s="3">
        <f t="shared" si="10"/>
        <v>0.02739966629</v>
      </c>
      <c r="F27" s="3">
        <f t="shared" si="10"/>
        <v>0.004742249934</v>
      </c>
      <c r="G27" s="3"/>
      <c r="H27" s="3"/>
      <c r="I27" s="3"/>
      <c r="J27" s="3"/>
      <c r="K27" s="3"/>
      <c r="L27" s="3"/>
      <c r="M27" s="3"/>
      <c r="N27" s="3"/>
      <c r="O27" s="3"/>
    </row>
    <row r="28">
      <c r="A28" s="2">
        <v>44206.0</v>
      </c>
      <c r="B28" s="1">
        <v>21452.0</v>
      </c>
      <c r="C28" s="3">
        <f t="shared" ref="C28:E28" si="11">C12/$B12</f>
        <v>0.399403319</v>
      </c>
      <c r="D28" s="3">
        <f t="shared" si="11"/>
        <v>0.05850270371</v>
      </c>
      <c r="E28" s="3">
        <f t="shared" si="11"/>
        <v>0.01244639194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2">
        <v>44213.0</v>
      </c>
      <c r="B29" s="1">
        <v>20782.0</v>
      </c>
      <c r="C29" s="3">
        <f t="shared" ref="C29:D29" si="12">C13/$B13</f>
        <v>0.9031854489</v>
      </c>
      <c r="D29" s="3">
        <f t="shared" si="12"/>
        <v>0.1220286787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2">
        <v>44220.0</v>
      </c>
      <c r="B30" s="1">
        <v>19560.0</v>
      </c>
      <c r="C30" s="3">
        <f>C14/$B14</f>
        <v>0.1921267894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2"/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</row>
    <row r="36">
      <c r="A36" s="2">
        <v>44136.0</v>
      </c>
      <c r="B36" s="1">
        <v>20078.0</v>
      </c>
      <c r="C36" s="3">
        <f t="shared" ref="C36:C48" si="14">C2/$B2</f>
        <v>0.9379918319</v>
      </c>
      <c r="D36" s="3">
        <f t="shared" ref="D36:O36" si="13">C36+D18</f>
        <v>1.264368961</v>
      </c>
      <c r="E36" s="3">
        <f t="shared" si="13"/>
        <v>1.53157685</v>
      </c>
      <c r="F36" s="3">
        <f t="shared" si="13"/>
        <v>1.793306106</v>
      </c>
      <c r="G36" s="3">
        <f t="shared" si="13"/>
        <v>1.953182588</v>
      </c>
      <c r="H36" s="3">
        <f t="shared" si="13"/>
        <v>2.106385098</v>
      </c>
      <c r="I36" s="3">
        <f t="shared" si="13"/>
        <v>2.271690407</v>
      </c>
      <c r="J36" s="3">
        <f t="shared" si="13"/>
        <v>2.296692898</v>
      </c>
      <c r="K36" s="3">
        <f t="shared" si="13"/>
        <v>2.304512402</v>
      </c>
      <c r="L36" s="3">
        <f t="shared" si="13"/>
        <v>2.318308596</v>
      </c>
      <c r="M36" s="3">
        <f t="shared" si="13"/>
        <v>2.341468274</v>
      </c>
      <c r="N36" s="3">
        <f t="shared" si="13"/>
        <v>2.356410001</v>
      </c>
      <c r="O36" s="3">
        <f t="shared" si="13"/>
        <v>2.374589103</v>
      </c>
      <c r="P36" s="3"/>
    </row>
    <row r="37">
      <c r="A37" s="2">
        <v>44143.0</v>
      </c>
      <c r="B37" s="1">
        <v>16232.0</v>
      </c>
      <c r="C37" s="3">
        <f t="shared" si="14"/>
        <v>1.191966486</v>
      </c>
      <c r="D37" s="3">
        <f t="shared" ref="D37:N37" si="15">C37+D19</f>
        <v>1.57325037</v>
      </c>
      <c r="E37" s="3">
        <f t="shared" si="15"/>
        <v>1.854484968</v>
      </c>
      <c r="F37" s="3">
        <f t="shared" si="15"/>
        <v>2.083785116</v>
      </c>
      <c r="G37" s="3">
        <f t="shared" si="15"/>
        <v>2.360337605</v>
      </c>
      <c r="H37" s="3">
        <f t="shared" si="15"/>
        <v>2.464822573</v>
      </c>
      <c r="I37" s="3">
        <f t="shared" si="15"/>
        <v>2.504189256</v>
      </c>
      <c r="J37" s="3">
        <f t="shared" si="15"/>
        <v>2.573558403</v>
      </c>
      <c r="K37" s="3">
        <f t="shared" si="15"/>
        <v>2.573558403</v>
      </c>
      <c r="L37" s="3">
        <f t="shared" si="15"/>
        <v>2.58557171</v>
      </c>
      <c r="M37" s="3">
        <f t="shared" si="15"/>
        <v>2.621057171</v>
      </c>
      <c r="N37" s="3">
        <f t="shared" si="15"/>
        <v>2.641572203</v>
      </c>
      <c r="O37" s="3"/>
      <c r="P37" s="3"/>
    </row>
    <row r="38">
      <c r="A38" s="2">
        <v>44150.0</v>
      </c>
      <c r="B38" s="1">
        <v>17845.0</v>
      </c>
      <c r="C38" s="3">
        <f t="shared" si="14"/>
        <v>1.381731577</v>
      </c>
      <c r="D38" s="3">
        <f t="shared" ref="D38:M38" si="16">C38+D20</f>
        <v>1.678509386</v>
      </c>
      <c r="E38" s="3">
        <f t="shared" si="16"/>
        <v>1.897226114</v>
      </c>
      <c r="F38" s="3">
        <f t="shared" si="16"/>
        <v>2.124796862</v>
      </c>
      <c r="G38" s="3">
        <f t="shared" si="16"/>
        <v>2.291902494</v>
      </c>
      <c r="H38" s="3">
        <f t="shared" si="16"/>
        <v>2.317511908</v>
      </c>
      <c r="I38" s="3">
        <f t="shared" si="16"/>
        <v>2.346315495</v>
      </c>
      <c r="J38" s="3">
        <f t="shared" si="16"/>
        <v>2.36833847</v>
      </c>
      <c r="K38" s="3">
        <f t="shared" si="16"/>
        <v>2.389296722</v>
      </c>
      <c r="L38" s="3">
        <f t="shared" si="16"/>
        <v>2.395516952</v>
      </c>
      <c r="M38" s="3">
        <f t="shared" si="16"/>
        <v>2.399943962</v>
      </c>
      <c r="N38" s="3"/>
      <c r="O38" s="3"/>
      <c r="P38" s="3"/>
    </row>
    <row r="39">
      <c r="A39" s="2">
        <v>44157.0</v>
      </c>
      <c r="B39" s="1">
        <v>19637.0</v>
      </c>
      <c r="C39" s="3">
        <f t="shared" si="14"/>
        <v>1.647247543</v>
      </c>
      <c r="D39" s="3">
        <f t="shared" ref="D39:L39" si="17">C39+D21</f>
        <v>1.883128787</v>
      </c>
      <c r="E39" s="3">
        <f t="shared" si="17"/>
        <v>2.108468707</v>
      </c>
      <c r="F39" s="3">
        <f t="shared" si="17"/>
        <v>2.227835209</v>
      </c>
      <c r="G39" s="3">
        <f t="shared" si="17"/>
        <v>2.264857157</v>
      </c>
      <c r="H39" s="3">
        <f t="shared" si="17"/>
        <v>2.278097469</v>
      </c>
      <c r="I39" s="3">
        <f t="shared" si="17"/>
        <v>2.284513928</v>
      </c>
      <c r="J39" s="3">
        <f t="shared" si="17"/>
        <v>2.295106177</v>
      </c>
      <c r="K39" s="3">
        <f t="shared" si="17"/>
        <v>2.32968376</v>
      </c>
      <c r="L39" s="3">
        <f t="shared" si="17"/>
        <v>2.333452157</v>
      </c>
      <c r="M39" s="3"/>
      <c r="N39" s="3"/>
      <c r="O39" s="3"/>
      <c r="P39" s="3"/>
    </row>
    <row r="40">
      <c r="A40" s="2">
        <v>44164.0</v>
      </c>
      <c r="B40" s="1">
        <v>21991.0</v>
      </c>
      <c r="C40" s="3">
        <f t="shared" si="14"/>
        <v>1.319403392</v>
      </c>
      <c r="D40" s="3">
        <f t="shared" ref="D40:K40" si="18">C40+D22</f>
        <v>1.682824792</v>
      </c>
      <c r="E40" s="3">
        <f t="shared" si="18"/>
        <v>1.926106134</v>
      </c>
      <c r="F40" s="3">
        <f t="shared" si="18"/>
        <v>1.974125779</v>
      </c>
      <c r="G40" s="3">
        <f t="shared" si="18"/>
        <v>1.986539948</v>
      </c>
      <c r="H40" s="3">
        <f t="shared" si="18"/>
        <v>2.008685371</v>
      </c>
      <c r="I40" s="3">
        <f t="shared" si="18"/>
        <v>2.014778773</v>
      </c>
      <c r="J40" s="3">
        <f t="shared" si="18"/>
        <v>2.026738211</v>
      </c>
      <c r="K40" s="3">
        <f t="shared" si="18"/>
        <v>2.032149516</v>
      </c>
      <c r="L40" s="3"/>
      <c r="M40" s="3"/>
      <c r="N40" s="3"/>
      <c r="O40" s="3"/>
      <c r="P40" s="3"/>
    </row>
    <row r="41">
      <c r="A41" s="2">
        <v>44171.0</v>
      </c>
      <c r="B41" s="1">
        <v>28069.0</v>
      </c>
      <c r="C41" s="3">
        <f t="shared" si="14"/>
        <v>1.202572233</v>
      </c>
      <c r="D41" s="3">
        <f t="shared" ref="D41:J41" si="19">C41+D23</f>
        <v>1.532010403</v>
      </c>
      <c r="E41" s="3">
        <f t="shared" si="19"/>
        <v>1.61348819</v>
      </c>
      <c r="F41" s="3">
        <f t="shared" si="19"/>
        <v>1.647903381</v>
      </c>
      <c r="G41" s="3">
        <f t="shared" si="19"/>
        <v>1.668744879</v>
      </c>
      <c r="H41" s="3">
        <f t="shared" si="19"/>
        <v>1.695678507</v>
      </c>
      <c r="I41" s="3">
        <f t="shared" si="19"/>
        <v>1.720082653</v>
      </c>
      <c r="J41" s="3">
        <f t="shared" si="19"/>
        <v>1.722291496</v>
      </c>
      <c r="K41" s="3"/>
      <c r="L41" s="3"/>
      <c r="M41" s="3"/>
      <c r="N41" s="3"/>
      <c r="O41" s="3"/>
      <c r="P41" s="3"/>
    </row>
    <row r="42">
      <c r="A42" s="2">
        <v>44178.0</v>
      </c>
      <c r="B42" s="1">
        <v>25153.0</v>
      </c>
      <c r="C42" s="3">
        <f t="shared" si="14"/>
        <v>1.008229635</v>
      </c>
      <c r="D42" s="3">
        <f t="shared" ref="D42:I42" si="20">C42+D24</f>
        <v>1.116049775</v>
      </c>
      <c r="E42" s="3">
        <f t="shared" si="20"/>
        <v>1.156283545</v>
      </c>
      <c r="F42" s="3">
        <f t="shared" si="20"/>
        <v>1.186498628</v>
      </c>
      <c r="G42" s="3">
        <f t="shared" si="20"/>
        <v>1.227328748</v>
      </c>
      <c r="H42" s="3">
        <f t="shared" si="20"/>
        <v>1.257146265</v>
      </c>
      <c r="I42" s="3">
        <f t="shared" si="20"/>
        <v>1.257543832</v>
      </c>
      <c r="J42" s="3"/>
      <c r="K42" s="3"/>
      <c r="L42" s="3"/>
      <c r="M42" s="3"/>
      <c r="N42" s="3"/>
      <c r="O42" s="3"/>
      <c r="P42" s="3"/>
    </row>
    <row r="43">
      <c r="A43" s="2">
        <v>44185.0</v>
      </c>
      <c r="B43" s="1">
        <v>17830.0</v>
      </c>
      <c r="C43" s="3">
        <f t="shared" si="14"/>
        <v>0.3687044307</v>
      </c>
      <c r="D43" s="3">
        <f t="shared" ref="D43:H43" si="21">C43+D25</f>
        <v>0.4225462703</v>
      </c>
      <c r="E43" s="3">
        <f t="shared" si="21"/>
        <v>0.4434660684</v>
      </c>
      <c r="F43" s="3">
        <f t="shared" si="21"/>
        <v>0.466741447</v>
      </c>
      <c r="G43" s="3">
        <f t="shared" si="21"/>
        <v>0.4847448121</v>
      </c>
      <c r="H43" s="3">
        <f t="shared" si="21"/>
        <v>0.4928210881</v>
      </c>
      <c r="I43" s="3"/>
      <c r="J43" s="3"/>
      <c r="K43" s="3"/>
      <c r="L43" s="3"/>
      <c r="M43" s="3"/>
      <c r="N43" s="3"/>
      <c r="O43" s="3"/>
      <c r="P43" s="3"/>
    </row>
    <row r="44">
      <c r="A44" s="2">
        <v>44192.0</v>
      </c>
      <c r="B44" s="1">
        <v>16539.0</v>
      </c>
      <c r="C44" s="3">
        <f t="shared" si="14"/>
        <v>0.3390773324</v>
      </c>
      <c r="D44" s="3">
        <f t="shared" ref="D44:G44" si="22">C44+D26</f>
        <v>0.3899268396</v>
      </c>
      <c r="E44" s="3">
        <f t="shared" si="22"/>
        <v>0.3944615757</v>
      </c>
      <c r="F44" s="3">
        <f t="shared" si="22"/>
        <v>0.4148376564</v>
      </c>
      <c r="G44" s="3">
        <f t="shared" si="22"/>
        <v>0.4208235081</v>
      </c>
      <c r="H44" s="3"/>
      <c r="I44" s="3"/>
      <c r="J44" s="3"/>
      <c r="K44" s="3"/>
      <c r="L44" s="3"/>
      <c r="M44" s="3"/>
      <c r="N44" s="3"/>
      <c r="O44" s="3"/>
      <c r="P44" s="3"/>
    </row>
    <row r="45">
      <c r="A45" s="2">
        <v>44199.0</v>
      </c>
      <c r="B45" s="1">
        <v>22774.0</v>
      </c>
      <c r="C45" s="3">
        <f t="shared" si="14"/>
        <v>0.2283744621</v>
      </c>
      <c r="D45" s="3">
        <f t="shared" ref="D45:F45" si="23">C45+D27</f>
        <v>0.2926582945</v>
      </c>
      <c r="E45" s="3">
        <f t="shared" si="23"/>
        <v>0.3200579608</v>
      </c>
      <c r="F45" s="3">
        <f t="shared" si="23"/>
        <v>0.3248002108</v>
      </c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2">
        <v>44206.0</v>
      </c>
      <c r="B46" s="1">
        <v>21452.0</v>
      </c>
      <c r="C46" s="3">
        <f t="shared" si="14"/>
        <v>0.399403319</v>
      </c>
      <c r="D46" s="3">
        <f t="shared" ref="D46:E46" si="24">C46+D28</f>
        <v>0.4579060227</v>
      </c>
      <c r="E46" s="3">
        <f t="shared" si="24"/>
        <v>0.4703524147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2">
        <v>44213.0</v>
      </c>
      <c r="B47" s="1">
        <v>20782.0</v>
      </c>
      <c r="C47" s="3">
        <f t="shared" si="14"/>
        <v>0.9031854489</v>
      </c>
      <c r="D47" s="3">
        <f>C47+D29</f>
        <v>1.025214128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2">
        <v>44220.0</v>
      </c>
      <c r="B48" s="1">
        <v>19560.0</v>
      </c>
      <c r="C48" s="3">
        <f t="shared" si="14"/>
        <v>0.1921267894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2"/>
      <c r="B49" s="1" t="s">
        <v>15</v>
      </c>
      <c r="C49" s="4">
        <f>AVERAGEIF(C36:C48,"&gt;0")</f>
        <v>0.8553857293</v>
      </c>
      <c r="D49" s="4">
        <f t="shared" ref="D49:O49" si="25">AVERAGEIF(D17:D29,"&gt;0")</f>
        <v>0.1992088616</v>
      </c>
      <c r="E49" s="4">
        <f t="shared" si="25"/>
        <v>0.1293447841</v>
      </c>
      <c r="F49" s="4">
        <f t="shared" si="25"/>
        <v>0.09990102824</v>
      </c>
      <c r="G49" s="4">
        <f t="shared" si="25"/>
        <v>0.08207017271</v>
      </c>
      <c r="H49" s="4">
        <f t="shared" si="25"/>
        <v>0.04793875599</v>
      </c>
      <c r="I49" s="4">
        <f t="shared" si="25"/>
        <v>0.03868387903</v>
      </c>
      <c r="J49" s="4">
        <f t="shared" si="25"/>
        <v>0.02352585717</v>
      </c>
      <c r="K49" s="4">
        <f t="shared" si="25"/>
        <v>0.01719166083</v>
      </c>
      <c r="L49" s="4">
        <f t="shared" si="25"/>
        <v>0.00894953201</v>
      </c>
      <c r="M49" s="4">
        <f t="shared" si="25"/>
        <v>0.02102404948</v>
      </c>
      <c r="N49" s="4">
        <f t="shared" si="25"/>
        <v>0.01772837965</v>
      </c>
      <c r="O49" s="4">
        <f t="shared" si="25"/>
        <v>0.0181791015</v>
      </c>
    </row>
    <row r="50">
      <c r="B50" s="1" t="s">
        <v>16</v>
      </c>
      <c r="C50" s="4">
        <f>AVERAGE(C36:C48)</f>
        <v>0.8553857293</v>
      </c>
      <c r="D50" s="4">
        <f t="shared" ref="D50:O50" si="26">C50+D49</f>
        <v>1.054594591</v>
      </c>
      <c r="E50" s="4">
        <f t="shared" si="26"/>
        <v>1.183939375</v>
      </c>
      <c r="F50" s="4">
        <f t="shared" si="26"/>
        <v>1.283840403</v>
      </c>
      <c r="G50" s="4">
        <f t="shared" si="26"/>
        <v>1.365910576</v>
      </c>
      <c r="H50" s="4">
        <f t="shared" si="26"/>
        <v>1.413849332</v>
      </c>
      <c r="I50" s="4">
        <f t="shared" si="26"/>
        <v>1.452533211</v>
      </c>
      <c r="J50" s="4">
        <f t="shared" si="26"/>
        <v>1.476059068</v>
      </c>
      <c r="K50" s="4">
        <f t="shared" si="26"/>
        <v>1.493250729</v>
      </c>
      <c r="L50" s="4">
        <f t="shared" si="26"/>
        <v>1.502200261</v>
      </c>
      <c r="M50" s="4">
        <f t="shared" si="26"/>
        <v>1.52322431</v>
      </c>
      <c r="N50" s="4">
        <f t="shared" si="26"/>
        <v>1.54095269</v>
      </c>
      <c r="O50" s="4">
        <f t="shared" si="26"/>
        <v>1.559131792</v>
      </c>
    </row>
    <row r="51">
      <c r="B51" s="1" t="s">
        <v>17</v>
      </c>
      <c r="D51" s="5">
        <f t="shared" ref="D51:O51" si="27">(D50-C50)/C50</f>
        <v>0.2328877543</v>
      </c>
      <c r="E51" s="5">
        <f t="shared" si="27"/>
        <v>0.1226488219</v>
      </c>
      <c r="F51" s="5">
        <f t="shared" si="27"/>
        <v>0.08438018901</v>
      </c>
      <c r="G51" s="5">
        <f t="shared" si="27"/>
        <v>0.06392552572</v>
      </c>
      <c r="H51" s="5">
        <f t="shared" si="27"/>
        <v>0.03509655525</v>
      </c>
      <c r="I51" s="5">
        <f t="shared" si="27"/>
        <v>0.02736067992</v>
      </c>
      <c r="J51" s="5">
        <f t="shared" si="27"/>
        <v>0.01619643324</v>
      </c>
      <c r="K51" s="5">
        <f t="shared" si="27"/>
        <v>0.01164700058</v>
      </c>
      <c r="L51" s="5">
        <f t="shared" si="27"/>
        <v>0.005993321708</v>
      </c>
      <c r="M51" s="5">
        <f t="shared" si="27"/>
        <v>0.01399550381</v>
      </c>
      <c r="N51" s="5">
        <f t="shared" si="27"/>
        <v>0.01163871895</v>
      </c>
      <c r="O51" s="5">
        <f t="shared" si="27"/>
        <v>0.0117973132</v>
      </c>
    </row>
    <row r="5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</row>
    <row r="58">
      <c r="A58" s="2">
        <v>44136.0</v>
      </c>
      <c r="B58" s="1">
        <v>20078.0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>
        <f>O36</f>
        <v>2.374589103</v>
      </c>
    </row>
    <row r="59">
      <c r="A59" s="2">
        <v>44143.0</v>
      </c>
      <c r="B59" s="1">
        <v>16232.0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>
        <f>N37</f>
        <v>2.641572203</v>
      </c>
    </row>
    <row r="60">
      <c r="A60" s="2">
        <v>44150.0</v>
      </c>
      <c r="B60" s="1">
        <v>17845.0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>
        <f>M38*(1+O51)</f>
        <v>2.428256852</v>
      </c>
      <c r="O60" s="3">
        <f>N60*(1+P51)</f>
        <v>2.428256852</v>
      </c>
    </row>
    <row r="61">
      <c r="A61" s="2">
        <v>44157.0</v>
      </c>
      <c r="B61" s="1">
        <v>19637.0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f>L39*(1+N51)</f>
        <v>2.36061055</v>
      </c>
      <c r="N61" s="3">
        <f t="shared" ref="N61:O61" si="28">M61*(1+O51)</f>
        <v>2.388459412</v>
      </c>
      <c r="O61" s="3">
        <f t="shared" si="28"/>
        <v>2.388459412</v>
      </c>
    </row>
    <row r="62">
      <c r="A62" s="2">
        <v>44164.0</v>
      </c>
      <c r="B62" s="1">
        <v>21991.0</v>
      </c>
      <c r="C62" s="3"/>
      <c r="D62" s="3"/>
      <c r="E62" s="3"/>
      <c r="F62" s="3"/>
      <c r="G62" s="3"/>
      <c r="H62" s="3"/>
      <c r="I62" s="3"/>
      <c r="J62" s="3"/>
      <c r="K62" s="3"/>
      <c r="L62" s="3">
        <f>K40*(1+M51)</f>
        <v>2.060590472</v>
      </c>
      <c r="M62" s="3">
        <f t="shared" ref="M62:O62" si="29">L62*(1+N51)</f>
        <v>2.084573105</v>
      </c>
      <c r="N62" s="3">
        <f t="shared" si="29"/>
        <v>2.109165467</v>
      </c>
      <c r="O62" s="3">
        <f t="shared" si="29"/>
        <v>2.109165467</v>
      </c>
    </row>
    <row r="63">
      <c r="A63" s="2">
        <v>44171.0</v>
      </c>
      <c r="B63" s="1">
        <v>28069.0</v>
      </c>
      <c r="C63" s="3"/>
      <c r="D63" s="3"/>
      <c r="E63" s="3"/>
      <c r="F63" s="3"/>
      <c r="G63" s="3"/>
      <c r="H63" s="3"/>
      <c r="I63" s="3"/>
      <c r="J63" s="3"/>
      <c r="K63" s="3">
        <f>J41*(1+L51)</f>
        <v>1.732613743</v>
      </c>
      <c r="L63" s="3">
        <f t="shared" ref="L63:O63" si="30">K63*(1+M51)</f>
        <v>1.756862545</v>
      </c>
      <c r="M63" s="3">
        <f t="shared" si="30"/>
        <v>1.777310175</v>
      </c>
      <c r="N63" s="3">
        <f t="shared" si="30"/>
        <v>1.798277659</v>
      </c>
      <c r="O63" s="3">
        <f t="shared" si="30"/>
        <v>1.798277659</v>
      </c>
    </row>
    <row r="64">
      <c r="A64" s="2">
        <v>44178.0</v>
      </c>
      <c r="B64" s="1">
        <v>25153.0</v>
      </c>
      <c r="C64" s="3"/>
      <c r="D64" s="3"/>
      <c r="E64" s="3"/>
      <c r="F64" s="3"/>
      <c r="G64" s="3"/>
      <c r="H64" s="3"/>
      <c r="I64" s="3"/>
      <c r="J64" s="3">
        <f>I42*(1+K51)</f>
        <v>1.272190445</v>
      </c>
      <c r="K64" s="3">
        <f t="shared" ref="K64:O64" si="31">J64*(1+L51)</f>
        <v>1.279815092</v>
      </c>
      <c r="L64" s="3">
        <f t="shared" si="31"/>
        <v>1.297726749</v>
      </c>
      <c r="M64" s="3">
        <f t="shared" si="31"/>
        <v>1.312830626</v>
      </c>
      <c r="N64" s="3">
        <f t="shared" si="31"/>
        <v>1.3283185</v>
      </c>
      <c r="O64" s="3">
        <f t="shared" si="31"/>
        <v>1.3283185</v>
      </c>
    </row>
    <row r="65">
      <c r="A65" s="2">
        <v>44185.0</v>
      </c>
      <c r="B65" s="1">
        <v>17830.0</v>
      </c>
      <c r="C65" s="3"/>
      <c r="D65" s="3"/>
      <c r="E65" s="3"/>
      <c r="F65" s="3"/>
      <c r="G65" s="3"/>
      <c r="H65" s="3"/>
      <c r="I65" s="3">
        <f>H43*(1+J51)</f>
        <v>0.5008030319</v>
      </c>
      <c r="J65" s="3">
        <f t="shared" ref="J65:O65" si="32">I65*(1+K51)</f>
        <v>0.5066358851</v>
      </c>
      <c r="K65" s="3">
        <f t="shared" si="32"/>
        <v>0.509672317</v>
      </c>
      <c r="L65" s="3">
        <f t="shared" si="32"/>
        <v>0.5168054378</v>
      </c>
      <c r="M65" s="3">
        <f t="shared" si="32"/>
        <v>0.5228203911</v>
      </c>
      <c r="N65" s="3">
        <f t="shared" si="32"/>
        <v>0.528988267</v>
      </c>
      <c r="O65" s="3">
        <f t="shared" si="32"/>
        <v>0.528988267</v>
      </c>
    </row>
    <row r="66">
      <c r="A66" s="2">
        <v>44192.0</v>
      </c>
      <c r="B66" s="1">
        <v>16539.0</v>
      </c>
      <c r="C66" s="3"/>
      <c r="D66" s="3"/>
      <c r="E66" s="3"/>
      <c r="F66" s="3"/>
      <c r="G66" s="3"/>
      <c r="H66" s="3">
        <f>G44*(1+I51)</f>
        <v>0.4323375254</v>
      </c>
      <c r="I66" s="3">
        <f t="shared" ref="I66:O66" si="33">H66*(1+J51)</f>
        <v>0.4393398512</v>
      </c>
      <c r="J66" s="3">
        <f t="shared" si="33"/>
        <v>0.4444568427</v>
      </c>
      <c r="K66" s="3">
        <f t="shared" si="33"/>
        <v>0.4471206156</v>
      </c>
      <c r="L66" s="3">
        <f t="shared" si="33"/>
        <v>0.4533782939</v>
      </c>
      <c r="M66" s="3">
        <f t="shared" si="33"/>
        <v>0.4586550364</v>
      </c>
      <c r="N66" s="3">
        <f t="shared" si="33"/>
        <v>0.4640659335</v>
      </c>
      <c r="O66" s="3">
        <f t="shared" si="33"/>
        <v>0.4640659335</v>
      </c>
    </row>
    <row r="67">
      <c r="A67" s="2">
        <v>44199.0</v>
      </c>
      <c r="B67" s="1">
        <v>22774.0</v>
      </c>
      <c r="C67" s="3"/>
      <c r="D67" s="3"/>
      <c r="E67" s="3"/>
      <c r="F67" s="3"/>
      <c r="G67" s="6">
        <f>F45*(1+H51)</f>
        <v>0.3361995793</v>
      </c>
      <c r="H67" s="6">
        <f t="shared" ref="H67:O67" si="34">G67*(1+I51)</f>
        <v>0.3453982284</v>
      </c>
      <c r="I67" s="6">
        <f t="shared" si="34"/>
        <v>0.3509924477</v>
      </c>
      <c r="J67" s="6">
        <f t="shared" si="34"/>
        <v>0.355080457</v>
      </c>
      <c r="K67" s="6">
        <f t="shared" si="34"/>
        <v>0.3572085684</v>
      </c>
      <c r="L67" s="6">
        <f t="shared" si="34"/>
        <v>0.3622078823</v>
      </c>
      <c r="M67" s="6">
        <f t="shared" si="34"/>
        <v>0.366423518</v>
      </c>
      <c r="N67" s="6">
        <f t="shared" si="34"/>
        <v>0.370746331</v>
      </c>
      <c r="O67" s="6">
        <f t="shared" si="34"/>
        <v>0.370746331</v>
      </c>
    </row>
    <row r="68">
      <c r="A68" s="2">
        <v>44206.0</v>
      </c>
      <c r="B68" s="1">
        <v>21452.0</v>
      </c>
      <c r="C68" s="3"/>
      <c r="D68" s="3"/>
      <c r="E68" s="3"/>
      <c r="F68" s="3">
        <f>E46*(1+G51)</f>
        <v>0.5004199401</v>
      </c>
      <c r="G68" s="3">
        <f>F68*(1+G51)</f>
        <v>0.5324095478</v>
      </c>
      <c r="H68" s="3">
        <f>G68*(1+G51)</f>
        <v>0.5664441081</v>
      </c>
      <c r="I68" s="3">
        <f t="shared" ref="I68:O68" si="35">H68*(1+I51)</f>
        <v>0.581942404</v>
      </c>
      <c r="J68" s="3">
        <f t="shared" si="35"/>
        <v>0.5913677953</v>
      </c>
      <c r="K68" s="3">
        <f t="shared" si="35"/>
        <v>0.5982554564</v>
      </c>
      <c r="L68" s="3">
        <f t="shared" si="35"/>
        <v>0.6018409938</v>
      </c>
      <c r="M68" s="3">
        <f t="shared" si="35"/>
        <v>0.6102640617</v>
      </c>
      <c r="N68" s="3">
        <f t="shared" si="35"/>
        <v>0.6173667536</v>
      </c>
      <c r="O68" s="3">
        <f t="shared" si="35"/>
        <v>0.6246500225</v>
      </c>
    </row>
    <row r="69">
      <c r="A69" s="2">
        <v>44213.0</v>
      </c>
      <c r="B69" s="1">
        <v>20782.0</v>
      </c>
      <c r="C69" s="3"/>
      <c r="D69" s="3"/>
      <c r="E69" s="3">
        <f>D47*(1+E$51)</f>
        <v>1.150955433</v>
      </c>
      <c r="F69" s="3">
        <f t="shared" ref="F69:O69" si="36">E69*(1+F51)</f>
        <v>1.248073269</v>
      </c>
      <c r="G69" s="3">
        <f t="shared" si="36"/>
        <v>1.327857009</v>
      </c>
      <c r="H69" s="3">
        <f t="shared" si="36"/>
        <v>1.374460216</v>
      </c>
      <c r="I69" s="3">
        <f t="shared" si="36"/>
        <v>1.412066382</v>
      </c>
      <c r="J69" s="3">
        <f t="shared" si="36"/>
        <v>1.434936821</v>
      </c>
      <c r="K69" s="3">
        <f t="shared" si="36"/>
        <v>1.451649531</v>
      </c>
      <c r="L69" s="3">
        <f t="shared" si="36"/>
        <v>1.460349734</v>
      </c>
      <c r="M69" s="3">
        <f t="shared" si="36"/>
        <v>1.480788064</v>
      </c>
      <c r="N69" s="3">
        <f t="shared" si="36"/>
        <v>1.49802254</v>
      </c>
      <c r="O69" s="3">
        <f t="shared" si="36"/>
        <v>1.515695181</v>
      </c>
    </row>
    <row r="70">
      <c r="A70" s="2">
        <v>44220.0</v>
      </c>
      <c r="B70" s="1">
        <v>19560.0</v>
      </c>
      <c r="C70" s="3">
        <f>C48</f>
        <v>0.1921267894</v>
      </c>
      <c r="D70" s="3">
        <f t="shared" ref="D70:O70" si="37">C70*(1+D51)</f>
        <v>0.2368707659</v>
      </c>
      <c r="E70" s="3">
        <f t="shared" si="37"/>
        <v>0.2659226863</v>
      </c>
      <c r="F70" s="3">
        <f t="shared" si="37"/>
        <v>0.2883612928</v>
      </c>
      <c r="G70" s="3">
        <f t="shared" si="37"/>
        <v>0.30679494</v>
      </c>
      <c r="H70" s="3">
        <f t="shared" si="37"/>
        <v>0.3175623856</v>
      </c>
      <c r="I70" s="3">
        <f t="shared" si="37"/>
        <v>0.3262511084</v>
      </c>
      <c r="J70" s="3">
        <f t="shared" si="37"/>
        <v>0.3315352127</v>
      </c>
      <c r="K70" s="3">
        <f t="shared" si="37"/>
        <v>0.3353966035</v>
      </c>
      <c r="L70" s="3">
        <f t="shared" si="37"/>
        <v>0.3374067432</v>
      </c>
      <c r="M70" s="3">
        <f t="shared" si="37"/>
        <v>0.3421289206</v>
      </c>
      <c r="N70" s="3">
        <f t="shared" si="37"/>
        <v>0.3461108629</v>
      </c>
      <c r="O70" s="3">
        <f t="shared" si="37"/>
        <v>0.3501940412</v>
      </c>
    </row>
    <row r="71">
      <c r="D71" s="3"/>
      <c r="E71" s="3"/>
      <c r="N71" s="1" t="s">
        <v>18</v>
      </c>
      <c r="O71" s="3">
        <f>AVERAGE(O58:O70)</f>
        <v>1.455613767</v>
      </c>
    </row>
  </sheetData>
  <conditionalFormatting sqref="O58:O70">
    <cfRule type="colorScale" priority="1">
      <colorScale>
        <cfvo type="min"/>
        <cfvo type="percentile" val="50"/>
        <cfvo type="max"/>
        <color rgb="FFEA4335"/>
        <color rgb="FFFFD666"/>
        <color rgb="FF57BB8A"/>
      </colorScale>
    </cfRule>
  </conditionalFormatting>
  <conditionalFormatting sqref="C18:O30">
    <cfRule type="colorScale" priority="2">
      <colorScale>
        <cfvo type="min"/>
        <cfvo type="percentile" val="50"/>
        <cfvo type="max"/>
        <color rgb="FFEA4335"/>
        <color rgb="FFFFD666"/>
        <color rgb="FF34A853"/>
      </colorScale>
    </cfRule>
  </conditionalFormatting>
  <conditionalFormatting sqref="C36:O48">
    <cfRule type="colorScale" priority="3">
      <colorScale>
        <cfvo type="min"/>
        <cfvo type="percentile" val="50"/>
        <cfvo type="max"/>
        <color rgb="FFEA4335"/>
        <color rgb="FFFFD666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19</v>
      </c>
    </row>
    <row r="2">
      <c r="A2" s="8" t="s">
        <v>20</v>
      </c>
    </row>
    <row r="3">
      <c r="A3" s="9" t="s">
        <v>21</v>
      </c>
    </row>
    <row r="4">
      <c r="A4" s="7" t="s">
        <v>22</v>
      </c>
    </row>
    <row r="5">
      <c r="A5" s="7" t="s">
        <v>23</v>
      </c>
    </row>
    <row r="6">
      <c r="A6" s="9" t="s">
        <v>24</v>
      </c>
    </row>
    <row r="7">
      <c r="A7" s="10" t="s">
        <v>25</v>
      </c>
    </row>
    <row r="8">
      <c r="A8" s="9" t="s">
        <v>26</v>
      </c>
    </row>
    <row r="9">
      <c r="A9" s="11" t="s">
        <v>27</v>
      </c>
    </row>
    <row r="10">
      <c r="A10" s="12" t="s">
        <v>28</v>
      </c>
    </row>
    <row r="11">
      <c r="A11" s="13"/>
    </row>
    <row r="12">
      <c r="A12" s="7" t="s">
        <v>29</v>
      </c>
    </row>
    <row r="13">
      <c r="A13" s="8" t="s">
        <v>30</v>
      </c>
    </row>
    <row r="14">
      <c r="A14" s="9" t="s">
        <v>21</v>
      </c>
    </row>
    <row r="15">
      <c r="A15" s="7" t="s">
        <v>31</v>
      </c>
    </row>
    <row r="16">
      <c r="A16" s="7" t="s">
        <v>32</v>
      </c>
    </row>
    <row r="17">
      <c r="A17" s="7" t="s">
        <v>33</v>
      </c>
    </row>
    <row r="18">
      <c r="A18" s="9" t="s">
        <v>24</v>
      </c>
    </row>
    <row r="19">
      <c r="A19" s="10" t="s">
        <v>25</v>
      </c>
    </row>
    <row r="20">
      <c r="A20" s="9" t="s">
        <v>34</v>
      </c>
    </row>
    <row r="21">
      <c r="A21" s="7" t="s">
        <v>35</v>
      </c>
    </row>
    <row r="22">
      <c r="A22" s="8" t="s">
        <v>36</v>
      </c>
    </row>
    <row r="23">
      <c r="A23" s="14"/>
    </row>
    <row r="24">
      <c r="A24" s="7" t="s">
        <v>37</v>
      </c>
    </row>
    <row r="25">
      <c r="A25" s="9" t="s">
        <v>21</v>
      </c>
    </row>
    <row r="26">
      <c r="A26" s="7" t="s">
        <v>38</v>
      </c>
    </row>
    <row r="27">
      <c r="A27" s="7" t="s">
        <v>39</v>
      </c>
    </row>
    <row r="28">
      <c r="A28" s="7" t="s">
        <v>40</v>
      </c>
    </row>
    <row r="29">
      <c r="A29" s="7" t="s">
        <v>41</v>
      </c>
    </row>
    <row r="30">
      <c r="A30" s="7" t="s">
        <v>42</v>
      </c>
    </row>
    <row r="31">
      <c r="A31" s="7" t="s">
        <v>43</v>
      </c>
    </row>
    <row r="32">
      <c r="A32" s="12" t="s">
        <v>44</v>
      </c>
    </row>
    <row r="33">
      <c r="A33" s="12" t="s">
        <v>45</v>
      </c>
    </row>
    <row r="34">
      <c r="A34" s="12" t="s">
        <v>46</v>
      </c>
    </row>
    <row r="35">
      <c r="A35" s="12" t="s">
        <v>47</v>
      </c>
    </row>
    <row r="36">
      <c r="A36" s="12" t="s">
        <v>48</v>
      </c>
    </row>
    <row r="37">
      <c r="A37" s="12" t="s">
        <v>49</v>
      </c>
    </row>
    <row r="38">
      <c r="A38" s="12" t="s">
        <v>50</v>
      </c>
    </row>
    <row r="39">
      <c r="A39" s="12" t="s">
        <v>51</v>
      </c>
    </row>
    <row r="40">
      <c r="A40" s="12" t="s">
        <v>52</v>
      </c>
    </row>
    <row r="41">
      <c r="A41" s="12" t="s">
        <v>53</v>
      </c>
    </row>
    <row r="42">
      <c r="A42" s="12" t="s">
        <v>54</v>
      </c>
    </row>
    <row r="43">
      <c r="A43" s="12" t="s">
        <v>55</v>
      </c>
    </row>
    <row r="44">
      <c r="A44" s="11" t="s">
        <v>56</v>
      </c>
    </row>
    <row r="45">
      <c r="A45" s="9" t="s">
        <v>24</v>
      </c>
    </row>
    <row r="46">
      <c r="A46" s="7" t="s">
        <v>57</v>
      </c>
    </row>
    <row r="47">
      <c r="A47" s="7" t="s">
        <v>58</v>
      </c>
    </row>
    <row r="48">
      <c r="A48" s="9" t="s">
        <v>26</v>
      </c>
    </row>
    <row r="49">
      <c r="A49" s="7" t="s">
        <v>59</v>
      </c>
    </row>
    <row r="50">
      <c r="A50" s="9" t="s">
        <v>60</v>
      </c>
    </row>
    <row r="51">
      <c r="A51" s="7" t="s">
        <v>61</v>
      </c>
    </row>
    <row r="52">
      <c r="A52" s="15"/>
    </row>
  </sheetData>
  <drawing r:id="rId1"/>
</worksheet>
</file>