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624A17-F8CE-433C-9754-0D870905D97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H56" i="1"/>
  <c r="P40" i="1"/>
  <c r="P41" i="1"/>
  <c r="P42" i="1"/>
  <c r="P43" i="1"/>
  <c r="P39" i="1"/>
  <c r="N40" i="1"/>
  <c r="N41" i="1"/>
  <c r="N42" i="1"/>
  <c r="N43" i="1"/>
  <c r="N39" i="1"/>
  <c r="M40" i="1"/>
  <c r="M41" i="1"/>
  <c r="M42" i="1"/>
  <c r="M43" i="1"/>
  <c r="M39" i="1"/>
  <c r="L35" i="1"/>
  <c r="P28" i="1"/>
  <c r="P29" i="1"/>
  <c r="P30" i="1"/>
  <c r="P31" i="1"/>
  <c r="P27" i="1"/>
  <c r="N28" i="1"/>
  <c r="N29" i="1"/>
  <c r="N30" i="1"/>
  <c r="N31" i="1"/>
  <c r="N27" i="1"/>
  <c r="M28" i="1" l="1"/>
  <c r="M29" i="1"/>
  <c r="M30" i="1"/>
  <c r="M31" i="1"/>
  <c r="M27" i="1"/>
  <c r="L23" i="1"/>
  <c r="P18" i="1"/>
  <c r="P19" i="1"/>
  <c r="P17" i="1"/>
  <c r="O19" i="1"/>
  <c r="O18" i="1"/>
  <c r="O17" i="1"/>
  <c r="N19" i="1"/>
  <c r="N17" i="1"/>
  <c r="N18" i="1"/>
  <c r="M19" i="1"/>
  <c r="M18" i="1"/>
  <c r="M17" i="1"/>
  <c r="G23" i="1"/>
  <c r="G19" i="1" l="1"/>
  <c r="G18" i="1"/>
  <c r="G17" i="1"/>
  <c r="G16" i="1"/>
  <c r="G15" i="1"/>
  <c r="G20" i="1" s="1"/>
  <c r="I20" i="1" s="1"/>
  <c r="C25" i="1" s="1"/>
  <c r="G25" i="1" s="1"/>
  <c r="G8" i="1"/>
  <c r="G9" i="1"/>
  <c r="G10" i="1"/>
  <c r="G11" i="1"/>
  <c r="G7" i="1"/>
  <c r="G12" i="1" s="1"/>
  <c r="I12" i="1" s="1"/>
  <c r="C24" i="1" s="1"/>
  <c r="G24" i="1" s="1"/>
  <c r="G26" i="1" l="1"/>
  <c r="I26" i="1" s="1"/>
  <c r="L7" i="1" s="1"/>
  <c r="L10" i="1" l="1"/>
  <c r="L13" i="1"/>
</calcChain>
</file>

<file path=xl/sharedStrings.xml><?xml version="1.0" encoding="utf-8"?>
<sst xmlns="http://schemas.openxmlformats.org/spreadsheetml/2006/main" count="110" uniqueCount="51">
  <si>
    <t>input</t>
    <phoneticPr fontId="1" type="noConversion"/>
  </si>
  <si>
    <t>from</t>
    <phoneticPr fontId="1" type="noConversion"/>
  </si>
  <si>
    <t>to</t>
    <phoneticPr fontId="1" type="noConversion"/>
  </si>
  <si>
    <t>weight</t>
    <phoneticPr fontId="1" type="noConversion"/>
  </si>
  <si>
    <t>output</t>
    <phoneticPr fontId="1" type="noConversion"/>
  </si>
  <si>
    <t>X</t>
    <phoneticPr fontId="1" type="noConversion"/>
  </si>
  <si>
    <t>A</t>
    <phoneticPr fontId="1" type="noConversion"/>
  </si>
  <si>
    <t>Node1</t>
    <phoneticPr fontId="1" type="noConversion"/>
  </si>
  <si>
    <t>Node2</t>
    <phoneticPr fontId="1" type="noConversion"/>
  </si>
  <si>
    <t>Node3</t>
    <phoneticPr fontId="1" type="noConversion"/>
  </si>
  <si>
    <t>Node4</t>
    <phoneticPr fontId="1" type="noConversion"/>
  </si>
  <si>
    <t>B</t>
    <phoneticPr fontId="1" type="noConversion"/>
  </si>
  <si>
    <t>(1/(1+exp(-x))=</t>
    <phoneticPr fontId="1" type="noConversion"/>
  </si>
  <si>
    <t>XX</t>
    <phoneticPr fontId="1" type="noConversion"/>
  </si>
  <si>
    <t>Z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</si>
  <si>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</si>
  <si>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</si>
  <si>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</si>
  <si>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</si>
  <si>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(1/(1+exp(-x))=</t>
    <phoneticPr fontId="1" type="noConversion"/>
  </si>
  <si>
    <t>Pridicted Value</t>
    <phoneticPr fontId="1" type="noConversion"/>
  </si>
  <si>
    <t>Actual Value</t>
    <phoneticPr fontId="1" type="noConversion"/>
  </si>
  <si>
    <t>Learning Factor</t>
    <phoneticPr fontId="1" type="noConversion"/>
  </si>
  <si>
    <t>Error</t>
    <phoneticPr fontId="1" type="noConversion"/>
  </si>
  <si>
    <t>value</t>
    <phoneticPr fontId="1" type="noConversion"/>
  </si>
  <si>
    <t>Output Layer</t>
    <phoneticPr fontId="1" type="noConversion"/>
  </si>
  <si>
    <t>From</t>
  </si>
  <si>
    <t>To</t>
  </si>
  <si>
    <t>Flow</t>
  </si>
  <si>
    <t>Adjustment</t>
  </si>
  <si>
    <t>Old Weight</t>
  </si>
  <si>
    <t>New Weight</t>
  </si>
  <si>
    <t>1</t>
    <phoneticPr fontId="1" type="noConversion"/>
  </si>
  <si>
    <t>xx</t>
  </si>
  <si>
    <t>x</t>
  </si>
  <si>
    <t>Delta</t>
    <phoneticPr fontId="1" type="noConversion"/>
  </si>
  <si>
    <t>Hidden Layer</t>
    <phoneticPr fontId="1" type="noConversion"/>
  </si>
  <si>
    <t>Value</t>
    <phoneticPr fontId="1" type="noConversion"/>
  </si>
  <si>
    <t>X</t>
  </si>
  <si>
    <t>Node 1</t>
  </si>
  <si>
    <t>Node 2</t>
  </si>
  <si>
    <t>Node 3</t>
  </si>
  <si>
    <t>Node 4</t>
  </si>
  <si>
    <t>B</t>
    <phoneticPr fontId="1" type="noConversion"/>
  </si>
  <si>
    <t>INPUT LAYER</t>
  </si>
  <si>
    <t>HIDDEN LAYER</t>
  </si>
  <si>
    <t>OUTPUT LAYER</t>
  </si>
  <si>
    <t xml:space="preserve"> </t>
  </si>
  <si>
    <t>Actual</t>
  </si>
  <si>
    <t>Predicted</t>
  </si>
  <si>
    <t>f(net -z) = 1 / (1 + e^-x)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</si>
</sst>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_ "/>
    <numFmt numFmtId="177" formatCode="0.0000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3"/>
      <color theme="1"/>
      <name val="等线"/>
      <family val="2"/>
      <scheme val="minor"/>
    </font>
    <font>
      <b/>
      <sz val="11"/>
      <color theme="1"/>
      <name val="Gisha"/>
      <family val="2"/>
      <charset val="177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theme="9"/>
      <name val="Arial"/>
      <family val="2"/>
    </font>
    <font>
      <sz val="13"/>
      <color theme="8"/>
      <name val="Arial"/>
      <family val="2"/>
    </font>
    <font>
      <b/>
      <sz val="12"/>
      <color rgb="FF3F3F3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3"/>
      <color rgb="FFFFC000"/>
      <name val="Arial"/>
      <family val="2"/>
    </font>
    <font>
      <sz val="13"/>
      <color rgb="FF0070C0"/>
      <name val="Arial"/>
      <family val="2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</borders>
  <cellStyleXfs count="2">
    <xf numFmtId="0" fontId="0" fillId="0" borderId="0"/>
    <xf numFmtId="0" fontId="9" fillId="4" borderId="4" applyNumberFormat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76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176" fontId="0" fillId="3" borderId="2" xfId="0" applyNumberFormat="1" applyFont="1" applyFill="1" applyBorder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10" fillId="4" borderId="4" xfId="1" applyFont="1"/>
    <xf numFmtId="0" fontId="11" fillId="0" borderId="0" xfId="0" applyFont="1" applyFill="1" applyAlignment="1">
      <alignment horizontal="right"/>
    </xf>
    <xf numFmtId="0" fontId="3" fillId="5" borderId="0" xfId="0" applyFont="1" applyFill="1" applyAlignment="1"/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7" fillId="0" borderId="0" xfId="0" applyFont="1" applyFill="1" applyAlignment="1"/>
    <xf numFmtId="177" fontId="3" fillId="0" borderId="0" xfId="0" applyNumberFormat="1" applyFont="1" applyFill="1" applyAlignment="1"/>
    <xf numFmtId="0" fontId="12" fillId="0" borderId="0" xfId="0" applyFont="1" applyFill="1" applyAlignment="1"/>
    <xf numFmtId="0" fontId="13" fillId="0" borderId="6" xfId="0" applyFont="1" applyFill="1" applyBorder="1" applyAlignment="1"/>
    <xf numFmtId="0" fontId="14" fillId="6" borderId="7" xfId="0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Output 2" xfId="1" xr:uid="{93FEDB58-ABDC-4542-A21E-25B25B2355A9}"/>
    <cellStyle name="常规" xfId="0" builtinId="0"/>
  </cellStyles>
  <dxfs count="5">
    <dxf>
      <numFmt numFmtId="176" formatCode="0.000000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.0000000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76" formatCode="0.00000000_ "/>
    </dxf>
    <dxf>
      <numFmt numFmtId="176" formatCode="0.00000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</xdr:colOff>
      <xdr:row>59</xdr:row>
      <xdr:rowOff>116840</xdr:rowOff>
    </xdr:from>
    <xdr:to>
      <xdr:col>3</xdr:col>
      <xdr:colOff>492760</xdr:colOff>
      <xdr:row>62</xdr:row>
      <xdr:rowOff>126365</xdr:rowOff>
    </xdr:to>
    <xdr:sp macro="" textlink="">
      <xdr:nvSpPr>
        <xdr:cNvPr id="2" name="Oval 2">
          <a:extLst>
            <a:ext uri="{FF2B5EF4-FFF2-40B4-BE49-F238E27FC236}">
              <a16:creationId xmlns:a16="http://schemas.microsoft.com/office/drawing/2014/main" id="{9897B4CB-2A59-41C4-BD5F-6A645F1B03B4}"/>
            </a:ext>
          </a:extLst>
        </xdr:cNvPr>
        <xdr:cNvSpPr>
          <a:spLocks noChangeArrowheads="1"/>
        </xdr:cNvSpPr>
      </xdr:nvSpPr>
      <xdr:spPr>
        <a:xfrm>
          <a:off x="1394460" y="10988040"/>
          <a:ext cx="1079500" cy="638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2</xdr:col>
      <xdr:colOff>85725</xdr:colOff>
      <xdr:row>64</xdr:row>
      <xdr:rowOff>0</xdr:rowOff>
    </xdr:from>
    <xdr:to>
      <xdr:col>3</xdr:col>
      <xdr:colOff>504825</xdr:colOff>
      <xdr:row>67</xdr:row>
      <xdr:rowOff>9525</xdr:rowOff>
    </xdr:to>
    <xdr:sp macro="" textlink="">
      <xdr:nvSpPr>
        <xdr:cNvPr id="3" name="Oval 3">
          <a:extLst>
            <a:ext uri="{FF2B5EF4-FFF2-40B4-BE49-F238E27FC236}">
              <a16:creationId xmlns:a16="http://schemas.microsoft.com/office/drawing/2014/main" id="{9FCC7077-3023-4A77-8571-7B3E6AFF61D9}"/>
            </a:ext>
          </a:extLst>
        </xdr:cNvPr>
        <xdr:cNvSpPr>
          <a:spLocks noChangeArrowheads="1"/>
        </xdr:cNvSpPr>
      </xdr:nvSpPr>
      <xdr:spPr>
        <a:xfrm>
          <a:off x="9166225" y="15424150"/>
          <a:ext cx="16256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twoCellAnchor>
    <xdr:from>
      <xdr:col>7</xdr:col>
      <xdr:colOff>12700</xdr:colOff>
      <xdr:row>56</xdr:row>
      <xdr:rowOff>78105</xdr:rowOff>
    </xdr:from>
    <xdr:to>
      <xdr:col>8</xdr:col>
      <xdr:colOff>452755</xdr:colOff>
      <xdr:row>60</xdr:row>
      <xdr:rowOff>129540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DDF23AD0-BB5C-4F83-93A3-DECB3E21439E}"/>
            </a:ext>
          </a:extLst>
        </xdr:cNvPr>
        <xdr:cNvSpPr>
          <a:spLocks noChangeArrowheads="1"/>
        </xdr:cNvSpPr>
      </xdr:nvSpPr>
      <xdr:spPr>
        <a:xfrm>
          <a:off x="14427200" y="13775055"/>
          <a:ext cx="1379855" cy="91503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</a:p>
      </xdr:txBody>
    </xdr:sp>
    <xdr:clientData/>
  </xdr:twoCellAnchor>
  <xdr:twoCellAnchor>
    <xdr:from>
      <xdr:col>6</xdr:col>
      <xdr:colOff>579755</xdr:colOff>
      <xdr:row>62</xdr:row>
      <xdr:rowOff>172720</xdr:rowOff>
    </xdr:from>
    <xdr:to>
      <xdr:col>8</xdr:col>
      <xdr:colOff>389255</xdr:colOff>
      <xdr:row>67</xdr:row>
      <xdr:rowOff>24130</xdr:rowOff>
    </xdr:to>
    <xdr:sp macro="" textlink="">
      <xdr:nvSpPr>
        <xdr:cNvPr id="5" name="Oval 5">
          <a:extLst>
            <a:ext uri="{FF2B5EF4-FFF2-40B4-BE49-F238E27FC236}">
              <a16:creationId xmlns:a16="http://schemas.microsoft.com/office/drawing/2014/main" id="{3E062B77-E324-4245-B2A7-B9316D576259}"/>
            </a:ext>
          </a:extLst>
        </xdr:cNvPr>
        <xdr:cNvSpPr>
          <a:spLocks noChangeArrowheads="1"/>
        </xdr:cNvSpPr>
      </xdr:nvSpPr>
      <xdr:spPr>
        <a:xfrm>
          <a:off x="13946505" y="15165070"/>
          <a:ext cx="1797050" cy="93091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</a:t>
          </a:r>
        </a:p>
      </xdr:txBody>
    </xdr:sp>
    <xdr:clientData/>
  </xdr:twoCellAnchor>
  <xdr:twoCellAnchor>
    <xdr:from>
      <xdr:col>3</xdr:col>
      <xdr:colOff>415925</xdr:colOff>
      <xdr:row>55</xdr:row>
      <xdr:rowOff>69850</xdr:rowOff>
    </xdr:from>
    <xdr:to>
      <xdr:col>7</xdr:col>
      <xdr:colOff>92075</xdr:colOff>
      <xdr:row>57</xdr:row>
      <xdr:rowOff>141288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E0048E6A-87FE-4688-AF52-17D482DE64E7}"/>
            </a:ext>
          </a:extLst>
        </xdr:cNvPr>
        <xdr:cNvSpPr>
          <a:spLocks noChangeShapeType="1"/>
        </xdr:cNvSpPr>
      </xdr:nvSpPr>
      <xdr:spPr>
        <a:xfrm>
          <a:off x="10702925" y="13550900"/>
          <a:ext cx="3803650" cy="503238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495300</xdr:colOff>
      <xdr:row>55</xdr:row>
      <xdr:rowOff>152400</xdr:rowOff>
    </xdr:from>
    <xdr:to>
      <xdr:col>6</xdr:col>
      <xdr:colOff>581025</xdr:colOff>
      <xdr:row>64</xdr:row>
      <xdr:rowOff>47625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4F3BE3D8-4F4F-4DBB-BD91-A3549E192306}"/>
            </a:ext>
          </a:extLst>
        </xdr:cNvPr>
        <xdr:cNvSpPr>
          <a:spLocks noChangeShapeType="1"/>
        </xdr:cNvSpPr>
      </xdr:nvSpPr>
      <xdr:spPr>
        <a:xfrm>
          <a:off x="10782300" y="13633450"/>
          <a:ext cx="3165475" cy="183832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sp>
    <xdr:clientData/>
  </xdr:twoCellAnchor>
  <xdr:twoCellAnchor>
    <xdr:from>
      <xdr:col>3</xdr:col>
      <xdr:colOff>501697</xdr:colOff>
      <xdr:row>59</xdr:row>
      <xdr:rowOff>54303</xdr:rowOff>
    </xdr:from>
    <xdr:to>
      <xdr:col>7</xdr:col>
      <xdr:colOff>44497</xdr:colOff>
      <xdr:row>60</xdr:row>
      <xdr:rowOff>159672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B8257D27-E34E-4890-9C48-5BD58A522268}"/>
            </a:ext>
          </a:extLst>
        </xdr:cNvPr>
        <xdr:cNvSpPr>
          <a:spLocks noChangeShapeType="1"/>
        </xdr:cNvSpPr>
      </xdr:nvSpPr>
      <xdr:spPr>
        <a:xfrm flipV="1">
          <a:off x="10788697" y="14398953"/>
          <a:ext cx="3670300" cy="321269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509905</xdr:colOff>
      <xdr:row>61</xdr:row>
      <xdr:rowOff>33020</xdr:rowOff>
    </xdr:from>
    <xdr:to>
      <xdr:col>6</xdr:col>
      <xdr:colOff>643255</xdr:colOff>
      <xdr:row>64</xdr:row>
      <xdr:rowOff>61595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199189CE-0072-43A1-BF14-7FD5CF6242BE}"/>
            </a:ext>
          </a:extLst>
        </xdr:cNvPr>
        <xdr:cNvSpPr>
          <a:spLocks noChangeShapeType="1"/>
        </xdr:cNvSpPr>
      </xdr:nvSpPr>
      <xdr:spPr>
        <a:xfrm>
          <a:off x="10796905" y="14809470"/>
          <a:ext cx="3213100" cy="67627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sp>
    <xdr:clientData/>
  </xdr:twoCellAnchor>
  <xdr:twoCellAnchor>
    <xdr:from>
      <xdr:col>3</xdr:col>
      <xdr:colOff>485775</xdr:colOff>
      <xdr:row>64</xdr:row>
      <xdr:rowOff>38100</xdr:rowOff>
    </xdr:from>
    <xdr:to>
      <xdr:col>6</xdr:col>
      <xdr:colOff>590550</xdr:colOff>
      <xdr:row>65</xdr:row>
      <xdr:rowOff>85725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B1F423AA-461D-487D-A0AB-F1F0A4BF2C26}"/>
            </a:ext>
          </a:extLst>
        </xdr:cNvPr>
        <xdr:cNvSpPr>
          <a:spLocks noChangeShapeType="1"/>
        </xdr:cNvSpPr>
      </xdr:nvSpPr>
      <xdr:spPr>
        <a:xfrm flipV="1">
          <a:off x="10772775" y="15462250"/>
          <a:ext cx="3184525" cy="26352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sp>
    <xdr:clientData/>
  </xdr:twoCellAnchor>
  <xdr:twoCellAnchor>
    <xdr:from>
      <xdr:col>3</xdr:col>
      <xdr:colOff>485775</xdr:colOff>
      <xdr:row>59</xdr:row>
      <xdr:rowOff>48260</xdr:rowOff>
    </xdr:from>
    <xdr:to>
      <xdr:col>7</xdr:col>
      <xdr:colOff>104775</xdr:colOff>
      <xdr:row>65</xdr:row>
      <xdr:rowOff>67310</xdr:rowOff>
    </xdr:to>
    <xdr:sp macro="" textlink="">
      <xdr:nvSpPr>
        <xdr:cNvPr id="11" name="Line 11">
          <a:extLst>
            <a:ext uri="{FF2B5EF4-FFF2-40B4-BE49-F238E27FC236}">
              <a16:creationId xmlns:a16="http://schemas.microsoft.com/office/drawing/2014/main" id="{18174070-C79D-4A81-9367-57763EDB7CF7}"/>
            </a:ext>
          </a:extLst>
        </xdr:cNvPr>
        <xdr:cNvSpPr>
          <a:spLocks noChangeShapeType="1"/>
        </xdr:cNvSpPr>
      </xdr:nvSpPr>
      <xdr:spPr>
        <a:xfrm flipV="1">
          <a:off x="10772775" y="14392910"/>
          <a:ext cx="3746500" cy="1314450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10</xdr:col>
      <xdr:colOff>304800</xdr:colOff>
      <xdr:row>59</xdr:row>
      <xdr:rowOff>152400</xdr:rowOff>
    </xdr:from>
    <xdr:to>
      <xdr:col>12</xdr:col>
      <xdr:colOff>114300</xdr:colOff>
      <xdr:row>63</xdr:row>
      <xdr:rowOff>0</xdr:rowOff>
    </xdr:to>
    <xdr:sp macro="" textlink="">
      <xdr:nvSpPr>
        <xdr:cNvPr id="12" name="Oval 12">
          <a:extLst>
            <a:ext uri="{FF2B5EF4-FFF2-40B4-BE49-F238E27FC236}">
              <a16:creationId xmlns:a16="http://schemas.microsoft.com/office/drawing/2014/main" id="{B62005B2-187A-444A-83A7-DBCBB391BCB6}"/>
            </a:ext>
          </a:extLst>
        </xdr:cNvPr>
        <xdr:cNvSpPr>
          <a:spLocks noChangeArrowheads="1"/>
        </xdr:cNvSpPr>
      </xdr:nvSpPr>
      <xdr:spPr>
        <a:xfrm>
          <a:off x="16916400" y="14497050"/>
          <a:ext cx="1409700" cy="711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445770</xdr:colOff>
      <xdr:row>59</xdr:row>
      <xdr:rowOff>41275</xdr:rowOff>
    </xdr:from>
    <xdr:to>
      <xdr:col>10</xdr:col>
      <xdr:colOff>320040</xdr:colOff>
      <xdr:row>61</xdr:row>
      <xdr:rowOff>71120</xdr:rowOff>
    </xdr:to>
    <xdr:sp macro="" textlink="">
      <xdr:nvSpPr>
        <xdr:cNvPr id="13" name="Line 13">
          <a:extLst>
            <a:ext uri="{FF2B5EF4-FFF2-40B4-BE49-F238E27FC236}">
              <a16:creationId xmlns:a16="http://schemas.microsoft.com/office/drawing/2014/main" id="{073845A8-3967-4C06-A6A0-AE7CA56651A4}"/>
            </a:ext>
          </a:extLst>
        </xdr:cNvPr>
        <xdr:cNvSpPr>
          <a:spLocks noChangeShapeType="1"/>
        </xdr:cNvSpPr>
      </xdr:nvSpPr>
      <xdr:spPr>
        <a:xfrm>
          <a:off x="15800070" y="14385925"/>
          <a:ext cx="1131570" cy="46164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8</xdr:col>
      <xdr:colOff>337185</xdr:colOff>
      <xdr:row>61</xdr:row>
      <xdr:rowOff>64770</xdr:rowOff>
    </xdr:from>
    <xdr:to>
      <xdr:col>10</xdr:col>
      <xdr:colOff>295275</xdr:colOff>
      <xdr:row>64</xdr:row>
      <xdr:rowOff>117475</xdr:rowOff>
    </xdr:to>
    <xdr:sp macro="" textlink="">
      <xdr:nvSpPr>
        <xdr:cNvPr id="14" name="Line 14">
          <a:extLst>
            <a:ext uri="{FF2B5EF4-FFF2-40B4-BE49-F238E27FC236}">
              <a16:creationId xmlns:a16="http://schemas.microsoft.com/office/drawing/2014/main" id="{FED56E9D-95E7-4478-9A1D-5F99F77D9C6C}"/>
            </a:ext>
          </a:extLst>
        </xdr:cNvPr>
        <xdr:cNvSpPr>
          <a:spLocks noChangeShapeType="1"/>
        </xdr:cNvSpPr>
      </xdr:nvSpPr>
      <xdr:spPr>
        <a:xfrm flipV="1">
          <a:off x="15691485" y="14841220"/>
          <a:ext cx="1215390" cy="70040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sp>
    <xdr:clientData/>
  </xdr:twoCellAnchor>
  <xdr:twoCellAnchor>
    <xdr:from>
      <xdr:col>2</xdr:col>
      <xdr:colOff>112395</xdr:colOff>
      <xdr:row>49</xdr:row>
      <xdr:rowOff>57150</xdr:rowOff>
    </xdr:from>
    <xdr:to>
      <xdr:col>3</xdr:col>
      <xdr:colOff>531495</xdr:colOff>
      <xdr:row>52</xdr:row>
      <xdr:rowOff>66675</xdr:rowOff>
    </xdr:to>
    <xdr:sp macro="" textlink="">
      <xdr:nvSpPr>
        <xdr:cNvPr id="15" name="Oval 15">
          <a:extLst>
            <a:ext uri="{FF2B5EF4-FFF2-40B4-BE49-F238E27FC236}">
              <a16:creationId xmlns:a16="http://schemas.microsoft.com/office/drawing/2014/main" id="{BFE63EB9-9B8F-458C-8FD5-18006E149A64}"/>
            </a:ext>
          </a:extLst>
        </xdr:cNvPr>
        <xdr:cNvSpPr>
          <a:spLocks noChangeArrowheads="1"/>
        </xdr:cNvSpPr>
      </xdr:nvSpPr>
      <xdr:spPr>
        <a:xfrm>
          <a:off x="9192895" y="12192000"/>
          <a:ext cx="1625600" cy="695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3</xdr:col>
      <xdr:colOff>533400</xdr:colOff>
      <xdr:row>51</xdr:row>
      <xdr:rowOff>28575</xdr:rowOff>
    </xdr:from>
    <xdr:to>
      <xdr:col>7</xdr:col>
      <xdr:colOff>66675</xdr:colOff>
      <xdr:row>59</xdr:row>
      <xdr:rowOff>28575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id="{D65A2845-4CDA-4687-B641-E01B46F50455}"/>
            </a:ext>
          </a:extLst>
        </xdr:cNvPr>
        <xdr:cNvSpPr>
          <a:spLocks noChangeShapeType="1"/>
        </xdr:cNvSpPr>
      </xdr:nvSpPr>
      <xdr:spPr>
        <a:xfrm>
          <a:off x="10820400" y="12620625"/>
          <a:ext cx="3660775" cy="1752600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514350</xdr:colOff>
      <xdr:row>51</xdr:row>
      <xdr:rowOff>28575</xdr:rowOff>
    </xdr:from>
    <xdr:to>
      <xdr:col>6</xdr:col>
      <xdr:colOff>571500</xdr:colOff>
      <xdr:row>64</xdr:row>
      <xdr:rowOff>57150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503CD3AD-63D8-4BF8-AF9E-5248F2329EBD}"/>
            </a:ext>
          </a:extLst>
        </xdr:cNvPr>
        <xdr:cNvSpPr>
          <a:spLocks noChangeShapeType="1"/>
        </xdr:cNvSpPr>
      </xdr:nvSpPr>
      <xdr:spPr>
        <a:xfrm>
          <a:off x="10801350" y="12620625"/>
          <a:ext cx="3136900" cy="2860675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sp>
    <xdr:clientData/>
  </xdr:twoCellAnchor>
  <xdr:twoCellAnchor>
    <xdr:from>
      <xdr:col>7</xdr:col>
      <xdr:colOff>104775</xdr:colOff>
      <xdr:row>51</xdr:row>
      <xdr:rowOff>28575</xdr:rowOff>
    </xdr:from>
    <xdr:to>
      <xdr:col>8</xdr:col>
      <xdr:colOff>496455</xdr:colOff>
      <xdr:row>54</xdr:row>
      <xdr:rowOff>38100</xdr:rowOff>
    </xdr:to>
    <xdr:sp macro="" textlink="">
      <xdr:nvSpPr>
        <xdr:cNvPr id="18" name="Oval 18">
          <a:extLst>
            <a:ext uri="{FF2B5EF4-FFF2-40B4-BE49-F238E27FC236}">
              <a16:creationId xmlns:a16="http://schemas.microsoft.com/office/drawing/2014/main" id="{525C8BFE-D84A-413D-8721-0BA57E0E7BAD}"/>
            </a:ext>
          </a:extLst>
        </xdr:cNvPr>
        <xdr:cNvSpPr>
          <a:spLocks noChangeArrowheads="1"/>
        </xdr:cNvSpPr>
      </xdr:nvSpPr>
      <xdr:spPr>
        <a:xfrm>
          <a:off x="14519275" y="12620625"/>
          <a:ext cx="1331480" cy="6826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481330</xdr:colOff>
      <xdr:row>52</xdr:row>
      <xdr:rowOff>184150</xdr:rowOff>
    </xdr:from>
    <xdr:to>
      <xdr:col>10</xdr:col>
      <xdr:colOff>295275</xdr:colOff>
      <xdr:row>61</xdr:row>
      <xdr:rowOff>57150</xdr:rowOff>
    </xdr:to>
    <xdr:sp macro="" textlink="">
      <xdr:nvSpPr>
        <xdr:cNvPr id="19" name="Line 19">
          <a:extLst>
            <a:ext uri="{FF2B5EF4-FFF2-40B4-BE49-F238E27FC236}">
              <a16:creationId xmlns:a16="http://schemas.microsoft.com/office/drawing/2014/main" id="{D44C0AAF-8520-49D6-9BAB-37D9A8804D4A}"/>
            </a:ext>
          </a:extLst>
        </xdr:cNvPr>
        <xdr:cNvSpPr>
          <a:spLocks noChangeShapeType="1"/>
        </xdr:cNvSpPr>
      </xdr:nvSpPr>
      <xdr:spPr>
        <a:xfrm>
          <a:off x="15835630" y="13004800"/>
          <a:ext cx="1071245" cy="1828800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sp>
    <xdr:clientData/>
  </xdr:twoCellAnchor>
  <xdr:oneCellAnchor>
    <xdr:from>
      <xdr:col>2</xdr:col>
      <xdr:colOff>302895</xdr:colOff>
      <xdr:row>60</xdr:row>
      <xdr:rowOff>68580</xdr:rowOff>
    </xdr:from>
    <xdr:ext cx="591820" cy="257810"/>
    <xdr:sp macro="" textlink="">
      <xdr:nvSpPr>
        <xdr:cNvPr id="20" name="Text Box 23">
          <a:extLst>
            <a:ext uri="{FF2B5EF4-FFF2-40B4-BE49-F238E27FC236}">
              <a16:creationId xmlns:a16="http://schemas.microsoft.com/office/drawing/2014/main" id="{D3F60FF1-FD5E-4946-8C2D-2E2045142523}"/>
            </a:ext>
          </a:extLst>
        </xdr:cNvPr>
        <xdr:cNvSpPr txBox="1">
          <a:spLocks noChangeArrowheads="1"/>
        </xdr:cNvSpPr>
      </xdr:nvSpPr>
      <xdr:spPr>
        <a:xfrm>
          <a:off x="1623695" y="11149330"/>
          <a:ext cx="591820" cy="2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2</a:t>
          </a:r>
        </a:p>
      </xdr:txBody>
    </xdr:sp>
    <xdr:clientData/>
  </xdr:oneCellAnchor>
  <xdr:oneCellAnchor>
    <xdr:from>
      <xdr:col>2</xdr:col>
      <xdr:colOff>335280</xdr:colOff>
      <xdr:row>64</xdr:row>
      <xdr:rowOff>180975</xdr:rowOff>
    </xdr:from>
    <xdr:ext cx="591820" cy="260350"/>
    <xdr:sp macro="" textlink="">
      <xdr:nvSpPr>
        <xdr:cNvPr id="21" name="Text Box 25">
          <a:extLst>
            <a:ext uri="{FF2B5EF4-FFF2-40B4-BE49-F238E27FC236}">
              <a16:creationId xmlns:a16="http://schemas.microsoft.com/office/drawing/2014/main" id="{2A36ED74-3D16-4D19-9593-35E538307872}"/>
            </a:ext>
          </a:extLst>
        </xdr:cNvPr>
        <xdr:cNvSpPr txBox="1">
          <a:spLocks noChangeArrowheads="1"/>
        </xdr:cNvSpPr>
      </xdr:nvSpPr>
      <xdr:spPr>
        <a:xfrm>
          <a:off x="1656080" y="12099925"/>
          <a:ext cx="591820" cy="26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3</a:t>
          </a:r>
        </a:p>
      </xdr:txBody>
    </xdr:sp>
    <xdr:clientData/>
  </xdr:oneCellAnchor>
  <xdr:oneCellAnchor>
    <xdr:from>
      <xdr:col>2</xdr:col>
      <xdr:colOff>775970</xdr:colOff>
      <xdr:row>50</xdr:row>
      <xdr:rowOff>53975</xdr:rowOff>
    </xdr:from>
    <xdr:ext cx="377825" cy="267970"/>
    <xdr:sp macro="" textlink="">
      <xdr:nvSpPr>
        <xdr:cNvPr id="22" name="Text Box 26">
          <a:extLst>
            <a:ext uri="{FF2B5EF4-FFF2-40B4-BE49-F238E27FC236}">
              <a16:creationId xmlns:a16="http://schemas.microsoft.com/office/drawing/2014/main" id="{116B8FB5-EEDA-4F76-A582-9E483F45C489}"/>
            </a:ext>
          </a:extLst>
        </xdr:cNvPr>
        <xdr:cNvSpPr txBox="1">
          <a:spLocks noChangeArrowheads="1"/>
        </xdr:cNvSpPr>
      </xdr:nvSpPr>
      <xdr:spPr>
        <a:xfrm>
          <a:off x="9856470" y="12417425"/>
          <a:ext cx="377825" cy="267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X</a:t>
          </a:r>
        </a:p>
      </xdr:txBody>
    </xdr:sp>
    <xdr:clientData/>
  </xdr:oneCellAnchor>
  <xdr:oneCellAnchor>
    <xdr:from>
      <xdr:col>10</xdr:col>
      <xdr:colOff>857250</xdr:colOff>
      <xdr:row>60</xdr:row>
      <xdr:rowOff>189865</xdr:rowOff>
    </xdr:from>
    <xdr:ext cx="558800" cy="179070"/>
    <xdr:sp macro="" textlink="">
      <xdr:nvSpPr>
        <xdr:cNvPr id="23" name="Text Box 27">
          <a:extLst>
            <a:ext uri="{FF2B5EF4-FFF2-40B4-BE49-F238E27FC236}">
              <a16:creationId xmlns:a16="http://schemas.microsoft.com/office/drawing/2014/main" id="{2F9EB0D0-9B98-4976-9D60-1A2F1882A505}"/>
            </a:ext>
          </a:extLst>
        </xdr:cNvPr>
        <xdr:cNvSpPr txBox="1">
          <a:spLocks noChangeArrowheads="1"/>
        </xdr:cNvSpPr>
      </xdr:nvSpPr>
      <xdr:spPr>
        <a:xfrm>
          <a:off x="17468850" y="14750415"/>
          <a:ext cx="558800" cy="17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z</a:t>
          </a:r>
        </a:p>
      </xdr:txBody>
    </xdr:sp>
    <xdr:clientData/>
  </xdr:oneCellAnchor>
  <xdr:oneCellAnchor>
    <xdr:from>
      <xdr:col>10</xdr:col>
      <xdr:colOff>544946</xdr:colOff>
      <xdr:row>53</xdr:row>
      <xdr:rowOff>150379</xdr:rowOff>
    </xdr:from>
    <xdr:ext cx="18531" cy="158646"/>
    <xdr:sp macro="" textlink="">
      <xdr:nvSpPr>
        <xdr:cNvPr id="24" name="Text Box 27">
          <a:extLst>
            <a:ext uri="{FF2B5EF4-FFF2-40B4-BE49-F238E27FC236}">
              <a16:creationId xmlns:a16="http://schemas.microsoft.com/office/drawing/2014/main" id="{4E262C16-40FB-4F73-9233-AAAC2C3A9F6D}"/>
            </a:ext>
          </a:extLst>
        </xdr:cNvPr>
        <xdr:cNvSpPr txBox="1">
          <a:spLocks noChangeArrowheads="1"/>
        </xdr:cNvSpPr>
      </xdr:nvSpPr>
      <xdr:spPr>
        <a:xfrm>
          <a:off x="17156546" y="13199629"/>
          <a:ext cx="18531" cy="158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2</xdr:col>
      <xdr:colOff>233680</xdr:colOff>
      <xdr:row>67</xdr:row>
      <xdr:rowOff>171450</xdr:rowOff>
    </xdr:from>
    <xdr:to>
      <xdr:col>3</xdr:col>
      <xdr:colOff>596900</xdr:colOff>
      <xdr:row>71</xdr:row>
      <xdr:rowOff>111125</xdr:rowOff>
    </xdr:to>
    <xdr:sp macro="" textlink="">
      <xdr:nvSpPr>
        <xdr:cNvPr id="25" name="Oval 3">
          <a:extLst>
            <a:ext uri="{FF2B5EF4-FFF2-40B4-BE49-F238E27FC236}">
              <a16:creationId xmlns:a16="http://schemas.microsoft.com/office/drawing/2014/main" id="{DF35D316-7B7A-415F-9A67-235DED051D05}"/>
            </a:ext>
          </a:extLst>
        </xdr:cNvPr>
        <xdr:cNvSpPr>
          <a:spLocks noChangeArrowheads="1"/>
        </xdr:cNvSpPr>
      </xdr:nvSpPr>
      <xdr:spPr>
        <a:xfrm>
          <a:off x="9314180" y="16243300"/>
          <a:ext cx="1569720" cy="8159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1400"/>
            <a:t>Node 4</a:t>
          </a:r>
          <a:endParaRPr lang="en-IN"/>
        </a:p>
        <a:p>
          <a:endParaRPr lang="en-IN"/>
        </a:p>
      </xdr:txBody>
    </xdr:sp>
    <xdr:clientData/>
  </xdr:twoCellAnchor>
  <xdr:twoCellAnchor>
    <xdr:from>
      <xdr:col>4</xdr:col>
      <xdr:colOff>12512</xdr:colOff>
      <xdr:row>59</xdr:row>
      <xdr:rowOff>134506</xdr:rowOff>
    </xdr:from>
    <xdr:to>
      <xdr:col>7</xdr:col>
      <xdr:colOff>84458</xdr:colOff>
      <xdr:row>69</xdr:row>
      <xdr:rowOff>49062</xdr:rowOff>
    </xdr:to>
    <xdr:sp macro="" textlink="">
      <xdr:nvSpPr>
        <xdr:cNvPr id="26" name="Line 8">
          <a:extLst>
            <a:ext uri="{FF2B5EF4-FFF2-40B4-BE49-F238E27FC236}">
              <a16:creationId xmlns:a16="http://schemas.microsoft.com/office/drawing/2014/main" id="{C214222D-49DC-442A-BAA9-F3AF9B5D3D71}"/>
            </a:ext>
          </a:extLst>
        </xdr:cNvPr>
        <xdr:cNvSpPr>
          <a:spLocks noChangeShapeType="1"/>
        </xdr:cNvSpPr>
      </xdr:nvSpPr>
      <xdr:spPr>
        <a:xfrm flipV="1">
          <a:off x="11118662" y="14479156"/>
          <a:ext cx="3380296" cy="2092606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sp>
    <xdr:clientData/>
  </xdr:twoCellAnchor>
  <xdr:twoCellAnchor>
    <xdr:from>
      <xdr:col>3</xdr:col>
      <xdr:colOff>600075</xdr:colOff>
      <xdr:row>64</xdr:row>
      <xdr:rowOff>67945</xdr:rowOff>
    </xdr:from>
    <xdr:to>
      <xdr:col>6</xdr:col>
      <xdr:colOff>565666</xdr:colOff>
      <xdr:row>69</xdr:row>
      <xdr:rowOff>140595</xdr:rowOff>
    </xdr:to>
    <xdr:sp macro="" textlink="">
      <xdr:nvSpPr>
        <xdr:cNvPr id="27" name="Line 10">
          <a:extLst>
            <a:ext uri="{FF2B5EF4-FFF2-40B4-BE49-F238E27FC236}">
              <a16:creationId xmlns:a16="http://schemas.microsoft.com/office/drawing/2014/main" id="{9AF152CD-BAD7-41DD-B856-64801EAE924C}"/>
            </a:ext>
          </a:extLst>
        </xdr:cNvPr>
        <xdr:cNvSpPr>
          <a:spLocks noChangeShapeType="1"/>
        </xdr:cNvSpPr>
      </xdr:nvSpPr>
      <xdr:spPr>
        <a:xfrm flipV="1">
          <a:off x="10887075" y="15492095"/>
          <a:ext cx="3045341" cy="1171200"/>
        </a:xfrm>
        <a:prstGeom prst="line">
          <a:avLst/>
        </a:prstGeom>
        <a:ln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</xdr:col>
      <xdr:colOff>85725</xdr:colOff>
      <xdr:row>54</xdr:row>
      <xdr:rowOff>28575</xdr:rowOff>
    </xdr:from>
    <xdr:to>
      <xdr:col>3</xdr:col>
      <xdr:colOff>504825</xdr:colOff>
      <xdr:row>57</xdr:row>
      <xdr:rowOff>38100</xdr:rowOff>
    </xdr:to>
    <xdr:sp macro="" textlink="">
      <xdr:nvSpPr>
        <xdr:cNvPr id="28" name="Oval 1">
          <a:extLst>
            <a:ext uri="{FF2B5EF4-FFF2-40B4-BE49-F238E27FC236}">
              <a16:creationId xmlns:a16="http://schemas.microsoft.com/office/drawing/2014/main" id="{FB657165-871E-4210-8CFF-73FB5532CE20}"/>
            </a:ext>
          </a:extLst>
        </xdr:cNvPr>
        <xdr:cNvSpPr>
          <a:spLocks noChangeArrowheads="1"/>
        </xdr:cNvSpPr>
      </xdr:nvSpPr>
      <xdr:spPr>
        <a:xfrm>
          <a:off x="9166225" y="13293725"/>
          <a:ext cx="1625600" cy="657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</xdr:sp>
    <xdr:clientData/>
  </xdr:twoCellAnchor>
  <xdr:oneCellAnchor>
    <xdr:from>
      <xdr:col>2</xdr:col>
      <xdr:colOff>290830</xdr:colOff>
      <xdr:row>55</xdr:row>
      <xdr:rowOff>635</xdr:rowOff>
    </xdr:from>
    <xdr:ext cx="591820" cy="257810"/>
    <xdr:sp macro="" textlink="">
      <xdr:nvSpPr>
        <xdr:cNvPr id="29" name="Text Box 22">
          <a:extLst>
            <a:ext uri="{FF2B5EF4-FFF2-40B4-BE49-F238E27FC236}">
              <a16:creationId xmlns:a16="http://schemas.microsoft.com/office/drawing/2014/main" id="{ED9D74FF-B025-4485-87D8-40AB51C1CAFD}"/>
            </a:ext>
          </a:extLst>
        </xdr:cNvPr>
        <xdr:cNvSpPr txBox="1">
          <a:spLocks noChangeArrowheads="1"/>
        </xdr:cNvSpPr>
      </xdr:nvSpPr>
      <xdr:spPr>
        <a:xfrm>
          <a:off x="1611630" y="10033635"/>
          <a:ext cx="591820" cy="2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Node 1</a:t>
          </a:r>
        </a:p>
      </xdr:txBody>
    </xdr:sp>
    <xdr:clientData/>
  </xdr:oneCellAnchor>
  <xdr:twoCellAnchor editAs="oneCell">
    <xdr:from>
      <xdr:col>4</xdr:col>
      <xdr:colOff>565150</xdr:colOff>
      <xdr:row>0</xdr:row>
      <xdr:rowOff>0</xdr:rowOff>
    </xdr:from>
    <xdr:to>
      <xdr:col>10</xdr:col>
      <xdr:colOff>536575</xdr:colOff>
      <xdr:row>4</xdr:row>
      <xdr:rowOff>76200</xdr:rowOff>
    </xdr:to>
    <xdr:pic>
      <xdr:nvPicPr>
        <xdr:cNvPr id="30" name="Picture 31" descr="Screen Shot 2023-05-08 at 10.33.02 AM">
          <a:extLst>
            <a:ext uri="{FF2B5EF4-FFF2-40B4-BE49-F238E27FC236}">
              <a16:creationId xmlns:a16="http://schemas.microsoft.com/office/drawing/2014/main" id="{BB6B505B-A022-4DC4-9158-39F58730F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335"/>
        <a:stretch>
          <a:fillRect/>
        </a:stretch>
      </xdr:blipFill>
      <xdr:spPr>
        <a:xfrm>
          <a:off x="3206750" y="0"/>
          <a:ext cx="4429125" cy="787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26BE1-34DC-4007-B66B-5801DBA6B779}" name="表1" displayName="表1" ref="C6:G12" totalsRowShown="0">
  <autoFilter ref="C6:G12" xr:uid="{89594CF7-6A6C-4BDF-BD8B-7E791871C4BC}"/>
  <tableColumns count="5">
    <tableColumn id="1" xr3:uid="{F472E66A-D713-4A0F-8215-F6F8C9CA3950}" name="input"/>
    <tableColumn id="2" xr3:uid="{DD3F57D4-E7D4-49CF-9EB5-BE616D9604E7}" name="from"/>
    <tableColumn id="3" xr3:uid="{E366A9DE-FA4F-4A24-BD37-EFD455F8921B}" name="to"/>
    <tableColumn id="4" xr3:uid="{08B6E39B-4240-4B55-8D7D-BAA47ABAFD05}" name="weight"/>
    <tableColumn id="5" xr3:uid="{8B4C92C5-C486-447B-9D5D-FC749D1CC9CF}" name="out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0CF829-E9BF-4E27-8025-9BC3A53B8220}" name="表2" displayName="表2" ref="C14:G20" totalsRowShown="0">
  <autoFilter ref="C14:G20" xr:uid="{FE15DA5C-CA71-4501-AEDD-B8CE9271BC2A}"/>
  <tableColumns count="5">
    <tableColumn id="1" xr3:uid="{CA164602-0DB7-4C6F-A51A-E64946CBAD65}" name="input"/>
    <tableColumn id="2" xr3:uid="{890D9478-148E-4DD1-8E47-E91FBF5CEA0B}" name="from"/>
    <tableColumn id="3" xr3:uid="{7D344947-1A00-40AD-8249-F494096FEC27}" name="to"/>
    <tableColumn id="4" xr3:uid="{6A40B001-8F65-463F-8FDC-31EC600DD3E9}" name="weight"/>
    <tableColumn id="5" xr3:uid="{246F04C3-7F82-4E90-B75F-74066C8329CB}" name="out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BB6F66-0095-45CF-AE5A-183814E7EBAC}" name="表3" displayName="表3" ref="K6:L10" totalsRowShown="0">
  <autoFilter ref="K6:L10" xr:uid="{98F1D0DF-555C-4A31-B39F-5370F846BD53}"/>
  <tableColumns count="2">
    <tableColumn id="1" xr3:uid="{467BF5A9-7755-4001-95F4-AF7B77D692C7}" name="1"/>
    <tableColumn id="2" xr3:uid="{6FA75F2D-AAE3-4D51-8EB1-A3A02B909017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2BEE1C-1227-44DC-8711-BF4095FA9FC8}" name="表5" displayName="表5" ref="K12:L13" totalsRowShown="0">
  <autoFilter ref="K12:L13" xr:uid="{71DB920D-CCA9-46EE-AE56-FDC27C98999D}"/>
  <tableColumns count="2">
    <tableColumn id="1" xr3:uid="{E60EE406-B77E-4F27-B6A3-1B8812AB32CE}" name="Output Layer"/>
    <tableColumn id="2" xr3:uid="{C7D7B84C-1DC1-4A2B-99A5-CB536D35257F}" name="value">
      <calculatedColumnFormula>L7*(1-L7)*(L8-L7)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B8853-1219-490B-8A8D-23C9F7BDE4F0}" name="表6" displayName="表6" ref="K16:P19" totalsRowShown="0">
  <autoFilter ref="K16:P19" xr:uid="{10BEA3A2-A2D3-4E3F-A447-9C4E2D024197}"/>
  <tableColumns count="6">
    <tableColumn id="1" xr3:uid="{BDF47CFC-4AEF-4AF1-88EE-4F9DFECFE2DE}" name="From"/>
    <tableColumn id="2" xr3:uid="{36296A29-79EF-493A-AE13-F1D5C3EF2ADE}" name="To"/>
    <tableColumn id="3" xr3:uid="{356D31DA-291D-4EEA-8F51-225E0FDD09F4}" name="Flow">
      <calculatedColumnFormula>C23</calculatedColumnFormula>
    </tableColumn>
    <tableColumn id="4" xr3:uid="{F0107464-21B0-42D8-B12B-2F3CC6E70301}" name="Adjustment"/>
    <tableColumn id="5" xr3:uid="{7FF67044-3959-48DA-84EE-5ABE88409EF1}" name="Old Weight">
      <calculatedColumnFormula>F23</calculatedColumnFormula>
    </tableColumn>
    <tableColumn id="6" xr3:uid="{8B9BA52C-588C-47F4-92CC-15EE4500D4B1}" name="New Weight">
      <calculatedColumnFormula>N17+O17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DBE813-3820-45D8-9B15-68D1FCD1456D}" name="表7" displayName="表7" ref="K22:L23" totalsRowShown="0">
  <autoFilter ref="K22:L23" xr:uid="{7B29111F-B97C-4CCF-918C-19B5B869E1A7}"/>
  <tableColumns count="2">
    <tableColumn id="1" xr3:uid="{AA13A466-4E13-40BC-8CD9-421818D7BFD7}" name="Hidden Layer"/>
    <tableColumn id="2" xr3:uid="{1148E400-C9D7-4072-885D-1E479378BB2C}" name="Value">
      <calculatedColumnFormula>I12*(1-I12)*F24*L13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C15937-FD79-4745-9C69-DE2E6E6FD191}" name="表4" displayName="表4" ref="K26:P31" totalsRowShown="0">
  <autoFilter ref="K26:P31" xr:uid="{6FDBD12F-65F8-498C-890F-DC3744A1645B}"/>
  <tableColumns count="6">
    <tableColumn id="1" xr3:uid="{147AC93D-CA22-4CE8-979A-462C23C30282}" name="From"/>
    <tableColumn id="2" xr3:uid="{8A0FD072-7781-464D-82C1-A0B4CCBD303A}" name="To"/>
    <tableColumn id="3" xr3:uid="{0925B11A-44B3-4AE1-B6C0-CB994DDDBFD8}" name="Flow">
      <calculatedColumnFormula>C7</calculatedColumnFormula>
    </tableColumn>
    <tableColumn id="4" xr3:uid="{D0678729-FD51-446E-9F87-AD4555593482}" name="Adjustment" dataDxfId="4">
      <calculatedColumnFormula>$L$9*$L$23*M27</calculatedColumnFormula>
    </tableColumn>
    <tableColumn id="5" xr3:uid="{837CE481-696B-40A0-A1D8-EE8BAD42A369}" name="Old Weight"/>
    <tableColumn id="6" xr3:uid="{0DD964E7-54AD-4AE0-AFBA-8C7DC08C4A19}" name="New Weight" dataDxfId="3">
      <calculatedColumnFormula>O27+N27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74EB4F-675F-4226-AC0E-AB40CEBCD0A2}" name="表7_9" displayName="表7_9" ref="K34:L35" totalsRowShown="0">
  <autoFilter ref="K34:L35" xr:uid="{EF4452AE-7421-40AA-A87F-5E38572EEFF1}"/>
  <tableColumns count="2">
    <tableColumn id="1" xr3:uid="{5C0E5968-7574-445C-ABAD-BCA03DC811B3}" name="Hidden Layer"/>
    <tableColumn id="2" xr3:uid="{98A37851-FEC5-4668-99A1-C01A3DE40EC2}" name="Value">
      <calculatedColumnFormula>I20*(1-I20)*F25*L13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97868D-DC33-4499-990A-233B18340D40}" name="表9" displayName="表9" ref="K38:P43" totalsRowShown="0">
  <autoFilter ref="K38:P43" xr:uid="{327D87B4-E59F-43F0-ACE3-EE1D856EA2E3}"/>
  <tableColumns count="6">
    <tableColumn id="1" xr3:uid="{DBEF38BC-E66E-4F10-9E0D-949F73BA88A3}" name="From" dataDxfId="2"/>
    <tableColumn id="2" xr3:uid="{DC4627A7-0355-4B30-8F2E-E5C7743CD3DC}" name="To"/>
    <tableColumn id="3" xr3:uid="{CF6F50B0-3DEA-4368-AB34-9CA268E19D87}" name="Flow">
      <calculatedColumnFormula>C15</calculatedColumnFormula>
    </tableColumn>
    <tableColumn id="4" xr3:uid="{47AA71E3-8239-4DA5-9575-E97CDBADA3EC}" name="Adjustment" dataDxfId="1">
      <calculatedColumnFormula>$L$9*$L$23*M39</calculatedColumnFormula>
    </tableColumn>
    <tableColumn id="5" xr3:uid="{081EAFF0-2F05-480F-93CF-953DC97737CA}" name="Old Weight"/>
    <tableColumn id="6" xr3:uid="{BAC15FDB-C271-4575-9621-BA18D203FCD2}" name="New Weight" dataDxfId="0">
      <calculatedColumnFormula>O39+N39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abSelected="1" topLeftCell="C37" workbookViewId="0">
      <selection activeCell="H69" sqref="H69"/>
    </sheetView>
  </sheetViews>
  <sheetFormatPr defaultRowHeight="14" x14ac:dyDescent="0.3"/>
  <cols>
    <col min="8" max="8" width="15.1640625" customWidth="1"/>
    <col min="11" max="11" width="17.33203125" customWidth="1"/>
    <col min="14" max="14" width="16.5" customWidth="1"/>
    <col min="15" max="15" width="12.1640625" customWidth="1"/>
    <col min="16" max="16" width="13" customWidth="1"/>
  </cols>
  <sheetData>
    <row r="1" spans="3:16" x14ac:dyDescent="0.3">
      <c r="C1" s="29" t="s">
        <v>50</v>
      </c>
      <c r="D1" s="29"/>
      <c r="E1" s="29"/>
    </row>
    <row r="6" spans="3:16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K6" t="s">
        <v>32</v>
      </c>
      <c r="L6" t="s">
        <v>24</v>
      </c>
    </row>
    <row r="7" spans="3:16" x14ac:dyDescent="0.3">
      <c r="C7">
        <v>1</v>
      </c>
      <c r="D7" t="s">
        <v>5</v>
      </c>
      <c r="E7" t="s">
        <v>6</v>
      </c>
      <c r="F7">
        <v>0.5</v>
      </c>
      <c r="G7">
        <f>C7*F7</f>
        <v>0.5</v>
      </c>
      <c r="K7" t="s">
        <v>20</v>
      </c>
      <c r="L7">
        <f>I26</f>
        <v>0.87313689059838373</v>
      </c>
    </row>
    <row r="8" spans="3:16" x14ac:dyDescent="0.3">
      <c r="C8">
        <v>0.3</v>
      </c>
      <c r="D8" t="s">
        <v>7</v>
      </c>
      <c r="E8" t="s">
        <v>6</v>
      </c>
      <c r="F8">
        <v>0.6</v>
      </c>
      <c r="G8">
        <f t="shared" ref="G8:G11" si="0">C8*F8</f>
        <v>0.18</v>
      </c>
      <c r="K8" t="s">
        <v>21</v>
      </c>
      <c r="L8">
        <v>0.85</v>
      </c>
    </row>
    <row r="9" spans="3:16" x14ac:dyDescent="0.3">
      <c r="C9">
        <v>0.6</v>
      </c>
      <c r="D9" t="s">
        <v>8</v>
      </c>
      <c r="E9" t="s">
        <v>6</v>
      </c>
      <c r="F9">
        <v>0.8</v>
      </c>
      <c r="G9">
        <f t="shared" si="0"/>
        <v>0.48</v>
      </c>
      <c r="K9" t="s">
        <v>22</v>
      </c>
      <c r="L9">
        <v>0.1</v>
      </c>
    </row>
    <row r="10" spans="3:16" x14ac:dyDescent="0.3">
      <c r="C10">
        <v>0.6</v>
      </c>
      <c r="D10" t="s">
        <v>9</v>
      </c>
      <c r="E10" t="s">
        <v>6</v>
      </c>
      <c r="F10">
        <v>0.6</v>
      </c>
      <c r="G10">
        <f t="shared" si="0"/>
        <v>0.36</v>
      </c>
      <c r="K10" t="s">
        <v>23</v>
      </c>
      <c r="L10">
        <f>L8-L7</f>
        <v>-2.3136890598383753E-2</v>
      </c>
    </row>
    <row r="11" spans="3:16" x14ac:dyDescent="0.3">
      <c r="C11">
        <v>0.3</v>
      </c>
      <c r="D11" t="s">
        <v>10</v>
      </c>
      <c r="E11" t="s">
        <v>6</v>
      </c>
      <c r="F11">
        <v>0.2</v>
      </c>
      <c r="G11">
        <f t="shared" si="0"/>
        <v>0.06</v>
      </c>
    </row>
    <row r="12" spans="3:16" x14ac:dyDescent="0.3">
      <c r="G12">
        <f>SUM(G7:G11)</f>
        <v>1.58</v>
      </c>
      <c r="H12" t="s">
        <v>12</v>
      </c>
      <c r="I12">
        <f>(1/(1+EXP(-G12)))</f>
        <v>0.82920451797762562</v>
      </c>
      <c r="K12" t="s">
        <v>25</v>
      </c>
      <c r="L12" t="s">
        <v>24</v>
      </c>
    </row>
    <row r="13" spans="3:16" x14ac:dyDescent="0.3">
      <c r="K13" t="s">
        <v>35</v>
      </c>
      <c r="L13">
        <f>L7*(1-L7)*(L8-L7)</f>
        <v>-2.5628470157625124E-3</v>
      </c>
    </row>
    <row r="14" spans="3:16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</row>
    <row r="15" spans="3:16" x14ac:dyDescent="0.3">
      <c r="C15">
        <v>1</v>
      </c>
      <c r="D15" t="s">
        <v>5</v>
      </c>
      <c r="E15" t="s">
        <v>11</v>
      </c>
      <c r="F15">
        <v>0.7</v>
      </c>
      <c r="G15">
        <f>C15*F15</f>
        <v>0.7</v>
      </c>
    </row>
    <row r="16" spans="3:16" x14ac:dyDescent="0.3">
      <c r="C16">
        <v>0.3</v>
      </c>
      <c r="D16" t="s">
        <v>7</v>
      </c>
      <c r="E16" t="s">
        <v>11</v>
      </c>
      <c r="F16">
        <v>0.9</v>
      </c>
      <c r="G16">
        <f t="shared" ref="G16:G19" si="1">C16*F16</f>
        <v>0.27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31</v>
      </c>
    </row>
    <row r="17" spans="3:16" x14ac:dyDescent="0.3">
      <c r="C17">
        <v>0.6</v>
      </c>
      <c r="D17" t="s">
        <v>8</v>
      </c>
      <c r="E17" t="s">
        <v>11</v>
      </c>
      <c r="F17">
        <v>0.8</v>
      </c>
      <c r="G17">
        <f t="shared" si="1"/>
        <v>0.48</v>
      </c>
      <c r="K17" t="s">
        <v>33</v>
      </c>
      <c r="L17" t="s">
        <v>34</v>
      </c>
      <c r="M17">
        <f>C23</f>
        <v>1</v>
      </c>
      <c r="N17">
        <f>L9*表5[value]*M17</f>
        <v>-2.5628470157625126E-4</v>
      </c>
      <c r="O17">
        <f>F23</f>
        <v>0.5</v>
      </c>
      <c r="P17">
        <f>N17+O17</f>
        <v>0.49974371529842376</v>
      </c>
    </row>
    <row r="18" spans="3:16" x14ac:dyDescent="0.3">
      <c r="C18">
        <v>0.6</v>
      </c>
      <c r="D18" t="s">
        <v>9</v>
      </c>
      <c r="E18" t="s">
        <v>11</v>
      </c>
      <c r="F18">
        <v>0.4</v>
      </c>
      <c r="G18">
        <f t="shared" si="1"/>
        <v>0.24</v>
      </c>
      <c r="K18" t="s">
        <v>15</v>
      </c>
      <c r="L18" t="s">
        <v>34</v>
      </c>
      <c r="M18">
        <f>C24</f>
        <v>0.82920451797762562</v>
      </c>
      <c r="N18">
        <f>L9*表5[value]*M18</f>
        <v>-2.1251243243557505E-4</v>
      </c>
      <c r="O18">
        <f>F24</f>
        <v>0.85</v>
      </c>
      <c r="P18">
        <f t="shared" ref="P18:P19" si="2">N18+O18</f>
        <v>0.84978748756756439</v>
      </c>
    </row>
    <row r="19" spans="3:16" x14ac:dyDescent="0.3">
      <c r="C19">
        <v>0.3</v>
      </c>
      <c r="D19" t="s">
        <v>10</v>
      </c>
      <c r="E19" t="s">
        <v>11</v>
      </c>
      <c r="F19">
        <v>0.2</v>
      </c>
      <c r="G19">
        <f t="shared" si="1"/>
        <v>0.06</v>
      </c>
      <c r="K19" t="s">
        <v>17</v>
      </c>
      <c r="L19" t="s">
        <v>34</v>
      </c>
      <c r="M19">
        <f>C25</f>
        <v>0.85195280196831058</v>
      </c>
      <c r="N19">
        <f>L9*表5[value]*M19</f>
        <v>-2.1834246960949957E-4</v>
      </c>
      <c r="O19">
        <f>F25</f>
        <v>0.85</v>
      </c>
      <c r="P19">
        <f t="shared" si="2"/>
        <v>0.84978165753039048</v>
      </c>
    </row>
    <row r="20" spans="3:16" x14ac:dyDescent="0.3">
      <c r="G20">
        <f>SUM(G15:G19)</f>
        <v>1.75</v>
      </c>
      <c r="H20" t="s">
        <v>12</v>
      </c>
      <c r="I20">
        <f>(1/(1+EXP(-G20)))</f>
        <v>0.85195280196831058</v>
      </c>
    </row>
    <row r="22" spans="3:16" x14ac:dyDescent="0.3">
      <c r="C22" s="1" t="s">
        <v>0</v>
      </c>
      <c r="D22" s="2" t="s">
        <v>1</v>
      </c>
      <c r="E22" s="2" t="s">
        <v>2</v>
      </c>
      <c r="F22" s="2" t="s">
        <v>3</v>
      </c>
      <c r="G22" s="3" t="s">
        <v>4</v>
      </c>
      <c r="K22" t="s">
        <v>36</v>
      </c>
      <c r="L22" t="s">
        <v>37</v>
      </c>
    </row>
    <row r="23" spans="3:16" x14ac:dyDescent="0.3">
      <c r="C23">
        <v>1</v>
      </c>
      <c r="D23" t="s">
        <v>13</v>
      </c>
      <c r="E23" t="s">
        <v>14</v>
      </c>
      <c r="F23">
        <v>0.5</v>
      </c>
      <c r="G23">
        <f>C23*F23</f>
        <v>0.5</v>
      </c>
      <c r="K23" t="s">
        <v>35</v>
      </c>
      <c r="L23">
        <f>I12*(1-I12)*F24*L13</f>
        <v>-3.0851738833544108E-4</v>
      </c>
    </row>
    <row r="24" spans="3:16" x14ac:dyDescent="0.3">
      <c r="C24">
        <f>I12</f>
        <v>0.82920451797762562</v>
      </c>
      <c r="D24" t="s">
        <v>16</v>
      </c>
      <c r="E24" t="s">
        <v>14</v>
      </c>
      <c r="F24">
        <v>0.85</v>
      </c>
      <c r="G24">
        <f t="shared" ref="G24:G25" si="3">C24*F24</f>
        <v>0.70482384028098177</v>
      </c>
    </row>
    <row r="25" spans="3:16" x14ac:dyDescent="0.3">
      <c r="C25">
        <f>I20</f>
        <v>0.85195280196831058</v>
      </c>
      <c r="D25" t="s">
        <v>18</v>
      </c>
      <c r="E25" t="s">
        <v>14</v>
      </c>
      <c r="F25">
        <v>0.85</v>
      </c>
      <c r="G25">
        <f t="shared" si="3"/>
        <v>0.724159881673064</v>
      </c>
    </row>
    <row r="26" spans="3:16" x14ac:dyDescent="0.3">
      <c r="G26">
        <f>SUM(G23:G25)</f>
        <v>1.928983721954046</v>
      </c>
      <c r="H26" t="s">
        <v>19</v>
      </c>
      <c r="I26">
        <f>(1/(1+EXP(-G26)))</f>
        <v>0.87313689059838373</v>
      </c>
      <c r="K26" t="s">
        <v>26</v>
      </c>
      <c r="L26" t="s">
        <v>27</v>
      </c>
      <c r="M26" t="s">
        <v>28</v>
      </c>
      <c r="N26" t="s">
        <v>29</v>
      </c>
      <c r="O26" t="s">
        <v>30</v>
      </c>
      <c r="P26" t="s">
        <v>31</v>
      </c>
    </row>
    <row r="27" spans="3:16" x14ac:dyDescent="0.3">
      <c r="K27" t="s">
        <v>38</v>
      </c>
      <c r="L27" t="s">
        <v>15</v>
      </c>
      <c r="M27">
        <f>C7</f>
        <v>1</v>
      </c>
      <c r="N27" s="4">
        <f>$L$9*$L$23*M27</f>
        <v>-3.0851738833544109E-5</v>
      </c>
      <c r="O27">
        <v>0.5</v>
      </c>
      <c r="P27" s="4">
        <f>O27+N27</f>
        <v>0.49996914826116645</v>
      </c>
    </row>
    <row r="28" spans="3:16" x14ac:dyDescent="0.3">
      <c r="K28" t="s">
        <v>39</v>
      </c>
      <c r="L28" t="s">
        <v>15</v>
      </c>
      <c r="M28">
        <f t="shared" ref="M28:M31" si="4">C8</f>
        <v>0.3</v>
      </c>
      <c r="N28" s="4">
        <f t="shared" ref="N28:N31" si="5">$L$9*$L$23*M28</f>
        <v>-9.255521650063232E-6</v>
      </c>
      <c r="O28">
        <v>0.6</v>
      </c>
      <c r="P28" s="4">
        <f t="shared" ref="P28:P31" si="6">O28+N28</f>
        <v>0.59999074447834988</v>
      </c>
    </row>
    <row r="29" spans="3:16" x14ac:dyDescent="0.3">
      <c r="K29" t="s">
        <v>40</v>
      </c>
      <c r="L29" t="s">
        <v>15</v>
      </c>
      <c r="M29">
        <f t="shared" si="4"/>
        <v>0.6</v>
      </c>
      <c r="N29" s="4">
        <f t="shared" si="5"/>
        <v>-1.8511043300126464E-5</v>
      </c>
      <c r="O29">
        <v>0.8</v>
      </c>
      <c r="P29" s="4">
        <f t="shared" si="6"/>
        <v>0.79998148895669996</v>
      </c>
    </row>
    <row r="30" spans="3:16" x14ac:dyDescent="0.3">
      <c r="K30" t="s">
        <v>41</v>
      </c>
      <c r="L30" t="s">
        <v>15</v>
      </c>
      <c r="M30">
        <f t="shared" si="4"/>
        <v>0.6</v>
      </c>
      <c r="N30" s="4">
        <f t="shared" si="5"/>
        <v>-1.8511043300126464E-5</v>
      </c>
      <c r="O30">
        <v>0.6</v>
      </c>
      <c r="P30" s="4">
        <f t="shared" si="6"/>
        <v>0.59998148895669989</v>
      </c>
    </row>
    <row r="31" spans="3:16" x14ac:dyDescent="0.3">
      <c r="K31" t="s">
        <v>42</v>
      </c>
      <c r="L31" t="s">
        <v>15</v>
      </c>
      <c r="M31">
        <f t="shared" si="4"/>
        <v>0.3</v>
      </c>
      <c r="N31" s="4">
        <f t="shared" si="5"/>
        <v>-9.255521650063232E-6</v>
      </c>
      <c r="O31">
        <v>0.2</v>
      </c>
      <c r="P31" s="4">
        <f t="shared" si="6"/>
        <v>0.19999074447834994</v>
      </c>
    </row>
    <row r="34" spans="2:16" x14ac:dyDescent="0.3">
      <c r="K34" t="s">
        <v>36</v>
      </c>
      <c r="L34" t="s">
        <v>37</v>
      </c>
    </row>
    <row r="35" spans="2:16" x14ac:dyDescent="0.3">
      <c r="K35" t="s">
        <v>35</v>
      </c>
      <c r="L35">
        <f>I20*(1-I20)*F25*L13</f>
        <v>-2.7476242211454851E-4</v>
      </c>
    </row>
    <row r="38" spans="2:16" x14ac:dyDescent="0.3">
      <c r="K38" t="s">
        <v>26</v>
      </c>
      <c r="L38" t="s">
        <v>27</v>
      </c>
      <c r="M38" t="s">
        <v>28</v>
      </c>
      <c r="N38" t="s">
        <v>29</v>
      </c>
      <c r="O38" t="s">
        <v>30</v>
      </c>
      <c r="P38" t="s">
        <v>31</v>
      </c>
    </row>
    <row r="39" spans="2:16" x14ac:dyDescent="0.3">
      <c r="K39" s="5" t="s">
        <v>38</v>
      </c>
      <c r="L39" t="s">
        <v>43</v>
      </c>
      <c r="M39">
        <f>C15</f>
        <v>1</v>
      </c>
      <c r="N39" s="7">
        <f>$L$9*$L$23*M39</f>
        <v>-3.0851738833544109E-5</v>
      </c>
      <c r="O39">
        <v>0.7</v>
      </c>
      <c r="P39" s="4">
        <f>O39+N39</f>
        <v>0.69996914826116641</v>
      </c>
    </row>
    <row r="40" spans="2:16" x14ac:dyDescent="0.3">
      <c r="K40" s="6" t="s">
        <v>39</v>
      </c>
      <c r="L40" t="s">
        <v>43</v>
      </c>
      <c r="M40">
        <f t="shared" ref="M40:M43" si="7">C16</f>
        <v>0.3</v>
      </c>
      <c r="N40" s="7">
        <f t="shared" ref="N40:N43" si="8">$L$9*$L$23*M40</f>
        <v>-9.255521650063232E-6</v>
      </c>
      <c r="O40">
        <v>0.9</v>
      </c>
      <c r="P40" s="4">
        <f t="shared" ref="P40:P43" si="9">O40+N40</f>
        <v>0.89999074447834992</v>
      </c>
    </row>
    <row r="41" spans="2:16" x14ac:dyDescent="0.3">
      <c r="K41" s="5" t="s">
        <v>40</v>
      </c>
      <c r="L41" t="s">
        <v>43</v>
      </c>
      <c r="M41">
        <f t="shared" si="7"/>
        <v>0.6</v>
      </c>
      <c r="N41" s="7">
        <f t="shared" si="8"/>
        <v>-1.8511043300126464E-5</v>
      </c>
      <c r="O41">
        <v>0.8</v>
      </c>
      <c r="P41" s="4">
        <f t="shared" si="9"/>
        <v>0.79998148895669996</v>
      </c>
    </row>
    <row r="42" spans="2:16" x14ac:dyDescent="0.3">
      <c r="K42" s="6" t="s">
        <v>41</v>
      </c>
      <c r="L42" t="s">
        <v>43</v>
      </c>
      <c r="M42">
        <f t="shared" si="7"/>
        <v>0.6</v>
      </c>
      <c r="N42" s="7">
        <f t="shared" si="8"/>
        <v>-1.8511043300126464E-5</v>
      </c>
      <c r="O42">
        <v>0.4</v>
      </c>
      <c r="P42" s="4">
        <f t="shared" si="9"/>
        <v>0.39998148895669988</v>
      </c>
    </row>
    <row r="43" spans="2:16" x14ac:dyDescent="0.3">
      <c r="K43" s="5" t="s">
        <v>42</v>
      </c>
      <c r="L43" t="s">
        <v>43</v>
      </c>
      <c r="M43">
        <f t="shared" si="7"/>
        <v>0.3</v>
      </c>
      <c r="N43" s="7">
        <f t="shared" si="8"/>
        <v>-9.255521650063232E-6</v>
      </c>
      <c r="O43">
        <v>0.2</v>
      </c>
      <c r="P43" s="4">
        <f t="shared" si="9"/>
        <v>0.19999074447834994</v>
      </c>
    </row>
    <row r="47" spans="2:16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6" ht="16.5" x14ac:dyDescent="0.35">
      <c r="B48" s="8"/>
      <c r="C48" s="27" t="s">
        <v>44</v>
      </c>
      <c r="D48" s="27"/>
      <c r="E48" s="9"/>
      <c r="F48" s="9"/>
      <c r="G48" s="9"/>
      <c r="H48" s="27" t="s">
        <v>45</v>
      </c>
      <c r="I48" s="27"/>
      <c r="J48" s="9"/>
      <c r="K48" s="9"/>
      <c r="L48" s="27" t="s">
        <v>46</v>
      </c>
      <c r="M48" s="28"/>
      <c r="N48" s="8"/>
    </row>
    <row r="49" spans="2:14" ht="16.5" x14ac:dyDescent="0.3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8"/>
    </row>
    <row r="50" spans="2:14" ht="16.5" x14ac:dyDescent="0.35">
      <c r="B50" s="8"/>
      <c r="C50" s="9"/>
      <c r="D50" s="9"/>
      <c r="E50" s="9"/>
      <c r="F50" s="9"/>
      <c r="G50" s="9"/>
      <c r="H50" s="9"/>
      <c r="I50" s="9"/>
      <c r="J50" s="9"/>
      <c r="K50" s="10"/>
      <c r="L50" s="9"/>
      <c r="M50" s="9"/>
      <c r="N50" s="8"/>
    </row>
    <row r="51" spans="2:14" ht="16.5" x14ac:dyDescent="0.35">
      <c r="B51" s="11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8"/>
    </row>
    <row r="52" spans="2:14" ht="16.5" x14ac:dyDescent="0.35">
      <c r="B52" s="11"/>
      <c r="C52" s="9"/>
      <c r="D52" s="9"/>
      <c r="E52" s="9"/>
      <c r="F52" s="9"/>
      <c r="G52" s="11"/>
      <c r="H52" s="9"/>
      <c r="I52" s="9"/>
      <c r="J52" s="9"/>
      <c r="K52" s="9"/>
      <c r="L52" s="9"/>
      <c r="M52" s="9"/>
      <c r="N52" s="8"/>
    </row>
    <row r="53" spans="2:14" ht="16.5" x14ac:dyDescent="0.35">
      <c r="B53" s="11"/>
      <c r="C53" s="9"/>
      <c r="D53" s="9"/>
      <c r="E53" s="9"/>
      <c r="F53" s="9"/>
      <c r="G53" s="9"/>
      <c r="H53" s="9"/>
      <c r="I53" s="9"/>
      <c r="J53" s="10"/>
      <c r="K53" s="9"/>
      <c r="L53" s="9"/>
      <c r="M53" s="9"/>
      <c r="N53" s="8"/>
    </row>
    <row r="54" spans="2:14" ht="16.5" x14ac:dyDescent="0.35">
      <c r="B54" s="11"/>
      <c r="C54" s="9"/>
      <c r="D54" s="9"/>
      <c r="E54" s="9"/>
      <c r="F54" s="12">
        <v>0.5</v>
      </c>
      <c r="G54" s="9"/>
      <c r="H54" s="9"/>
      <c r="I54" s="9"/>
      <c r="J54" s="9"/>
      <c r="K54" s="9"/>
      <c r="L54" s="9"/>
      <c r="M54" s="9"/>
      <c r="N54" s="8"/>
    </row>
    <row r="55" spans="2:14" ht="16.5" x14ac:dyDescent="0.35">
      <c r="B55" s="11"/>
      <c r="C55" s="9"/>
      <c r="D55" s="9"/>
      <c r="E55" s="13">
        <v>0.7</v>
      </c>
      <c r="F55" s="9"/>
      <c r="G55" s="9"/>
      <c r="H55" s="9"/>
      <c r="I55" s="9"/>
      <c r="J55" s="9"/>
      <c r="K55" s="9"/>
      <c r="L55" s="9"/>
      <c r="M55" s="9"/>
      <c r="N55" s="8"/>
    </row>
    <row r="56" spans="2:14" ht="16.5" x14ac:dyDescent="0.35">
      <c r="B56" s="11">
        <v>0.3</v>
      </c>
      <c r="C56" s="9"/>
      <c r="D56" s="9"/>
      <c r="E56" s="9"/>
      <c r="F56" s="9"/>
      <c r="G56" s="9"/>
      <c r="H56" s="14">
        <f>C24</f>
        <v>0.82920451797762562</v>
      </c>
      <c r="I56" s="9"/>
      <c r="J56" s="15">
        <v>0.5</v>
      </c>
      <c r="K56" s="9"/>
      <c r="L56" s="9"/>
      <c r="M56" s="9"/>
      <c r="N56" s="8"/>
    </row>
    <row r="57" spans="2:14" ht="16.5" x14ac:dyDescent="0.35">
      <c r="B57" s="11"/>
      <c r="C57" s="9"/>
      <c r="D57" s="9"/>
      <c r="E57" s="9"/>
      <c r="F57" s="9"/>
      <c r="G57" s="9"/>
      <c r="H57" s="16"/>
      <c r="I57" s="9"/>
      <c r="J57" s="17"/>
      <c r="K57" s="9"/>
      <c r="L57" s="9"/>
      <c r="M57" s="9"/>
      <c r="N57" s="8"/>
    </row>
    <row r="58" spans="2:14" ht="16.5" x14ac:dyDescent="0.35">
      <c r="B58" s="11"/>
      <c r="C58" s="9"/>
      <c r="D58" s="9"/>
      <c r="E58" s="9"/>
      <c r="F58" s="18">
        <v>0.6</v>
      </c>
      <c r="G58" s="9"/>
      <c r="H58" s="9"/>
      <c r="I58" s="9"/>
      <c r="J58" s="9"/>
      <c r="K58" s="9"/>
      <c r="L58" s="9"/>
      <c r="M58" s="9"/>
      <c r="N58" s="8"/>
    </row>
    <row r="59" spans="2:14" ht="16.5" x14ac:dyDescent="0.35">
      <c r="B59" s="11"/>
      <c r="C59" s="9"/>
      <c r="D59" s="9"/>
      <c r="E59" s="9"/>
      <c r="F59" s="19"/>
      <c r="G59" s="9"/>
      <c r="H59" s="9"/>
      <c r="I59" s="9"/>
      <c r="J59" s="9"/>
      <c r="K59" s="9"/>
      <c r="L59" s="9"/>
      <c r="M59" s="9"/>
      <c r="N59" s="8"/>
    </row>
    <row r="60" spans="2:14" ht="16.5" x14ac:dyDescent="0.35">
      <c r="B60" s="11"/>
      <c r="C60" s="9"/>
      <c r="D60" s="9"/>
      <c r="E60" s="13">
        <v>0.9</v>
      </c>
      <c r="F60" s="9"/>
      <c r="G60" s="9"/>
      <c r="H60" s="9"/>
      <c r="I60" s="9"/>
      <c r="J60" s="20">
        <v>0.85</v>
      </c>
      <c r="K60" s="9"/>
      <c r="L60" s="9"/>
      <c r="M60" s="9"/>
      <c r="N60" s="8"/>
    </row>
    <row r="61" spans="2:14" ht="16.5" x14ac:dyDescent="0.35">
      <c r="B61" s="11"/>
      <c r="C61" s="9"/>
      <c r="D61" s="9"/>
      <c r="E61" s="21" t="s">
        <v>47</v>
      </c>
      <c r="F61" s="18">
        <v>0.8</v>
      </c>
      <c r="G61" s="9"/>
      <c r="H61" s="9"/>
      <c r="I61" s="9"/>
      <c r="J61" s="9"/>
      <c r="K61" s="9"/>
      <c r="L61" s="9"/>
      <c r="M61" s="9"/>
      <c r="N61" s="8"/>
    </row>
    <row r="62" spans="2:14" ht="16.5" x14ac:dyDescent="0.35">
      <c r="B62" s="11">
        <v>0.6</v>
      </c>
      <c r="C62" s="9"/>
      <c r="D62" s="9"/>
      <c r="E62" s="9"/>
      <c r="F62" s="9"/>
      <c r="G62" s="9"/>
      <c r="H62" s="14">
        <f>C25</f>
        <v>0.85195280196831058</v>
      </c>
      <c r="I62" s="9"/>
      <c r="J62" s="9"/>
      <c r="K62" s="9"/>
      <c r="L62" s="9"/>
      <c r="M62" s="9"/>
      <c r="N62" s="8"/>
    </row>
    <row r="63" spans="2:14" ht="16.5" x14ac:dyDescent="0.35">
      <c r="B63" s="11"/>
      <c r="C63" s="9"/>
      <c r="D63" s="9"/>
      <c r="E63" s="13">
        <v>0.8</v>
      </c>
      <c r="F63" s="22">
        <v>0.6</v>
      </c>
      <c r="G63" s="9"/>
      <c r="H63" s="9"/>
      <c r="I63" s="10"/>
      <c r="J63" s="9"/>
      <c r="K63" s="9"/>
      <c r="L63" s="9"/>
      <c r="M63" s="9"/>
      <c r="N63" s="8"/>
    </row>
    <row r="64" spans="2:14" ht="16.5" x14ac:dyDescent="0.35">
      <c r="B64" s="11"/>
      <c r="C64" s="9"/>
      <c r="D64" s="9"/>
      <c r="E64" s="9"/>
      <c r="F64" s="9"/>
      <c r="G64" s="9"/>
      <c r="H64" s="9"/>
      <c r="I64" s="9"/>
      <c r="J64" s="20">
        <v>0.85</v>
      </c>
      <c r="K64" s="9"/>
      <c r="L64" s="23"/>
      <c r="M64" s="9"/>
      <c r="N64" s="8"/>
    </row>
    <row r="65" spans="2:14" ht="16.5" x14ac:dyDescent="0.35">
      <c r="B65" s="11"/>
      <c r="C65" s="9"/>
      <c r="D65" s="9"/>
      <c r="E65" s="9"/>
      <c r="F65" s="9"/>
      <c r="G65" s="9"/>
      <c r="H65" s="9"/>
      <c r="I65" s="9"/>
      <c r="J65" s="9"/>
      <c r="K65" s="9"/>
      <c r="L65" s="23"/>
      <c r="M65" s="9"/>
      <c r="N65" s="8"/>
    </row>
    <row r="66" spans="2:14" ht="16.5" x14ac:dyDescent="0.35">
      <c r="B66" s="11">
        <v>0.6</v>
      </c>
      <c r="C66" s="9"/>
      <c r="D66" s="9"/>
      <c r="E66" s="13">
        <v>0.4</v>
      </c>
      <c r="F66" s="9"/>
      <c r="G66" s="9"/>
      <c r="H66" s="9"/>
      <c r="I66" s="9"/>
      <c r="J66" s="9"/>
      <c r="K66" s="9"/>
      <c r="L66" s="9"/>
      <c r="M66" s="9"/>
      <c r="N66" s="8"/>
    </row>
    <row r="67" spans="2:14" ht="16.5" x14ac:dyDescent="0.35">
      <c r="B67" s="9"/>
      <c r="C67" s="9"/>
      <c r="D67" s="9"/>
      <c r="E67" s="9"/>
      <c r="F67" s="9"/>
      <c r="G67" s="12">
        <v>0.2</v>
      </c>
      <c r="H67" s="16"/>
      <c r="I67" s="9"/>
      <c r="J67" s="9"/>
      <c r="K67" s="9"/>
      <c r="L67" s="9"/>
      <c r="M67" s="9"/>
      <c r="N67" s="8"/>
    </row>
    <row r="68" spans="2:14" ht="18" thickBot="1" x14ac:dyDescent="0.4">
      <c r="B68" s="9"/>
      <c r="C68" s="9"/>
      <c r="D68" s="9"/>
      <c r="E68" s="24">
        <v>0.2</v>
      </c>
      <c r="F68" s="9"/>
      <c r="G68" s="9"/>
      <c r="H68" s="9"/>
      <c r="I68" s="9"/>
      <c r="J68" s="9"/>
      <c r="K68" s="25" t="s">
        <v>48</v>
      </c>
      <c r="L68" s="25">
        <v>0.85</v>
      </c>
      <c r="M68" s="9"/>
      <c r="N68" s="8"/>
    </row>
    <row r="69" spans="2:14" ht="17.5" x14ac:dyDescent="0.35">
      <c r="B69" s="9"/>
      <c r="C69" s="9"/>
      <c r="D69" s="9"/>
      <c r="E69" s="9"/>
      <c r="F69" s="9"/>
      <c r="G69" s="9"/>
      <c r="H69" s="9"/>
      <c r="I69" s="9"/>
      <c r="J69" s="9"/>
      <c r="K69" s="26" t="s">
        <v>49</v>
      </c>
      <c r="L69" s="26">
        <v>0.87</v>
      </c>
      <c r="M69" s="9"/>
      <c r="N69" s="8"/>
    </row>
    <row r="70" spans="2:14" ht="16.5" x14ac:dyDescent="0.35">
      <c r="B70" s="11">
        <v>0.3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8"/>
    </row>
    <row r="71" spans="2:14" ht="16.5" x14ac:dyDescent="0.35"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"/>
    </row>
    <row r="72" spans="2:14" ht="16.5" x14ac:dyDescent="0.35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8"/>
    </row>
    <row r="73" spans="2:14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</sheetData>
  <mergeCells count="4">
    <mergeCell ref="H48:I48"/>
    <mergeCell ref="L48:M48"/>
    <mergeCell ref="C48:D48"/>
    <mergeCell ref="C1:E1"/>
  </mergeCells>
  <phoneticPr fontId="1" type="noConversion"/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2023-05-09T21:23:27Z</dcterms:modified>
</cp:coreProperties>
</file>