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70a4e421b24ba2/Documents/"/>
    </mc:Choice>
  </mc:AlternateContent>
  <xr:revisionPtr revIDLastSave="0" documentId="14_{F4FC275E-178C-47CC-99CC-5E5E59628E58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campaigns category" sheetId="6" r:id="rId1"/>
    <sheet name="campaigns sub category" sheetId="9" r:id="rId2"/>
    <sheet name="outcome based on date" sheetId="10" r:id="rId3"/>
    <sheet name="Crowdfunding" sheetId="1" r:id="rId4"/>
    <sheet name="outcome based on goal" sheetId="12" r:id="rId5"/>
  </sheets>
  <calcPr calcId="191029"/>
  <pivotCaches>
    <pivotCache cacheId="0" r:id="rId6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H3" i="12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D12" i="12"/>
  <c r="E12" i="12" s="1"/>
  <c r="E3" i="12"/>
  <c r="E4" i="12"/>
  <c r="E5" i="12"/>
  <c r="E6" i="12"/>
  <c r="E7" i="12"/>
  <c r="E8" i="12"/>
  <c r="E9" i="12"/>
  <c r="E10" i="12"/>
  <c r="E11" i="12"/>
  <c r="E13" i="12"/>
  <c r="E2" i="12"/>
  <c r="D13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3" i="12"/>
  <c r="B4" i="12"/>
  <c r="B5" i="12"/>
  <c r="B6" i="12"/>
  <c r="B7" i="12"/>
  <c r="B8" i="12"/>
  <c r="B9" i="12"/>
  <c r="B10" i="12"/>
  <c r="B11" i="12"/>
  <c r="B12" i="12"/>
  <c r="B13" i="12"/>
  <c r="B2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2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3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7" i="1"/>
  <c r="Q8" i="1"/>
  <c r="Q9" i="1"/>
  <c r="Q10" i="1"/>
  <c r="Q11" i="1"/>
  <c r="Q12" i="1"/>
  <c r="Q13" i="1"/>
  <c r="Q14" i="1"/>
  <c r="Q15" i="1"/>
  <c r="Q16" i="1"/>
  <c r="Q4" i="1"/>
  <c r="Q5" i="1"/>
  <c r="Q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<sst xmlns="http://schemas.openxmlformats.org/spreadsheetml/2006/main" count="6122" uniqueCount="2106">
  <si>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</si>
  <si>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</si>
  <si>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</si>
  <si>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</si>
  <si>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</si>
  <si>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</si>
  <si>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</si>
  <si>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</si>
  <si>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</si>
  <si>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</si>
  <si>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</si>
  <si>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</si>
  <si>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</si>
  <si>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</si>
  <si>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</si>
  <si>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</si>
  <si>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</si>
  <si>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</si>
  <si>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</si>
  <si>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</si>
  <si>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</si>
  <si>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</si>
  <si>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</si>
  <si>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</si>
  <si>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</si>
  <si>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</si>
  <si>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</si>
  <si>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</si>
  <si>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</si>
  <si>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</si>
  <si>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</si>
  <si>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</si>
  <si>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</si>
  <si>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</si>
  <si>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</si>
  <si>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</si>
  <si>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</si>
  <si>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</si>
  <si>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</si>
  <si>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</si>
  <si>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</si>
  <si>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</si>
  <si>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</si>
  <si>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</si>
  <si>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</si>
  <si>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</si>
  <si>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</si>
  <si>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</si>
  <si>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</si>
  <si>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</si>
  <si>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</si>
  <si>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</si>
  <si>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</si>
  <si>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</si>
  <si>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</si>
  <si>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</si>
  <si>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</si>
  <si>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</si>
  <si>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</si>
  <si>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</si>
  <si>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</si>
  <si>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</si>
  <si>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</si>
  <si>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</si>
  <si>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</si>
  <si>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</si>
  <si>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</si>
  <si>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</si>
  <si>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</si>
  <si>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</si>
  <si>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</si>
  <si>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</si>
  <si>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</si>
  <si>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</si>
  <si>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</si>
  <si>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</si>
  <si>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</si>
  <si>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</si>
  <si>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</si>
  <si>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</si>
  <si>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</si>
  <si>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</si>
  <si>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</si>
  <si>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</si>
  <si>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</si>
  <si>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</si>
  <si>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</si>
  <si>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</si>
  <si>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</si>
  <si>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</si>
  <si>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</si>
  <si>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</si>
  <si>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</si>
  <si>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</si>
  <si>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</si>
  <si>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</si>
  <si>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</si>
  <si>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</si>
  <si>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</si>
  <si>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</si>
  <si>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</si>
  <si>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</si>
  <si>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</si>
  <si>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</si>
  <si>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</si>
  <si>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</si>
  <si>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</si>
  <si>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</si>
  <si>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</si>
  <si>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</si>
  <si>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</si>
  <si>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</si>
  <si>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</si>
  <si>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</si>
  <si>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</si>
  <si>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</si>
  <si>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</si>
  <si>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</si>
  <si>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</si>
  <si>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</si>
  <si>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</si>
  <si>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</si>
  <si>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</si>
  <si>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</si>
  <si>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</si>
  <si>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</si>
  <si>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</si>
  <si>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</si>
  <si>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</si>
  <si>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</si>
  <si>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</si>
  <si>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</si>
  <si>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</si>
  <si>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</si>
  <si>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</si>
  <si>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</si>
  <si>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</si>
  <si>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</si>
  <si>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</si>
  <si>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</si>
  <si>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</si>
  <si>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</si>
  <si>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</si>
  <si>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</si>
  <si>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</si>
  <si>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</si>
  <si>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</si>
  <si>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</si>
  <si>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</si>
  <si>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</si>
  <si>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</si>
  <si>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</si>
  <si>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</si>
  <si>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</si>
  <si>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</si>
  <si>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</si>
  <si>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</si>
  <si>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</si>
  <si>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</si>
  <si>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</si>
  <si>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</si>
  <si>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</si>
  <si>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</si>
  <si>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</si>
  <si>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</si>
  <si>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</si>
  <si>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</si>
  <si>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</si>
  <si>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</si>
  <si>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</si>
  <si>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</si>
  <si>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</si>
  <si>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</si>
  <si>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</si>
  <si>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</si>
  <si>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</si>
  <si>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</si>
  <si>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</si>
  <si>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</si>
  <si>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</si>
  <si>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</si>
  <si>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</si>
  <si>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</si>
  <si>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</si>
  <si>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</si>
  <si>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</si>
  <si>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</si>
  <si>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</si>
  <si>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</si>
  <si>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</si>
  <si>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</si>
  <si>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</si>
  <si>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</si>
  <si>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</si>
  <si>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</si>
  <si>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</si>
  <si>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</si>
  <si>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</si>
  <si>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</si>
  <si>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</si>
  <si>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</si>
  <si>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</si>
  <si>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</si>
  <si>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</si>
  <si>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</si>
  <si>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</si>
  <si>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</si>
  <si>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</si>
  <si>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</si>
  <si>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</si>
  <si>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</si>
  <si>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</si>
  <si>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</si>
  <si>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</si>
  <si>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</si>
  <si>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</si>
  <si>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</si>
  <si>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</si>
  <si>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</si>
  <si>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</si>
  <si>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</si>
  <si>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</si>
  <si>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</si>
  <si>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</si>
  <si>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</si>
  <si>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</si>
  <si>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</si>
  <si>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</si>
  <si>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</si>
  <si>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</si>
  <si>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</si>
  <si>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</si>
  <si>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</si>
  <si>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</si>
  <si>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</si>
  <si>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</si>
  <si>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</si>
  <si>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</si>
  <si>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</si>
  <si>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</si>
  <si>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</si>
  <si>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</si>
  <si>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</si>
  <si>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</si>
  <si>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</si>
  <si>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</si>
  <si>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</si>
  <si>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</si>
  <si>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</si>
  <si>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</si>
  <si>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</si>
  <si>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</si>
  <si>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</si>
  <si>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</si>
  <si>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</si>
  <si>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</si>
  <si>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</si>
  <si>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</si>
  <si>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</si>
  <si>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</si>
  <si>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</si>
  <si>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</si>
  <si>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</si>
  <si>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</si>
  <si>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</si>
  <si>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</si>
  <si>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</si>
  <si>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</si>
  <si>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</si>
  <si>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</si>
  <si>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</si>
  <si>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</si>
  <si>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</si>
  <si>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</si>
  <si>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</si>
  <si>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</si>
  <si>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</si>
  <si>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</si>
  <si>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</si>
  <si>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</si>
  <si>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</si>
  <si>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</si>
  <si>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</si>
  <si>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</si>
  <si>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</si>
  <si>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</si>
  <si>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</si>
  <si>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</si>
  <si>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</si>
  <si>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</si>
  <si>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</si>
  <si>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</si>
  <si>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</si>
  <si>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</si>
  <si>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</si>
  <si>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</si>
  <si>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</si>
  <si>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</si>
  <si>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</si>
  <si>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</si>
  <si>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</si>
  <si>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</si>
  <si>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</si>
  <si>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</si>
  <si>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</si>
  <si>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</si>
  <si>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</si>
  <si>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</si>
  <si>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</si>
  <si>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</si>
  <si>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</si>
  <si>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</si>
  <si>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</si>
  <si>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</si>
  <si>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</si>
  <si>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</si>
  <si>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</si>
  <si>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</si>
  <si>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</si>
  <si>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</si>
  <si>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</si>
  <si>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</si>
  <si>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</si>
  <si>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</si>
  <si>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</si>
  <si>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</si>
  <si>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</si>
  <si>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</si>
  <si>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</si>
  <si>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</si>
  <si>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</si>
  <si>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</si>
  <si>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</si>
  <si>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</si>
  <si>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</si>
  <si>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</si>
  <si>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</si>
  <si>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</si>
  <si>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</si>
  <si>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</si>
  <si>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</si>
  <si>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</si>
  <si>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</si>
  <si>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</si>
  <si>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</si>
  <si>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</si>
  <si>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</si>
  <si>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</si>
  <si>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</si>
  <si>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</si>
  <si>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</si>
  <si>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</si>
  <si>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</si>
  <si>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</si>
  <si>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</si>
  <si>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</si>
  <si>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</si>
  <si>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</si>
  <si>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</si>
  <si>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</si>
  <si>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</si>
  <si>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</si>
  <si>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</si>
  <si>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</si>
  <si>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</si>
  <si>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</si>
  <si>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</si>
  <si>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</si>
  <si>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</si>
  <si>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</si>
  <si>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</si>
  <si>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</si>
  <si>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</si>
  <si>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</si>
  <si>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</si>
  <si>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</si>
  <si>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</si>
  <si>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</si>
  <si>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</si>
  <si>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</si>
  <si>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</si>
  <si>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</si>
  <si>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</si>
  <si>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</si>
  <si>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</si>
  <si>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</si>
  <si>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</si>
  <si>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</si>
  <si>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</si>
  <si>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</si>
  <si>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</si>
  <si>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</si>
  <si>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</si>
  <si>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</si>
  <si>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</si>
  <si>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</si>
  <si>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</si>
  <si>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</si>
  <si>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</si>
  <si>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</si>
  <si>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</si>
  <si>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</si>
  <si>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</si>
  <si>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</si>
  <si>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</si>
  <si>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</si>
  <si>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</si>
  <si>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</si>
  <si>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</si>
  <si>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</si>
  <si>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</si>
  <si>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</si>
  <si>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</si>
  <si>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</si>
  <si>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</si>
  <si>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</si>
  <si>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</si>
  <si>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</si>
  <si>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</si>
  <si>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</si>
  <si>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</si>
  <si>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</si>
  <si>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</si>
  <si>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</si>
  <si>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</si>
  <si>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</si>
  <si>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</si>
  <si>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</si>
  <si>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</si>
  <si>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</si>
  <si>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</si>
  <si>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</si>
  <si>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</si>
  <si>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</si>
  <si>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</si>
  <si>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</si>
  <si>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</si>
  <si>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</si>
  <si>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</si>
  <si>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</si>
  <si>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</si>
  <si>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</si>
  <si>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</si>
  <si>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</si>
  <si>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</si>
  <si>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</si>
  <si>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</si>
  <si>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</si>
  <si>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</si>
  <si>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</si>
  <si>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</si>
  <si>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</si>
  <si>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</si>
  <si>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</si>
  <si>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</si>
  <si>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</si>
  <si>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</si>
  <si>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</si>
  <si>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</si>
  <si>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</si>
  <si>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</si>
  <si>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</si>
  <si>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</si>
  <si>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</si>
  <si>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</si>
  <si>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</si>
  <si>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</si>
  <si>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</si>
  <si>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</si>
  <si>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</si>
  <si>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</si>
  <si>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</si>
  <si>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</si>
  <si>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</si>
  <si>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</si>
  <si>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</si>
  <si>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</si>
  <si>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</si>
  <si>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</si>
  <si>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</si>
  <si>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</si>
  <si>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</si>
  <si>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</si>
  <si>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</si>
  <si>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</si>
  <si>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</si>
  <si>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</si>
  <si>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</si>
  <si>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</si>
  <si>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</si>
  <si>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</si>
  <si>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</si>
  <si>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</si>
  <si>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</si>
  <si>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</si>
  <si>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</si>
  <si>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</si>
  <si>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</si>
  <si>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</si>
  <si>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</si>
  <si>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</si>
  <si>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</si>
  <si>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</si>
  <si>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</si>
  <si>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</si>
  <si>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</si>
  <si>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</si>
  <si>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</si>
  <si>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</si>
  <si>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</si>
  <si>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</si>
  <si>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</si>
  <si>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</si>
  <si>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</si>
  <si>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</si>
  <si>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</si>
  <si>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</si>
  <si>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</si>
  <si>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</si>
  <si>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</si>
  <si>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</si>
  <si>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</si>
  <si>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</si>
  <si>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</si>
  <si>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</si>
  <si>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</si>
  <si>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</si>
  <si>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</si>
  <si>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</si>
  <si>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</si>
  <si>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</si>
  <si>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</si>
  <si>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</si>
  <si>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</si>
  <si>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</si>
  <si>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</si>
  <si>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</si>
  <si>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</si>
  <si>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</si>
  <si>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</si>
  <si>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</si>
  <si>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</si>
  <si>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</si>
  <si>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</si>
  <si>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</si>
  <si>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</si>
  <si>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</si>
  <si>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</si>
  <si>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</si>
  <si>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</si>
  <si>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</si>
  <si>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</si>
  <si>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</si>
  <si>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</si>
  <si>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</si>
  <si>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</si>
  <si>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</si>
  <si>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</si>
  <si>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</si>
  <si>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</si>
  <si>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</si>
  <si>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</si>
  <si>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</si>
  <si>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</si>
  <si>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</si>
  <si>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</si>
  <si>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</si>
  <si>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</si>
  <si>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</si>
  <si>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</si>
  <si>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</si>
  <si>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</si>
  <si>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</si>
  <si>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</si>
  <si>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</si>
  <si>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</si>
  <si>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</si>
  <si>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</si>
  <si>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</si>
  <si>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</si>
  <si>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</si>
  <si>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</si>
  <si>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</si>
  <si>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</si>
  <si>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</si>
  <si>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</si>
  <si>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</si>
  <si>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</si>
  <si>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</si>
  <si>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</si>
  <si>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</si>
  <si>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</si>
  <si>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</si>
  <si>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</si>
  <si>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</si>
  <si>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</si>
  <si>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</si>
  <si>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</si>
  <si>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</si>
  <si>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</si>
  <si>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</si>
  <si>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</si>
  <si>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</si>
  <si>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</si>
  <si>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</si>
  <si>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</si>
  <si>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</si>
  <si>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</si>
  <si>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</si>
  <si>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</si>
  <si>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</si>
  <si>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</si>
  <si>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</si>
  <si>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</si>
  <si>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</si>
  <si>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</si>
  <si>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</si>
  <si>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</si>
  <si>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</si>
  <si>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</si>
  <si>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</si>
  <si>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</si>
  <si>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</si>
  <si>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</si>
  <si>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</si>
  <si>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</si>
  <si>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</si>
  <si>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</si>
  <si>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</si>
  <si>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</si>
  <si>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</si>
  <si>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</si>
  <si>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</si>
  <si>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</si>
  <si>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</si>
  <si>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</si>
  <si>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</si>
  <si>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</si>
  <si>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</si>
  <si>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</si>
  <si>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</si>
  <si>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</si>
  <si>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</si>
  <si>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</si>
  <si>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</si>
  <si>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</si>
  <si>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</si>
  <si>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</si>
  <si>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</si>
  <si>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</si>
  <si>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</si>
  <si>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</si>
  <si>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</si>
  <si>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</si>
  <si>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</si>
  <si>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</si>
  <si>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</si>
  <si>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</si>
  <si>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</si>
  <si>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</si>
  <si>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</si>
  <si>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</si>
  <si>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</si>
  <si>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</si>
  <si>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</si>
  <si>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</si>
  <si>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</si>
  <si>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</si>
  <si>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</si>
  <si>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</si>
  <si>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</si>
  <si>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</si>
  <si>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</si>
  <si>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</si>
  <si>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</si>
  <si>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</si>
  <si>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</si>
  <si>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</si>
  <si>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</si>
  <si>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</si>
  <si>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</si>
  <si>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</si>
  <si>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</si>
  <si>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</si>
  <si>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</si>
  <si>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</si>
  <si>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</si>
  <si>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</si>
  <si>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</si>
  <si>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</si>
  <si>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</si>
  <si>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</si>
  <si>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</si>
  <si>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</si>
  <si>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</si>
  <si>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</si>
  <si>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</si>
  <si>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</si>
  <si>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</si>
  <si>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</si>
  <si>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</si>
  <si>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</si>
  <si>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</si>
  <si>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</si>
  <si>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</si>
  <si>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</si>
  <si>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</si>
  <si>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</si>
  <si>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</si>
  <si>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</si>
  <si>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</si>
  <si>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</si>
  <si>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</si>
  <si>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</si>
  <si>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</si>
  <si>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</si>
  <si>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</si>
  <si>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</si>
  <si>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</si>
  <si>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</si>
  <si>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</si>
  <si>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</si>
  <si>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</si>
  <si>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</si>
  <si>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</si>
  <si>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</si>
  <si>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</si>
  <si>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</si>
  <si>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</si>
  <si>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</si>
  <si>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</si>
  <si>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</si>
  <si>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</si>
  <si>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</si>
  <si>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</si>
  <si>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</si>
  <si>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</si>
  <si>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</si>
  <si>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</si>
  <si>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</si>
  <si>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</si>
  <si>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</si>
  <si>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</si>
  <si>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</si>
  <si>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</si>
  <si>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</si>
  <si>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</si>
  <si>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</si>
  <si>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</si>
  <si>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</si>
  <si>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</si>
  <si>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</si>
  <si>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</si>
  <si>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</si>
  <si>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</si>
  <si>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</si>
  <si>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</si>
  <si>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</si>
  <si>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</si>
  <si>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</si>
  <si>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</si>
  <si>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</si>
  <si>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</si>
  <si>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</si>
  <si>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</si>
  <si>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</si>
  <si>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</si>
  <si>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</si>
  <si>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</si>
  <si>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</si>
  <si>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</si>
  <si>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</si>
  <si>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</si>
  <si>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</si>
  <si>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</si>
  <si>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</si>
  <si>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</si>
  <si>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</si>
  <si>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</si>
  <si>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</si>
  <si>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</si>
  <si>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</si>
  <si>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</si>
  <si>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</si>
  <si>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</si>
  <si>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</si>
  <si>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</si>
  <si>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</si>
  <si>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</si>
  <si>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</si>
  <si>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</si>
  <si>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</si>
  <si>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</si>
  <si>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</si>
  <si>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</si>
  <si>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</si>
  <si>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</si>
  <si>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</si>
  <si>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</si>
  <si>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</si>
  <si>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</si>
  <si>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</si>
  <si>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</si>
  <si>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</si>
  <si>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</si>
  <si>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</si>
  <si>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</si>
  <si>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</si>
  <si>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</si>
  <si>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</si>
  <si>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</si>
  <si>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</si>
  <si>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</si>
  <si>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</si>
  <si>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</si>
  <si>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</si>
  <si>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</si>
  <si>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</si>
  <si>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</si>
  <si>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</si>
  <si>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</si>
  <si>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</si>
  <si>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</si>
  <si>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</si>
  <si>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</si>
  <si>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</si>
  <si>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</si>
  <si>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</si>
  <si>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</si>
  <si>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</si>
  <si>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</si>
  <si>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</si>
  <si>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</si>
  <si>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</si>
  <si>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</si>
  <si>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</si>
  <si>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</si>
  <si>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</si>
  <si>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</si>
  <si>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</si>
  <si>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</si>
  <si>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</si>
  <si>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</si>
  <si>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</si>
  <si>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</si>
  <si>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</si>
  <si>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</si>
  <si>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</si>
  <si>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</si>
  <si>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</si>
  <si>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</si>
  <si>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</si>
  <si>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</si>
  <si>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</si>
  <si>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</si>
  <si>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</si>
  <si>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</si>
  <si>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</si>
  <si>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</si>
  <si>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</si>
  <si>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</si>
  <si>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</si>
  <si>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</si>
  <si>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</si>
  <si>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</si>
  <si>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</si>
  <si>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</si>
  <si>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</si>
  <si>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</si>
  <si>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</si>
  <si>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</si>
  <si>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</si>
  <si>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</si>
  <si>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</si>
  <si>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</si>
  <si>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</si>
  <si>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</si>
  <si>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</si>
  <si>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</si>
  <si>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</si>
  <si>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</si>
  <si>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</si>
  <si>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</si>
  <si>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</si>
  <si>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</si>
  <si>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</si>
  <si>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</si>
  <si>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</si>
  <si>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</si>
  <si>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</si>
  <si>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</si>
  <si>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</si>
  <si>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</si>
  <si>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</si>
  <si>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</si>
  <si>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</si>
  <si>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</si>
  <si>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</si>
  <si>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</si>
  <si>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</si>
  <si>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</si>
  <si>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</si>
  <si>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</si>
  <si>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</si>
  <si>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</si>
  <si>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</si>
  <si>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</si>
  <si>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</si>
  <si>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</si>
  <si>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</si>
  <si>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</si>
  <si>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</si>
  <si>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</si>
  <si>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</si>
  <si>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</si>
  <si>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</si>
  <si>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</si>
  <si>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</si>
  <si>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</si>
  <si>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</si>
  <si>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</si>
  <si>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</si>
  <si>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</si>
  <si>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</si>
  <si>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</si>
  <si>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</si>
  <si>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</si>
  <si>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</si>
  <si>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</si>
  <si>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</si>
  <si>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</si>
  <si>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</si>
  <si>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</si>
  <si>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</si>
  <si>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</si>
  <si>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</si>
  <si>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</si>
  <si>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</si>
  <si>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</si>
  <si>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</si>
  <si>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</si>
  <si>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</si>
  <si>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</si>
  <si>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</si>
  <si>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</si>
  <si>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</si>
  <si>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</si>
  <si>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</si>
  <si>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</si>
  <si>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</si>
  <si>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</si>
  <si>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</si>
  <si>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</si>
  <si>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</si>
  <si>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</si>
  <si>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</si>
  <si>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</si>
  <si>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</si>
  <si>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</si>
  <si>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</si>
  <si>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</si>
  <si>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</si>
  <si>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</si>
  <si>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</si>
  <si>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</si>
  <si>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</si>
  <si>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</si>
  <si>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</si>
  <si>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</si>
  <si>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</si>
  <si>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</si>
  <si>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</si>
  <si>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</si>
  <si>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</si>
  <si>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</si>
  <si>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</si>
  <si>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</si>
  <si>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</si>
  <si>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</si>
  <si>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</si>
  <si>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</si>
  <si>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</si>
  <si>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</si>
  <si>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</si>
  <si>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</si>
  <si>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</si>
  <si>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</si>
  <si>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</si>
  <si>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</si>
  <si>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</si>
  <si>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</si>
  <si>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</si>
  <si>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</si>
  <si>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</si>
  <si>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</si>
  <si>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</si>
  <si>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</si>
  <si>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</si>
  <si>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</si>
  <si>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</si>
  <si>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</si>
  <si>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</si>
  <si>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</si>
  <si>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</si>
  <si>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</si>
  <si>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</si>
  <si>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</si>
  <si>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</si>
  <si>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</si>
  <si>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</si>
  <si>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</si>
  <si>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</si>
  <si>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</si>
  <si>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</si>
  <si>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</si>
  <si>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</si>
  <si>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</si>
  <si>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</si>
  <si>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</si>
  <si>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</si>
  <si>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</si>
  <si>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</si>
  <si>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</si>
  <si>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</si>
  <si>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</si>
  <si>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</si>
  <si>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</si>
  <si>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</si>
  <si>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</si>
  <si>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</si>
  <si>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</si>
  <si>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</si>
  <si>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</si>
  <si>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</si>
  <si>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</si>
  <si>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</si>
  <si>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</si>
  <si>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</si>
  <si>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</si>
  <si>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</si>
  <si>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</si>
  <si>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</si>
  <si>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</si>
  <si>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</si>
  <si>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</si>
  <si>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</si>
  <si>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</si>
  <si>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</si>
  <si>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</si>
  <si>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</si>
  <si>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</si>
  <si>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</si>
  <si>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</si>
  <si>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</si>
  <si>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</si>
  <si>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</si>
  <si>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</si>
  <si>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</si>
  <si>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</si>
  <si>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</si>
  <si>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</si>
  <si>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</si>
  <si>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</si>
  <si>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</si>
  <si>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</si>
  <si>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</si>
  <si>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</si>
  <si>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</si>
  <si>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</si>
  <si>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</si>
  <si>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</si>
  <si>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</si>
  <si>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</si>
  <si>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</si>
  <si>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</si>
  <si>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</si>
  <si>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</si>
  <si>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</si>
  <si>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</si>
  <si>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</si>
  <si>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</si>
  <si>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</si>
  <si>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</si>
  <si>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</si>
  <si>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</si>
  <si>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</si>
  <si>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</si>
  <si>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</si>
  <si>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</si>
  <si>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</si>
  <si>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</si>
  <si>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</si>
  <si>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</si>
  <si>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</si>
  <si>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</si>
  <si>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</si>
  <si>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</si>
  <si>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</si>
  <si>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</si>
  <si>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</si>
  <si>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</si>
  <si>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</si>
  <si>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</si>
  <si>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</si>
  <si>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</si>
  <si>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</si>
  <si>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</si>
  <si>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</si>
  <si>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</si>
  <si>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</si>
  <si>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</si>
  <si>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</si>
  <si>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</si>
  <si>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</si>
  <si>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</si>
  <si>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</si>
  <si>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</si>
  <si>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</si>
  <si>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</si>
  <si>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</si>
  <si>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</si>
  <si>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</si>
  <si>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</si>
  <si>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</si>
  <si>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</si>
  <si>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</si>
  <si>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</si>
  <si>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</si>
  <si>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</si>
  <si>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</si>
  <si>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</si>
  <si>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</si>
  <si>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</si>
  <si>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</si>
  <si>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</si>
  <si>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</si>
  <si>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</si>
  <si>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</si>
  <si>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</si>
  <si>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</si>
  <si>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</si>
  <si>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</si>
  <si>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</si>
  <si>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</si>
  <si>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</si>
  <si>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</si>
  <si>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</si>
  <si>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</si>
  <si>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</si>
  <si>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</si>
  <si>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</si>
  <si>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</si>
  <si>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</si>
  <si>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</si>
  <si>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</si>
  <si>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</si>
  <si>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</si>
  <si>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</si>
  <si>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</si>
  <si>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</si>
  <si>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</si>
  <si>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</si>
  <si>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</si>
  <si>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</si>
  <si>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</si>
  <si>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</si>
  <si>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</si>
  <si>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</si>
  <si>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</si>
  <si>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</si>
  <si>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</si>
  <si>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</si>
  <si>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</si>
  <si>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</si>
  <si>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</si>
  <si>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</si>
  <si>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</si>
  <si>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</si>
  <si>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</si>
  <si>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</si>
  <si>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</si>
  <si>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</si>
  <si>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</si>
  <si>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</si>
  <si>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</si>
  <si>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</si>
  <si>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</si>
  <si>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</si>
  <si>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</si>
  <si>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</si>
  <si>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</si>
  <si>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</si>
  <si>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</si>
  <si>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</si>
  <si>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</si>
  <si>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</si>
  <si>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</si>
  <si>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</si>
  <si>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</si>
  <si>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</si>
  <si>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</si>
  <si>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</si>
  <si>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</si>
  <si>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</si>
  <si>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</si>
  <si>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</si>
  <si>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</si>
  <si>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</si>
  <si>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</si>
  <si>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</si>
  <si>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</si>
  <si>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</si>
  <si>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</si>
  <si>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</si>
  <si>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</si>
  <si>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</si>
  <si>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</si>
  <si>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</si>
  <si>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</si>
  <si>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</si>
  <si>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</si>
  <si>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</si>
  <si>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</si>
  <si>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</si>
  <si>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</si>
  <si>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</si>
  <si>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</si>
  <si>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</si>
  <si>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</si>
  <si>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</si>
  <si>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</si>
  <si>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</si>
  <si>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</si>
  <si>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</si>
  <si>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</si>
  <si>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</si>
  <si>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</si>
  <si>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</si>
  <si>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</si>
  <si>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</si>
  <si>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</si>
  <si>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</si>
  <si>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</si>
  <si>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</si>
  <si>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</si>
  <si>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</si>
  <si>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</si>
  <si>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</si>
  <si>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</si>
  <si>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</si>
  <si>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</si>
  <si>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</si>
  <si>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</si>
  <si>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</si>
  <si>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</si>
  <si>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</si>
  <si>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</si>
  <si>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</si>
  <si>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</si>
  <si>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</si>
  <si>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</si>
  <si>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</si>
  <si>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</si>
  <si>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</si>
  <si>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</si>
  <si>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</si>
  <si>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</si>
  <si>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</si>
  <si>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</si>
  <si>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</si>
  <si>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</si>
  <si>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</si>
  <si>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</si>
  <si>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</si>
  <si>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</si>
  <si>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</si>
  <si>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</si>
  <si>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</si>
  <si>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</si>
  <si>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</si>
  <si>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</si>
  <si>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</si>
  <si>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</si>
  <si>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</si>
  <si>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</si>
  <si>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</si>
  <si>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</si>
  <si>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</si>
  <si>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</si>
  <si>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</si>
  <si>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</si>
  <si>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</si>
  <si>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</si>
  <si>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</si>
  <si>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</si>
  <si>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</si>
  <si>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</si>
  <si>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</si>
  <si>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</si>
  <si>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</si>
  <si>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</si>
  <si>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</si>
  <si>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</si>
  <si>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</si>
  <si>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</si>
  <si>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</si>
  <si>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</si>
  <si>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</si>
  <si>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</si>
  <si>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</si>
  <si>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</si>
  <si>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</si>
  <si>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</si>
  <si>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</si>
  <si>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</si>
  <si>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</si>
  <si>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</si>
  <si>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</si>
  <si>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</si>
  <si>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</si>
  <si>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</si>
  <si>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</si>
  <si>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</si>
  <si>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</si>
  <si>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</si>
  <si>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</si>
  <si>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</si>
  <si>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</si>
  <si>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</si>
  <si>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</si>
  <si>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</si>
  <si>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</si>
  <si>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</si>
  <si>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</si>
  <si>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</si>
  <si>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</si>
  <si>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</si>
  <si>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</si>
  <si>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</si>
  <si>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</si>
  <si>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</si>
  <si>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</si>
  <si>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</si>
  <si>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</si>
  <si>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</si>
  <si>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</si>
  <si>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</si>
  <si>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</si>
  <si>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</si>
  <si>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</si>
  <si>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</si>
  <si>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</si>
  <si>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</si>
  <si>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</si>
  <si>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</si>
  <si>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</si>
  <si>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</si>
  <si>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</si>
  <si>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</si>
  <si>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</si>
  <si>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</si>
  <si>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</si>
  <si>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</si>
  <si>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</si>
  <si>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</si>
  <si>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</si>
  <si>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</si>
  <si>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</si>
  <si>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</si>
  <si>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</si>
  <si>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</si>
  <si>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</si>
  <si>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</si>
  <si>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</si>
  <si>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</si>
  <si>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</si>
  <si>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</si>
  <si>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</si>
  <si>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</si>
  <si>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</si>
  <si>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</si>
  <si>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</si>
  <si>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</si>
  <si>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</si>
  <si>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</si>
  <si>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</si>
  <si>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</si>
  <si>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</si>
  <si>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</si>
  <si>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</si>
  <si>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</si>
  <si>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</si>
  <si>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</si>
  <si>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</si>
  <si>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</si>
  <si>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</si>
  <si>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</si>
  <si>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</si>
  <si>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</si>
  <si>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</si>
  <si>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</si>
  <si>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</si>
  <si>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</si>
  <si>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</si>
  <si>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</si>
  <si>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</si>
  <si>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</si>
  <si>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</si>
  <si>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</si>
  <si>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</si>
  <si>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</si>
  <si>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</si>
  <si>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</si>
  <si>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</si>
  <si>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</si>
  <si>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</si>
  <si>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</si>
  <si>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</si>
  <si>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</si>
  <si>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</si>
  <si>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</si>
  <si>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</si>
  <si>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</si>
  <si>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</si>
  <si>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</si>
  <si>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</si>
  <si>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</si>
  <si>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</si>
  <si>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</si>
  <si>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</si>
  <si>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</si>
  <si>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</si>
  <si>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</si>
  <si>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</si>
  <si>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</si>
  <si>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</si>
  <si>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</si>
  <si>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</si>
  <si>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</si>
  <si>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</si>
  <si>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</si>
  <si>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</si>
  <si>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</si>
  <si>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</si>
  <si>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</si>
  <si>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</si>
  <si>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</si>
  <si>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</si>
  <si>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</si>
  <si>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</si>
  <si>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</si>
  <si>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</si>
  <si>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</si>
  <si>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</si>
  <si>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</si>
  <si>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</si>
  <si>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</si>
  <si>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</si>
  <si>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</si>
  <si>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</si>
  <si>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</si>
  <si>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</si>
  <si>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</si>
  <si>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</si>
  <si>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</si>
  <si>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</si>
  <si>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</si>
  <si>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</si>
  <si>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</si>
  <si>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</si>
  <si>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</si>
  <si>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</si>
  <si>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</si>
  <si>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</si>
  <si>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</si>
  <si>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</si>
  <si>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</si>
  <si>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</si>
  <si>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</si>
  <si>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</si>
  <si>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</si>
  <si>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</si>
  <si>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</si>
  <si>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</si>
  <si>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</si>
  <si>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</si>
  <si>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</si>
  <si>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</si>
  <si>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</si>
  <si>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</si>
  <si>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</si>
  <si>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</si>
  <si>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</si>
  <si>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</si>
  <si>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</si>
  <si>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</si>
  <si>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</si>
  <si>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</si>
  <si>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</si>
  <si>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</si>
  <si>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</si>
  <si>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</si>
  <si>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</si>
  <si>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</si>
  <si>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</si>
  <si>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</si>
  <si>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</si>
  <si>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</si>
  <si>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</si>
  <si>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</si>
  <si>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</si>
  <si>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</si>
  <si>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</si>
  <si>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</si>
  <si>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</si>
  <si>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</si>
  <si>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</si>
  <si>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</si>
  <si>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</si>
  <si>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</si>
  <si>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</si>
  <si>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</si>
  <si>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</si>
  <si>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</si>
  <si>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</si>
  <si>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</si>
  <si>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</si>
  <si>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</si>
  <si>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</si>
  <si>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</si>
  <si>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</si>
  <si>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</si>
  <si>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</si>
  <si>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</si>
  <si>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</si>
  <si>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</si>
  <si>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</si>
  <si>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</si>
  <si>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</si>
  <si>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</si>
  <si>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</si>
  <si>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</si>
  <si>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</si>
  <si>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</si>
  <si>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</si>
  <si>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</si>
  <si>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</si>
  <si>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</si>
  <si>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</si>
  <si>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</si>
  <si>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</si>
  <si>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</si>
  <si>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</si>
  <si>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</si>
  <si>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</si>
  <si>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</si>
  <si>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</si>
  <si>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</si>
  <si>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</si>
  <si>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</si>
  <si>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</si>
  <si>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</si>
  <si>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</si>
  <si>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</si>
  <si>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</si>
  <si>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</si>
  <si>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</si>
  <si>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</si>
  <si>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</si>
  <si>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</si>
  <si>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</si>
  <si>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</si>
  <si>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</si>
  <si>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</si>
  <si>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</si>
  <si>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</si>
  <si>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</si>
  <si>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</si>
  <si>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</si>
  <si>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</si>
  <si>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</si>
  <si>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</si>
  <si>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</si>
  <si>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</si>
  <si>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</si>
  <si>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</si>
  <si>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</si>
  <si>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</si>
  <si>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</si>
  <si>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</si>
  <si>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</si>
  <si>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</si>
  <si>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</si>
  <si>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</si>
  <si>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</si>
  <si>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</si>
  <si>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</si>
  <si>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</si>
  <si>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</si>
  <si>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</si>
  <si>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</si>
  <si>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</si>
  <si>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</si>
  <si>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</si>
  <si>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</si>
  <si>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</si>
  <si>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</si>
  <si>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</si>
  <si>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</si>
  <si>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</si>
  <si>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</si>
  <si>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</si>
  <si>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</si>
  <si>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</si>
  <si>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</si>
  <si>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</si>
  <si>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</si>
  <si>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</si>
  <si>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</si>
  <si>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</si>
  <si>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</si>
  <si>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</si>
  <si>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</si>
  <si>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</si>
  <si>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</si>
  <si>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</si>
  <si>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</si>
  <si>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</si>
  <si>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</si>
  <si>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</si>
  <si>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</si>
  <si>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</si>
  <si>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</si>
  <si>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</si>
  <si>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</si>
  <si>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</si>
  <si>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</si>
  <si>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</si>
  <si>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</si>
  <si>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</si>
  <si>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</si>
  <si>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</si>
  <si>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</si>
  <si>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</si>
  <si>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</si>
  <si>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</si>
  <si>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</si>
  <si>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</si>
  <si>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</si>
  <si>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</si>
  <si>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</si>
  <si>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</si>
  <si>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</si>
  <si>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</si>
  <si>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</si>
  <si>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</si>
  <si>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</si>
  <si>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</si>
  <si>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</si>
  <si>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</si>
  <si>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</si>
  <si>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</si>
  <si>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</si>
  <si>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</si>
  <si>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</si>
  <si>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</si>
  <si>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</si>
  <si>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</si>
  <si>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</si>
  <si>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</si>
  <si>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</si>
  <si>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</si>
  <si>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</si>
  <si>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</si>
  <si>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</si>
  <si>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</si>
  <si>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</si>
  <si>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</si>
  <si>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</si>
  <si>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</si>
  <si>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</si>
  <si>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</si>
  <si>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</si>
  <si>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</si>
  <si>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</si>
  <si>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</si>
  <si>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</si>
  <si>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</si>
  <si>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</si>
  <si>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</si>
  <si>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</si>
  <si>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</si>
  <si>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</si>
  <si>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</si>
  <si>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</si>
  <si>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</si>
  <si>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</si>
  <si>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</si>
  <si>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</si>
  <si>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</si>
  <si>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</si>
  <si>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</si>
  <si>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</si>
  <si>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</si>
  <si>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</si>
  <si>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</si>
  <si>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</si>
  <si>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</si>
  <si>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</si>
  <si>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</si>
  <si>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</si>
  <si>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</si>
  <si>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</si>
  <si>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</si>
  <si>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</si>
  <si>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</si>
  <si>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</si>
  <si>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</si>
  <si>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</si>
  <si>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</si>
  <si>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</si>
  <si>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</si>
  <si>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</si>
  <si>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</si>
  <si>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</si>
  <si>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</si>
  <si>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</si>
  <si>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</si>
  <si>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</si>
  <si>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</si>
  <si>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</si>
  <si>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</si>
  <si>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</si>
  <si>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</si>
  <si>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</si>
  <si>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</si>
  <si>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</si>
  <si>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</si>
  <si>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</si>
  <si>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</si>
  <si>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</si>
  <si>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</si>
  <si>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</si>
  <si>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</si>
  <si>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</si>
  <si>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</si>
  <si>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</si>
  <si>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</si>
  <si>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</si>
  <si>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</si>
  <si>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</si>
  <si>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</si>
  <si>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</si>
  <si>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</si>
  <si>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</si>
  <si>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</si>
  <si>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</si>
  <si>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</si>
  <si>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</si>
  <si>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</si>
  <si>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</si>
  <si>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</si>
  <si>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</si>
  <si>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</si>
  <si>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</si>
  <si>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</si>
  <si>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</si>
  <si>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</si>
  <si>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</si>
  <si>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</si>
  <si>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</si>
  <si>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</si>
  <si>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</si>
  <si>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</si>
  <si>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</si>
  <si>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</si>
  <si>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</si>
  <si>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</si>
  <si>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</si>
  <si>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</si>
  <si>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</si>
  <si>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</si>
  <si>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</si>
  <si>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</si>
  <si>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</si>
  <si>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</si>
  <si>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</si>
  <si>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</si>
  <si>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</si>
  <si>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</si>
  <si>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</si>
  <si>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</si>
  <si>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</si>
  <si>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</si>
  <si>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</si>
  <si>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</si>
  <si>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</si>
  <si>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</si>
  <si>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</si>
  <si>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</si>
  <si>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</si>
  <si>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</si>
  <si>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</si>
  <si>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</si>
  <si>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</si>
  <si>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</si>
  <si>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</si>
  <si>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</si>
  <si>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</si>
  <si>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</si>
  <si>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</si>
  <si>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</si>
  <si>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</si>
  <si>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</si>
  <si>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</si>
  <si>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</si>
  <si>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</si>
  <si>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</si>
  <si>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</si>
  <si>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</si>
  <si>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</si>
  <si>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</si>
  <si>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</si>
  <si>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</si>
  <si>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</si>
  <si>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</si>
  <si>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</si>
  <si>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</si>
  <si>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</si>
  <si>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</si>
  <si>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</si>
  <si>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</si>
  <si>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</si>
  <si>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</si>
  <si>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</si>
  <si>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</si>
  <si>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</si>
  <si>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</si>
  <si>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</si>
  <si>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</si>
  <si>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</si>
  <si>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</si>
  <si>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</si>
  <si>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</si>
  <si>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</si>
  <si>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</si>
  <si>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</si>
  <si>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</si>
  <si>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</si>
  <si>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</si>
  <si>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</si>
  <si>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</si>
  <si>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</si>
  <si>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</si>
  <si>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</si>
  <si>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</si>
  <si>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</si>
  <si>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</si>
  <si>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</si>
  <si>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</si>
  <si>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</si>
  <si>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</si>
  <si>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</si>
  <si>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</si>
  <si>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</si>
  <si>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</si>
  <si>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</si>
  <si>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</si>
  <si>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</si>
  <si>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</si>
  <si>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</si>
  <si>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</si>
  <si>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</si>
  <si>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</si>
  <si>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</si>
  <si>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</si>
  <si>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</si>
  <si>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</si>
  <si>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</si>
  <si>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</si>
  <si>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</si>
  <si>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</si>
  <si>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</si>
  <si>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</si>
  <si>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</si>
  <si>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</si>
  <si>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</si>
  <si>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</si>
  <si>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</si>
  <si>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</si>
  <si>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</si>
  <si>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</si>
  <si>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</si>
  <si>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</si>
  <si>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</si>
  <si>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</si>
  <si>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</si>
  <si>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</si>
  <si>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</si>
  <si>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</si>
  <si>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</si>
  <si>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</si>
  <si>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</si>
  <si>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</si>
  <si>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</si>
  <si>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</si>
  <si>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</si>
  <si>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</si>
  <si>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</si>
  <si>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</si>
  <si>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</si>
  <si>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</si>
  <si>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</si>
  <si>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</si>
  <si>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</si>
  <si>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</si>
  <si>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</si>
  <si>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</si>
  <si>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</si>
  <si>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</si>
  <si>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</si>
  <si>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</si>
  <si>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</si>
  <si>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</si>
  <si>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</si>
  <si>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</si>
  <si>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</si>
  <si>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</si>
  <si>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</si>
  <si>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</si>
  <si>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</si>
  <si>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</si>
  <si>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</si>
  <si>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</si>
  <si>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</si>
  <si>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</si>
  <si>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</si>
  <si>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</si>
  <si>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</si>
  <si>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</si>
  <si>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</si>
  <si>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</si>
  <si>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</si>
  <si>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</si>
  <si>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</si>
  <si>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</si>
  <si>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</si>
  <si>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</si>
  <si>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</si>
  <si>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</si>
  <si>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</si>
  <si>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</si>
  <si>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</si>
  <si>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</si>
  <si>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</si>
  <si>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</si>
  <si>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</si>
  <si>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</si>
  <si>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</si>
  <si>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</si>
  <si>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</si>
  <si>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</si>
  <si>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</si>
  <si>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</si>
  <si>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</si>
  <si>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</si>
  <si>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</si>
  <si>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</si>
  <si>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</si>
  <si>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</si>
  <si>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</si>
  <si>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</si>
  <si>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</si>
  <si>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</si>
  <si>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</si>
  <si>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</si>
  <si>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</si>
  <si>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</si>
  <si>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</si>
  <si>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</si>
  <si>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</si>
  <si>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</si>
  <si>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</si>
  <si>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</si>
  <si>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</si>
  <si>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</si>
  <si>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</si>
  <si>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</si>
  <si>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</si>
  <si>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</si>
  <si>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</si>
  <si>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</si>
  <si>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</si>
  <si>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</si>
  <si>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</si>
  <si>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</si>
  <si>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</si>
  <si>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</si>
  <si>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</si>
  <si>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</si>
  <si>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</si>
  <si>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</si>
  <si>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</si>
  <si>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</si>
  <si>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</si>
  <si>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</si>
  <si>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</si>
  <si>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</si>
  <si>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</si>
  <si>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</si>
  <si>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</si>
  <si>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</si>
  <si>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</si>
  <si>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</si>
  <si>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</si>
  <si>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</si>
  <si>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</si>
  <si>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</si>
  <si>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</si>
  <si>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</si>
  <si>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</si>
  <si>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</si>
  <si>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</si>
  <si>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</si>
  <si>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</si>
  <si>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</si>
  <si>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</si>
  <si>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</si>
  <si>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</si>
  <si>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</si>
  <si>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</si>
  <si>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</si>
  <si>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</si>
  <si>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</si>
  <si>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</si>
  <si>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Row Labels</t>
  </si>
  <si>
    <t>Grand Total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</si>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</sst>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2.xlsx]campaigns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170304233088803"/>
          <c:y val="0.14100966809528556"/>
          <c:w val="0.78177957605603476"/>
          <c:h val="0.60859389016246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'campaigns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1-44AB-A8B9-3E9B9EB9728F}"/>
            </c:ext>
          </c:extLst>
        </c:ser>
        <c:ser>
          <c:idx val="1"/>
          <c:order val="1"/>
          <c:tx>
            <c:strRef>
              <c:f>'campaigns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1-44AB-A8B9-3E9B9EB9728F}"/>
            </c:ext>
          </c:extLst>
        </c:ser>
        <c:ser>
          <c:idx val="2"/>
          <c:order val="2"/>
          <c:tx>
            <c:strRef>
              <c:f>'campaigns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1-44AB-A8B9-3E9B9EB9728F}"/>
            </c:ext>
          </c:extLst>
        </c:ser>
        <c:ser>
          <c:idx val="3"/>
          <c:order val="3"/>
          <c:tx>
            <c:strRef>
              <c:f>'campaigns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'campaigns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1-44AB-A8B9-3E9B9EB9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2858463"/>
        <c:axId val="1174580175"/>
      </c:barChart>
      <c:catAx>
        <c:axId val="15528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80175"/>
        <c:crosses val="autoZero"/>
        <c:auto val="1"/>
        <c:lblAlgn val="ctr"/>
        <c:lblOffset val="100"/>
        <c:noMultiLvlLbl val="0"/>
      </c:catAx>
      <c:valAx>
        <c:axId val="11745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5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2.xlsx]campaigns sub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'campaigns sub 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'campaigns sub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sub 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A-421D-87B1-E9E53F3C472E}"/>
            </c:ext>
          </c:extLst>
        </c:ser>
        <c:ser>
          <c:idx val="1"/>
          <c:order val="1"/>
          <c:tx>
            <c:strRef>
              <c:f>'campaigns sub 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'campaigns sub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sub 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A-421D-87B1-E9E53F3C472E}"/>
            </c:ext>
          </c:extLst>
        </c:ser>
        <c:ser>
          <c:idx val="2"/>
          <c:order val="2"/>
          <c:tx>
            <c:strRef>
              <c:f>'campaigns sub category'!$D$5:$D$6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'campaigns sub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sub category'!$D$7:$D$31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A-421D-87B1-E9E53F3C472E}"/>
            </c:ext>
          </c:extLst>
        </c:ser>
        <c:ser>
          <c:idx val="3"/>
          <c:order val="3"/>
          <c:tx>
            <c:strRef>
              <c:f>'campaigns sub category'!$E$5:$E$6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'campaigns sub 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'campaigns sub category'!$E$7:$E$31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7A-421D-87B1-E9E53F3C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264431"/>
        <c:axId val="1106273567"/>
      </c:barChart>
      <c:catAx>
        <c:axId val="180026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73567"/>
        <c:crosses val="autoZero"/>
        <c:auto val="1"/>
        <c:lblAlgn val="ctr"/>
        <c:lblOffset val="100"/>
        <c:noMultiLvlLbl val="0"/>
      </c:catAx>
      <c:valAx>
        <c:axId val="11062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26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2.xlsx]outcome based on date!PivotTable3</c:name>
    <c:fmtId val="5"/>
  </c:pivotSource>
  <c:chart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based on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based 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1-4671-8D75-24AFD860E390}"/>
            </c:ext>
          </c:extLst>
        </c:ser>
        <c:ser>
          <c:idx val="1"/>
          <c:order val="1"/>
          <c:tx>
            <c:strRef>
              <c:f>'outcome based on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based 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1-4671-8D75-24AFD860E390}"/>
            </c:ext>
          </c:extLst>
        </c:ser>
        <c:ser>
          <c:idx val="2"/>
          <c:order val="2"/>
          <c:tx>
            <c:strRef>
              <c:f>'outcome based on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based 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1-4671-8D75-24AFD860E390}"/>
            </c:ext>
          </c:extLst>
        </c:ser>
        <c:ser>
          <c:idx val="3"/>
          <c:order val="3"/>
          <c:tx>
            <c:strRef>
              <c:f>'outcome based on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'outcome based on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1-4671-8D75-24AFD860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540815"/>
        <c:axId val="1106259119"/>
      </c:lineChart>
      <c:catAx>
        <c:axId val="1804540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259119"/>
        <c:crosses val="autoZero"/>
        <c:auto val="1"/>
        <c:lblAlgn val="ctr"/>
        <c:lblOffset val="100"/>
        <c:noMultiLvlLbl val="0"/>
      </c:catAx>
      <c:valAx>
        <c:axId val="11062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54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5-47F7-BC8C-1541ADEDBAA0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5-47F7-BC8C-1541ADEDBAA0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5-47F7-BC8C-1541ADEDB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142240"/>
        <c:axId val="1109012800"/>
      </c:lineChart>
      <c:catAx>
        <c:axId val="10271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12800"/>
        <c:crosses val="autoZero"/>
        <c:auto val="1"/>
        <c:lblAlgn val="ctr"/>
        <c:lblOffset val="100"/>
        <c:noMultiLvlLbl val="0"/>
      </c:catAx>
      <c:valAx>
        <c:axId val="11090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1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0</xdr:row>
      <xdr:rowOff>0</xdr:rowOff>
    </xdr:from>
    <xdr:to>
      <xdr:col>12</xdr:col>
      <xdr:colOff>323849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DD8AF-9280-2C61-2E1F-7F5FE9EF0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220662</xdr:colOff>
      <xdr:row>4</xdr:row>
      <xdr:rowOff>44450</xdr:rowOff>
    </xdr:from>
    <xdr:to>
      <xdr:col>11</xdr:col>
      <xdr:colOff>628650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05D8C-CE3A-AE16-1E5C-246CC3267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180975</xdr:rowOff>
    </xdr:from>
    <xdr:to>
      <xdr:col>14</xdr:col>
      <xdr:colOff>447675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9DE8B-4E9A-DF3E-0CE1-57BA9CDA5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1179512</xdr:colOff>
      <xdr:row>14</xdr:row>
      <xdr:rowOff>193673</xdr:rowOff>
    </xdr:from>
    <xdr:to>
      <xdr:col>7</xdr:col>
      <xdr:colOff>790575</xdr:colOff>
      <xdr:row>32</xdr:row>
      <xdr:rowOff>107949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2867-0D9F-555D-0288-94FBF814E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lawar Ali shah" refreshedDate="45191.361200115738" createdVersion="8" refreshedVersion="8" minRefreshableVersion="3" recordCount="1000" xr:uid="{0C189B17-ECAC-4BEB-AA28-7500714EF27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tring="0" containsBlank="1" containsNumber="1" minValue="0" maxValue="42.0000000000000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100"/>
    <n v="0"/>
    <n v="0"/>
    <x v="0"/>
    <n v="0"/>
    <n v="0"/>
    <x v="0"/>
    <x v="0"/>
    <n v="1448690400"/>
    <n v="1450159200"/>
    <x v="0"/>
    <x v="0"/>
    <s v="food/food trucks"/>
    <x v="0"/>
    <x v="0"/>
    <x v="0"/>
    <d v="2015-12-15T06:00:00"/>
  </r>
  <r>
    <x v="1"/>
    <x v="1"/>
    <x v="1"/>
    <n v="1400"/>
    <n v="14560"/>
    <n v="1040"/>
    <x v="1"/>
    <m/>
    <n v="158"/>
    <x v="1"/>
    <x v="1"/>
    <n v="1408424400"/>
    <n v="1408597200"/>
    <x v="0"/>
    <x v="1"/>
    <s v="music/rock"/>
    <x v="1"/>
    <x v="1"/>
    <x v="1"/>
    <d v="2014-08-21T05:00:00"/>
  </r>
  <r>
    <x v="2"/>
    <x v="2"/>
    <x v="2"/>
    <n v="108400"/>
    <n v="142523"/>
    <n v="131.4787822878229"/>
    <x v="1"/>
    <m/>
    <n v="1425"/>
    <x v="2"/>
    <x v="2"/>
    <n v="1384668000"/>
    <n v="1384840800"/>
    <x v="0"/>
    <x v="0"/>
    <s v="technology/web"/>
    <x v="2"/>
    <x v="2"/>
    <x v="2"/>
    <d v="2013-11-19T06:00:00"/>
  </r>
  <r>
    <x v="3"/>
    <x v="3"/>
    <x v="3"/>
    <n v="4200"/>
    <n v="2477"/>
    <n v="58.976190476190467"/>
    <x v="0"/>
    <n v="42.000000000000007"/>
    <n v="24"/>
    <x v="1"/>
    <x v="1"/>
    <n v="1565499600"/>
    <n v="1568955600"/>
    <x v="0"/>
    <x v="0"/>
    <s v="music/rock"/>
    <x v="1"/>
    <x v="1"/>
    <x v="3"/>
    <d v="2019-09-20T05:00:00"/>
  </r>
  <r>
    <x v="4"/>
    <x v="4"/>
    <x v="4"/>
    <n v="7600"/>
    <n v="5265"/>
    <n v="69.276315789473685"/>
    <x v="0"/>
    <m/>
    <n v="53"/>
    <x v="1"/>
    <x v="1"/>
    <n v="1547964000"/>
    <n v="1548309600"/>
    <x v="0"/>
    <x v="0"/>
    <s v="theater/plays"/>
    <x v="3"/>
    <x v="3"/>
    <x v="4"/>
    <d v="2019-01-24T06:00:00"/>
  </r>
  <r>
    <x v="5"/>
    <x v="5"/>
    <x v="5"/>
    <n v="7600"/>
    <n v="13195"/>
    <n v="173.61842105263159"/>
    <x v="1"/>
    <m/>
    <n v="174"/>
    <x v="3"/>
    <x v="3"/>
    <n v="1346130000"/>
    <n v="1347080400"/>
    <x v="0"/>
    <x v="0"/>
    <s v="theater/plays"/>
    <x v="3"/>
    <x v="3"/>
    <x v="5"/>
    <d v="2012-09-08T05:00:00"/>
  </r>
  <r>
    <x v="6"/>
    <x v="6"/>
    <x v="6"/>
    <n v="5200"/>
    <n v="1090"/>
    <n v="20.961538461538463"/>
    <x v="0"/>
    <m/>
    <n v="18"/>
    <x v="4"/>
    <x v="4"/>
    <n v="1505278800"/>
    <n v="1505365200"/>
    <x v="0"/>
    <x v="0"/>
    <s v="film &amp; video/documentary"/>
    <x v="4"/>
    <x v="4"/>
    <x v="6"/>
    <d v="2017-09-14T05:00:00"/>
  </r>
  <r>
    <x v="7"/>
    <x v="7"/>
    <x v="7"/>
    <n v="4500"/>
    <n v="14741"/>
    <n v="327.57777777777778"/>
    <x v="1"/>
    <m/>
    <n v="227"/>
    <x v="3"/>
    <x v="3"/>
    <n v="1439442000"/>
    <n v="1439614800"/>
    <x v="0"/>
    <x v="0"/>
    <s v="theater/plays"/>
    <x v="3"/>
    <x v="3"/>
    <x v="7"/>
    <d v="2015-08-15T05:00:00"/>
  </r>
  <r>
    <x v="8"/>
    <x v="8"/>
    <x v="8"/>
    <n v="110100"/>
    <n v="21946"/>
    <n v="19.932788374205266"/>
    <x v="2"/>
    <m/>
    <n v="708"/>
    <x v="3"/>
    <x v="3"/>
    <n v="1281330000"/>
    <n v="1281502800"/>
    <x v="0"/>
    <x v="0"/>
    <s v="theater/plays"/>
    <x v="3"/>
    <x v="3"/>
    <x v="8"/>
    <d v="2010-08-11T05:00:00"/>
  </r>
  <r>
    <x v="9"/>
    <x v="9"/>
    <x v="9"/>
    <n v="6200"/>
    <n v="3208"/>
    <n v="51.741935483870968"/>
    <x v="0"/>
    <m/>
    <n v="44"/>
    <x v="1"/>
    <x v="1"/>
    <n v="1379566800"/>
    <n v="1383804000"/>
    <x v="0"/>
    <x v="0"/>
    <s v="music/electric music"/>
    <x v="1"/>
    <x v="5"/>
    <x v="9"/>
    <d v="2013-11-07T06:00:00"/>
  </r>
  <r>
    <x v="10"/>
    <x v="10"/>
    <x v="10"/>
    <n v="5200"/>
    <n v="13838"/>
    <n v="266.11538461538464"/>
    <x v="1"/>
    <m/>
    <n v="220"/>
    <x v="1"/>
    <x v="1"/>
    <n v="1281762000"/>
    <n v="1285909200"/>
    <x v="0"/>
    <x v="0"/>
    <s v="film &amp; video/drama"/>
    <x v="4"/>
    <x v="6"/>
    <x v="10"/>
    <d v="2010-10-01T05:00:00"/>
  </r>
  <r>
    <x v="11"/>
    <x v="11"/>
    <x v="11"/>
    <n v="6300"/>
    <n v="3030"/>
    <n v="48.095238095238095"/>
    <x v="0"/>
    <m/>
    <n v="27"/>
    <x v="1"/>
    <x v="1"/>
    <n v="1285045200"/>
    <n v="1285563600"/>
    <x v="0"/>
    <x v="1"/>
    <s v="theater/plays"/>
    <x v="3"/>
    <x v="3"/>
    <x v="11"/>
    <d v="2010-09-27T05:00:00"/>
  </r>
  <r>
    <x v="12"/>
    <x v="12"/>
    <x v="12"/>
    <n v="6300"/>
    <n v="5629"/>
    <n v="89.349206349206341"/>
    <x v="0"/>
    <m/>
    <n v="55"/>
    <x v="1"/>
    <x v="1"/>
    <n v="1571720400"/>
    <n v="1572411600"/>
    <x v="0"/>
    <x v="0"/>
    <s v="film &amp; video/drama"/>
    <x v="4"/>
    <x v="6"/>
    <x v="12"/>
    <d v="2019-10-30T05:00:00"/>
  </r>
  <r>
    <x v="13"/>
    <x v="13"/>
    <x v="13"/>
    <n v="4200"/>
    <n v="10295"/>
    <n v="245.11904761904765"/>
    <x v="1"/>
    <m/>
    <n v="98"/>
    <x v="1"/>
    <x v="1"/>
    <n v="1465621200"/>
    <n v="1466658000"/>
    <x v="0"/>
    <x v="0"/>
    <s v="music/indie rock"/>
    <x v="1"/>
    <x v="7"/>
    <x v="13"/>
    <d v="2016-06-23T05:00:00"/>
  </r>
  <r>
    <x v="14"/>
    <x v="14"/>
    <x v="14"/>
    <n v="28200"/>
    <n v="18829"/>
    <n v="66.769503546099301"/>
    <x v="0"/>
    <m/>
    <n v="200"/>
    <x v="1"/>
    <x v="1"/>
    <n v="1331013600"/>
    <n v="1333342800"/>
    <x v="0"/>
    <x v="0"/>
    <s v="music/indie rock"/>
    <x v="1"/>
    <x v="7"/>
    <x v="14"/>
    <d v="2012-04-02T05:00:00"/>
  </r>
  <r>
    <x v="15"/>
    <x v="15"/>
    <x v="15"/>
    <n v="81200"/>
    <n v="38414"/>
    <n v="47.307881773399011"/>
    <x v="0"/>
    <m/>
    <n v="452"/>
    <x v="1"/>
    <x v="1"/>
    <n v="1575957600"/>
    <n v="1576303200"/>
    <x v="0"/>
    <x v="0"/>
    <s v="technology/wearables"/>
    <x v="2"/>
    <x v="8"/>
    <x v="15"/>
    <d v="2019-12-14T06:00:00"/>
  </r>
  <r>
    <x v="16"/>
    <x v="16"/>
    <x v="16"/>
    <n v="1700"/>
    <n v="11041"/>
    <n v="649.47058823529414"/>
    <x v="1"/>
    <m/>
    <n v="100"/>
    <x v="1"/>
    <x v="1"/>
    <n v="1390370400"/>
    <n v="1392271200"/>
    <x v="0"/>
    <x v="0"/>
    <s v="publishing/nonfiction"/>
    <x v="5"/>
    <x v="9"/>
    <x v="16"/>
    <d v="2014-02-13T06:00:00"/>
  </r>
  <r>
    <x v="17"/>
    <x v="17"/>
    <x v="17"/>
    <n v="84600"/>
    <n v="134845"/>
    <n v="159.39125295508273"/>
    <x v="1"/>
    <m/>
    <n v="1249"/>
    <x v="1"/>
    <x v="1"/>
    <n v="1294812000"/>
    <n v="1294898400"/>
    <x v="0"/>
    <x v="0"/>
    <s v="film &amp; video/animation"/>
    <x v="4"/>
    <x v="10"/>
    <x v="17"/>
    <d v="2011-01-13T06:00:00"/>
  </r>
  <r>
    <x v="18"/>
    <x v="18"/>
    <x v="18"/>
    <n v="9100"/>
    <n v="6089"/>
    <n v="66.912087912087912"/>
    <x v="3"/>
    <m/>
    <n v="135"/>
    <x v="1"/>
    <x v="1"/>
    <n v="1536382800"/>
    <n v="1537074000"/>
    <x v="0"/>
    <x v="0"/>
    <s v="theater/plays"/>
    <x v="3"/>
    <x v="3"/>
    <x v="18"/>
    <d v="2018-09-16T05:00:00"/>
  </r>
  <r>
    <x v="19"/>
    <x v="19"/>
    <x v="19"/>
    <n v="62500"/>
    <n v="30331"/>
    <n v="48.529600000000002"/>
    <x v="0"/>
    <m/>
    <n v="674"/>
    <x v="1"/>
    <x v="1"/>
    <n v="1551679200"/>
    <n v="1553490000"/>
    <x v="0"/>
    <x v="1"/>
    <s v="theater/plays"/>
    <x v="3"/>
    <x v="3"/>
    <x v="19"/>
    <d v="2019-03-25T05:00:00"/>
  </r>
  <r>
    <x v="20"/>
    <x v="20"/>
    <x v="20"/>
    <n v="131800"/>
    <n v="147936"/>
    <n v="112.24279210925646"/>
    <x v="1"/>
    <m/>
    <n v="1396"/>
    <x v="1"/>
    <x v="1"/>
    <n v="1406523600"/>
    <n v="1406523600"/>
    <x v="0"/>
    <x v="0"/>
    <s v="film &amp; video/drama"/>
    <x v="4"/>
    <x v="6"/>
    <x v="20"/>
    <d v="2014-07-28T05:00:00"/>
  </r>
  <r>
    <x v="21"/>
    <x v="21"/>
    <x v="21"/>
    <n v="94000"/>
    <n v="38533"/>
    <n v="40.992553191489364"/>
    <x v="0"/>
    <m/>
    <n v="558"/>
    <x v="1"/>
    <x v="1"/>
    <n v="1313384400"/>
    <n v="1316322000"/>
    <x v="0"/>
    <x v="0"/>
    <s v="theater/plays"/>
    <x v="3"/>
    <x v="3"/>
    <x v="21"/>
    <d v="2011-09-18T05:00:00"/>
  </r>
  <r>
    <x v="22"/>
    <x v="22"/>
    <x v="22"/>
    <n v="59100"/>
    <n v="75690"/>
    <n v="128.07106598984771"/>
    <x v="1"/>
    <m/>
    <n v="890"/>
    <x v="1"/>
    <x v="1"/>
    <n v="1522731600"/>
    <n v="1524027600"/>
    <x v="0"/>
    <x v="0"/>
    <s v="theater/plays"/>
    <x v="3"/>
    <x v="3"/>
    <x v="22"/>
    <d v="2018-04-18T05:00:00"/>
  </r>
  <r>
    <x v="23"/>
    <x v="23"/>
    <x v="23"/>
    <n v="4500"/>
    <n v="14942"/>
    <n v="332.04444444444448"/>
    <x v="1"/>
    <m/>
    <n v="142"/>
    <x v="4"/>
    <x v="4"/>
    <n v="1550124000"/>
    <n v="1554699600"/>
    <x v="0"/>
    <x v="0"/>
    <s v="film &amp; video/documentary"/>
    <x v="4"/>
    <x v="4"/>
    <x v="23"/>
    <d v="2019-04-08T05:00:00"/>
  </r>
  <r>
    <x v="24"/>
    <x v="24"/>
    <x v="24"/>
    <n v="92400"/>
    <n v="104257"/>
    <n v="112.83225108225108"/>
    <x v="1"/>
    <m/>
    <n v="2673"/>
    <x v="1"/>
    <x v="1"/>
    <n v="1403326800"/>
    <n v="1403499600"/>
    <x v="0"/>
    <x v="0"/>
    <s v="technology/wearables"/>
    <x v="2"/>
    <x v="8"/>
    <x v="24"/>
    <d v="2014-06-23T05:00:00"/>
  </r>
  <r>
    <x v="25"/>
    <x v="25"/>
    <x v="25"/>
    <n v="5500"/>
    <n v="11904"/>
    <n v="216.43636363636364"/>
    <x v="1"/>
    <m/>
    <n v="163"/>
    <x v="1"/>
    <x v="1"/>
    <n v="1305694800"/>
    <n v="1307422800"/>
    <x v="0"/>
    <x v="1"/>
    <s v="games/video games"/>
    <x v="6"/>
    <x v="11"/>
    <x v="25"/>
    <d v="2011-06-07T05:00:00"/>
  </r>
  <r>
    <x v="26"/>
    <x v="26"/>
    <x v="26"/>
    <n v="107500"/>
    <n v="51814"/>
    <n v="48.199069767441863"/>
    <x v="3"/>
    <m/>
    <n v="1480"/>
    <x v="1"/>
    <x v="1"/>
    <n v="1533013200"/>
    <n v="1535346000"/>
    <x v="0"/>
    <x v="0"/>
    <s v="theater/plays"/>
    <x v="3"/>
    <x v="3"/>
    <x v="26"/>
    <d v="2018-08-27T05:00:00"/>
  </r>
  <r>
    <x v="27"/>
    <x v="27"/>
    <x v="27"/>
    <n v="2000"/>
    <n v="1599"/>
    <n v="79.95"/>
    <x v="0"/>
    <m/>
    <n v="15"/>
    <x v="1"/>
    <x v="1"/>
    <n v="1443848400"/>
    <n v="1444539600"/>
    <x v="0"/>
    <x v="0"/>
    <s v="music/rock"/>
    <x v="1"/>
    <x v="1"/>
    <x v="27"/>
    <d v="2015-10-11T05:00:00"/>
  </r>
  <r>
    <x v="28"/>
    <x v="28"/>
    <x v="28"/>
    <n v="130800"/>
    <n v="137635"/>
    <n v="105.22553516819573"/>
    <x v="1"/>
    <m/>
    <n v="2220"/>
    <x v="1"/>
    <x v="1"/>
    <n v="1265695200"/>
    <n v="1267682400"/>
    <x v="0"/>
    <x v="1"/>
    <s v="theater/plays"/>
    <x v="3"/>
    <x v="3"/>
    <x v="28"/>
    <d v="2010-03-04T06:00:00"/>
  </r>
  <r>
    <x v="29"/>
    <x v="29"/>
    <x v="29"/>
    <n v="45900"/>
    <n v="150965"/>
    <n v="328.89978213507629"/>
    <x v="1"/>
    <m/>
    <n v="1606"/>
    <x v="5"/>
    <x v="5"/>
    <n v="1532062800"/>
    <n v="1535518800"/>
    <x v="0"/>
    <x v="0"/>
    <s v="film &amp; video/shorts"/>
    <x v="4"/>
    <x v="12"/>
    <x v="29"/>
    <d v="2018-08-29T05:00:00"/>
  </r>
  <r>
    <x v="30"/>
    <x v="30"/>
    <x v="30"/>
    <n v="9000"/>
    <n v="14455"/>
    <n v="160.61111111111111"/>
    <x v="1"/>
    <m/>
    <n v="129"/>
    <x v="1"/>
    <x v="1"/>
    <n v="1558674000"/>
    <n v="1559106000"/>
    <x v="0"/>
    <x v="0"/>
    <s v="film &amp; video/animation"/>
    <x v="4"/>
    <x v="10"/>
    <x v="30"/>
    <d v="2019-05-29T05:00:00"/>
  </r>
  <r>
    <x v="31"/>
    <x v="31"/>
    <x v="31"/>
    <n v="3500"/>
    <n v="10850"/>
    <n v="310"/>
    <x v="1"/>
    <m/>
    <n v="226"/>
    <x v="4"/>
    <x v="4"/>
    <n v="1451973600"/>
    <n v="1454392800"/>
    <x v="0"/>
    <x v="0"/>
    <s v="games/video games"/>
    <x v="6"/>
    <x v="11"/>
    <x v="31"/>
    <d v="2016-02-02T06:00:00"/>
  </r>
  <r>
    <x v="32"/>
    <x v="32"/>
    <x v="32"/>
    <n v="101000"/>
    <n v="87676"/>
    <n v="86.807920792079202"/>
    <x v="0"/>
    <m/>
    <n v="2307"/>
    <x v="6"/>
    <x v="6"/>
    <n v="1515564000"/>
    <n v="1517896800"/>
    <x v="0"/>
    <x v="0"/>
    <s v="film &amp; video/documentary"/>
    <x v="4"/>
    <x v="4"/>
    <x v="32"/>
    <d v="2018-02-06T06:00:00"/>
  </r>
  <r>
    <x v="33"/>
    <x v="33"/>
    <x v="33"/>
    <n v="50200"/>
    <n v="189666"/>
    <n v="377.82071713147411"/>
    <x v="1"/>
    <m/>
    <n v="5419"/>
    <x v="1"/>
    <x v="1"/>
    <n v="1412485200"/>
    <n v="1415685600"/>
    <x v="0"/>
    <x v="0"/>
    <s v="theater/plays"/>
    <x v="3"/>
    <x v="3"/>
    <x v="33"/>
    <d v="2014-11-11T06:00:00"/>
  </r>
  <r>
    <x v="34"/>
    <x v="34"/>
    <x v="34"/>
    <n v="9300"/>
    <n v="14025"/>
    <n v="150.80645161290323"/>
    <x v="1"/>
    <m/>
    <n v="165"/>
    <x v="1"/>
    <x v="1"/>
    <n v="1490245200"/>
    <n v="1490677200"/>
    <x v="0"/>
    <x v="0"/>
    <s v="film &amp; video/documentary"/>
    <x v="4"/>
    <x v="4"/>
    <x v="34"/>
    <d v="2017-03-28T05:00:00"/>
  </r>
  <r>
    <x v="35"/>
    <x v="35"/>
    <x v="35"/>
    <n v="125500"/>
    <n v="188628"/>
    <n v="150.30119521912351"/>
    <x v="1"/>
    <m/>
    <n v="1965"/>
    <x v="3"/>
    <x v="3"/>
    <n v="1547877600"/>
    <n v="1551506400"/>
    <x v="0"/>
    <x v="1"/>
    <s v="film &amp; video/drama"/>
    <x v="4"/>
    <x v="6"/>
    <x v="35"/>
    <d v="2019-03-02T06:00:00"/>
  </r>
  <r>
    <x v="36"/>
    <x v="36"/>
    <x v="36"/>
    <n v="700"/>
    <n v="1101"/>
    <n v="157.28571428571431"/>
    <x v="1"/>
    <m/>
    <n v="16"/>
    <x v="1"/>
    <x v="1"/>
    <n v="1298700000"/>
    <n v="1300856400"/>
    <x v="0"/>
    <x v="0"/>
    <s v="theater/plays"/>
    <x v="3"/>
    <x v="3"/>
    <x v="36"/>
    <d v="2011-03-23T05:00:00"/>
  </r>
  <r>
    <x v="37"/>
    <x v="37"/>
    <x v="37"/>
    <n v="8100"/>
    <n v="11339"/>
    <n v="139.98765432098764"/>
    <x v="1"/>
    <m/>
    <n v="107"/>
    <x v="1"/>
    <x v="1"/>
    <n v="1570338000"/>
    <n v="1573192800"/>
    <x v="0"/>
    <x v="1"/>
    <s v="publishing/fiction"/>
    <x v="5"/>
    <x v="13"/>
    <x v="37"/>
    <d v="2019-11-08T06:00:00"/>
  </r>
  <r>
    <x v="38"/>
    <x v="38"/>
    <x v="38"/>
    <n v="3100"/>
    <n v="10085"/>
    <n v="325.32258064516128"/>
    <x v="1"/>
    <m/>
    <n v="134"/>
    <x v="1"/>
    <x v="1"/>
    <n v="1287378000"/>
    <n v="1287810000"/>
    <x v="0"/>
    <x v="0"/>
    <s v="photography/photography books"/>
    <x v="7"/>
    <x v="14"/>
    <x v="38"/>
    <d v="2010-10-23T05:00:00"/>
  </r>
  <r>
    <x v="39"/>
    <x v="39"/>
    <x v="39"/>
    <n v="9900"/>
    <n v="5027"/>
    <n v="50.777777777777779"/>
    <x v="0"/>
    <m/>
    <n v="88"/>
    <x v="3"/>
    <x v="3"/>
    <n v="1361772000"/>
    <n v="1362978000"/>
    <x v="0"/>
    <x v="0"/>
    <s v="theater/plays"/>
    <x v="3"/>
    <x v="3"/>
    <x v="39"/>
    <d v="2013-03-11T05:00:00"/>
  </r>
  <r>
    <x v="40"/>
    <x v="40"/>
    <x v="40"/>
    <n v="8800"/>
    <n v="14878"/>
    <n v="169.06818181818181"/>
    <x v="1"/>
    <m/>
    <n v="198"/>
    <x v="1"/>
    <x v="1"/>
    <n v="1275714000"/>
    <n v="1277355600"/>
    <x v="0"/>
    <x v="1"/>
    <s v="technology/wearables"/>
    <x v="2"/>
    <x v="8"/>
    <x v="40"/>
    <d v="2010-06-24T05:00:00"/>
  </r>
  <r>
    <x v="41"/>
    <x v="41"/>
    <x v="41"/>
    <n v="5600"/>
    <n v="11924"/>
    <n v="212.92857142857144"/>
    <x v="1"/>
    <m/>
    <n v="111"/>
    <x v="6"/>
    <x v="6"/>
    <n v="1346734800"/>
    <n v="1348981200"/>
    <x v="0"/>
    <x v="1"/>
    <s v="music/rock"/>
    <x v="1"/>
    <x v="1"/>
    <x v="41"/>
    <d v="2012-09-30T05:00:00"/>
  </r>
  <r>
    <x v="42"/>
    <x v="42"/>
    <x v="42"/>
    <n v="1800"/>
    <n v="7991"/>
    <n v="443.94444444444446"/>
    <x v="1"/>
    <m/>
    <n v="222"/>
    <x v="1"/>
    <x v="1"/>
    <n v="1309755600"/>
    <n v="1310533200"/>
    <x v="0"/>
    <x v="0"/>
    <s v="food/food trucks"/>
    <x v="0"/>
    <x v="0"/>
    <x v="42"/>
    <d v="2011-07-13T05:00:00"/>
  </r>
  <r>
    <x v="43"/>
    <x v="43"/>
    <x v="43"/>
    <n v="90200"/>
    <n v="167717"/>
    <n v="185.9390243902439"/>
    <x v="1"/>
    <m/>
    <n v="6212"/>
    <x v="1"/>
    <x v="1"/>
    <n v="1406178000"/>
    <n v="1407560400"/>
    <x v="0"/>
    <x v="0"/>
    <s v="publishing/radio &amp; podcasts"/>
    <x v="5"/>
    <x v="15"/>
    <x v="43"/>
    <d v="2014-08-09T05:00:00"/>
  </r>
  <r>
    <x v="44"/>
    <x v="44"/>
    <x v="44"/>
    <n v="1600"/>
    <n v="10541"/>
    <n v="658.8125"/>
    <x v="1"/>
    <m/>
    <n v="98"/>
    <x v="3"/>
    <x v="3"/>
    <n v="1552798800"/>
    <n v="1552885200"/>
    <x v="0"/>
    <x v="0"/>
    <s v="publishing/fiction"/>
    <x v="5"/>
    <x v="13"/>
    <x v="44"/>
    <d v="2019-03-18T05:00:00"/>
  </r>
  <r>
    <x v="45"/>
    <x v="45"/>
    <x v="45"/>
    <n v="9500"/>
    <n v="4530"/>
    <n v="47.684210526315788"/>
    <x v="0"/>
    <m/>
    <n v="48"/>
    <x v="1"/>
    <x v="1"/>
    <n v="1478062800"/>
    <n v="1479362400"/>
    <x v="0"/>
    <x v="1"/>
    <s v="theater/plays"/>
    <x v="3"/>
    <x v="3"/>
    <x v="45"/>
    <d v="2016-11-17T06:00:00"/>
  </r>
  <r>
    <x v="46"/>
    <x v="46"/>
    <x v="46"/>
    <n v="3700"/>
    <n v="4247"/>
    <n v="114.78378378378378"/>
    <x v="1"/>
    <m/>
    <n v="92"/>
    <x v="1"/>
    <x v="1"/>
    <n v="1278565200"/>
    <n v="1280552400"/>
    <x v="0"/>
    <x v="0"/>
    <s v="music/rock"/>
    <x v="1"/>
    <x v="1"/>
    <x v="46"/>
    <d v="2010-07-31T05:00:00"/>
  </r>
  <r>
    <x v="47"/>
    <x v="47"/>
    <x v="47"/>
    <n v="1500"/>
    <n v="7129"/>
    <n v="475.26666666666665"/>
    <x v="1"/>
    <m/>
    <n v="149"/>
    <x v="1"/>
    <x v="1"/>
    <n v="1396069200"/>
    <n v="1398661200"/>
    <x v="0"/>
    <x v="0"/>
    <s v="theater/plays"/>
    <x v="3"/>
    <x v="3"/>
    <x v="47"/>
    <d v="2014-04-28T05:00:00"/>
  </r>
  <r>
    <x v="48"/>
    <x v="48"/>
    <x v="48"/>
    <n v="33300"/>
    <n v="128862"/>
    <n v="386.97297297297297"/>
    <x v="1"/>
    <m/>
    <n v="2431"/>
    <x v="1"/>
    <x v="1"/>
    <n v="1435208400"/>
    <n v="1436245200"/>
    <x v="0"/>
    <x v="0"/>
    <s v="theater/plays"/>
    <x v="3"/>
    <x v="3"/>
    <x v="48"/>
    <d v="2015-07-07T05:00:00"/>
  </r>
  <r>
    <x v="49"/>
    <x v="49"/>
    <x v="49"/>
    <n v="7200"/>
    <n v="13653"/>
    <n v="189.625"/>
    <x v="1"/>
    <m/>
    <n v="303"/>
    <x v="1"/>
    <x v="1"/>
    <n v="1571547600"/>
    <n v="1575439200"/>
    <x v="0"/>
    <x v="0"/>
    <s v="music/rock"/>
    <x v="1"/>
    <x v="1"/>
    <x v="49"/>
    <d v="2019-12-04T06:00:00"/>
  </r>
  <r>
    <x v="50"/>
    <x v="50"/>
    <x v="50"/>
    <n v="100"/>
    <n v="2"/>
    <n v="2"/>
    <x v="0"/>
    <m/>
    <n v="1"/>
    <x v="6"/>
    <x v="6"/>
    <n v="1375333200"/>
    <n v="1377752400"/>
    <x v="0"/>
    <x v="0"/>
    <s v="music/metal"/>
    <x v="1"/>
    <x v="16"/>
    <x v="50"/>
    <d v="2013-08-29T05:00:00"/>
  </r>
  <r>
    <x v="51"/>
    <x v="51"/>
    <x v="51"/>
    <n v="158100"/>
    <n v="145243"/>
    <n v="91.867805186590772"/>
    <x v="0"/>
    <m/>
    <n v="1467"/>
    <x v="4"/>
    <x v="4"/>
    <n v="1332824400"/>
    <n v="1334206800"/>
    <x v="0"/>
    <x v="1"/>
    <s v="technology/wearables"/>
    <x v="2"/>
    <x v="8"/>
    <x v="51"/>
    <d v="2012-04-12T05:00:00"/>
  </r>
  <r>
    <x v="52"/>
    <x v="52"/>
    <x v="52"/>
    <n v="7200"/>
    <n v="2459"/>
    <n v="34.152777777777779"/>
    <x v="0"/>
    <m/>
    <n v="75"/>
    <x v="1"/>
    <x v="1"/>
    <n v="1284526800"/>
    <n v="1284872400"/>
    <x v="0"/>
    <x v="0"/>
    <s v="theater/plays"/>
    <x v="3"/>
    <x v="3"/>
    <x v="52"/>
    <d v="2010-09-19T05:00:00"/>
  </r>
  <r>
    <x v="53"/>
    <x v="53"/>
    <x v="53"/>
    <n v="8800"/>
    <n v="12356"/>
    <n v="140.40909090909091"/>
    <x v="1"/>
    <m/>
    <n v="209"/>
    <x v="1"/>
    <x v="1"/>
    <n v="1400562000"/>
    <n v="1403931600"/>
    <x v="0"/>
    <x v="0"/>
    <s v="film &amp; video/drama"/>
    <x v="4"/>
    <x v="6"/>
    <x v="53"/>
    <d v="2014-06-28T05:00:00"/>
  </r>
  <r>
    <x v="54"/>
    <x v="54"/>
    <x v="54"/>
    <n v="6000"/>
    <n v="5392"/>
    <n v="89.86666666666666"/>
    <x v="0"/>
    <m/>
    <n v="120"/>
    <x v="1"/>
    <x v="1"/>
    <n v="1520748000"/>
    <n v="1521262800"/>
    <x v="0"/>
    <x v="0"/>
    <s v="technology/wearables"/>
    <x v="2"/>
    <x v="8"/>
    <x v="54"/>
    <d v="2018-03-17T05:00:00"/>
  </r>
  <r>
    <x v="55"/>
    <x v="55"/>
    <x v="55"/>
    <n v="6600"/>
    <n v="11746"/>
    <n v="177.96969696969697"/>
    <x v="1"/>
    <m/>
    <n v="131"/>
    <x v="1"/>
    <x v="1"/>
    <n v="1532926800"/>
    <n v="1533358800"/>
    <x v="0"/>
    <x v="0"/>
    <s v="music/jazz"/>
    <x v="1"/>
    <x v="17"/>
    <x v="55"/>
    <d v="2018-08-04T05:00:00"/>
  </r>
  <r>
    <x v="56"/>
    <x v="56"/>
    <x v="56"/>
    <n v="8000"/>
    <n v="11493"/>
    <n v="143.66249999999999"/>
    <x v="1"/>
    <m/>
    <n v="164"/>
    <x v="1"/>
    <x v="1"/>
    <n v="1420869600"/>
    <n v="1421474400"/>
    <x v="0"/>
    <x v="0"/>
    <s v="technology/wearables"/>
    <x v="2"/>
    <x v="8"/>
    <x v="56"/>
    <d v="2015-01-17T06:00:00"/>
  </r>
  <r>
    <x v="57"/>
    <x v="57"/>
    <x v="57"/>
    <n v="2900"/>
    <n v="6243"/>
    <n v="215.27586206896552"/>
    <x v="1"/>
    <m/>
    <n v="201"/>
    <x v="1"/>
    <x v="1"/>
    <n v="1504242000"/>
    <n v="1505278800"/>
    <x v="0"/>
    <x v="0"/>
    <s v="games/video games"/>
    <x v="6"/>
    <x v="11"/>
    <x v="57"/>
    <d v="2017-09-13T05:00:00"/>
  </r>
  <r>
    <x v="58"/>
    <x v="58"/>
    <x v="58"/>
    <n v="2700"/>
    <n v="6132"/>
    <n v="227.11111111111114"/>
    <x v="1"/>
    <m/>
    <n v="211"/>
    <x v="1"/>
    <x v="1"/>
    <n v="1442811600"/>
    <n v="1443934800"/>
    <x v="0"/>
    <x v="0"/>
    <s v="theater/plays"/>
    <x v="3"/>
    <x v="3"/>
    <x v="58"/>
    <d v="2015-10-04T05:00:00"/>
  </r>
  <r>
    <x v="59"/>
    <x v="59"/>
    <x v="59"/>
    <n v="1400"/>
    <n v="3851"/>
    <n v="275.07142857142861"/>
    <x v="1"/>
    <m/>
    <n v="128"/>
    <x v="1"/>
    <x v="1"/>
    <n v="1497243600"/>
    <n v="1498539600"/>
    <x v="0"/>
    <x v="1"/>
    <s v="theater/plays"/>
    <x v="3"/>
    <x v="3"/>
    <x v="59"/>
    <d v="2017-06-27T05:00:00"/>
  </r>
  <r>
    <x v="60"/>
    <x v="60"/>
    <x v="60"/>
    <n v="94200"/>
    <n v="135997"/>
    <n v="144.37048832271762"/>
    <x v="1"/>
    <m/>
    <n v="1600"/>
    <x v="0"/>
    <x v="0"/>
    <n v="1342501200"/>
    <n v="1342760400"/>
    <x v="0"/>
    <x v="0"/>
    <s v="theater/plays"/>
    <x v="3"/>
    <x v="3"/>
    <x v="60"/>
    <d v="2012-07-20T05:00:00"/>
  </r>
  <r>
    <x v="61"/>
    <x v="61"/>
    <x v="61"/>
    <n v="199200"/>
    <n v="184750"/>
    <n v="92.74598393574297"/>
    <x v="0"/>
    <m/>
    <n v="2253"/>
    <x v="0"/>
    <x v="0"/>
    <n v="1298268000"/>
    <n v="1301720400"/>
    <x v="0"/>
    <x v="0"/>
    <s v="theater/plays"/>
    <x v="3"/>
    <x v="3"/>
    <x v="61"/>
    <d v="2011-04-02T05:00:00"/>
  </r>
  <r>
    <x v="62"/>
    <x v="62"/>
    <x v="62"/>
    <n v="2000"/>
    <n v="14452"/>
    <n v="722.6"/>
    <x v="1"/>
    <m/>
    <n v="249"/>
    <x v="1"/>
    <x v="1"/>
    <n v="1433480400"/>
    <n v="1433566800"/>
    <x v="0"/>
    <x v="0"/>
    <s v="technology/web"/>
    <x v="2"/>
    <x v="2"/>
    <x v="62"/>
    <d v="2015-06-06T05:00:00"/>
  </r>
  <r>
    <x v="63"/>
    <x v="63"/>
    <x v="63"/>
    <n v="4700"/>
    <n v="557"/>
    <n v="11.851063829787234"/>
    <x v="0"/>
    <m/>
    <n v="5"/>
    <x v="1"/>
    <x v="1"/>
    <n v="1493355600"/>
    <n v="1493874000"/>
    <x v="0"/>
    <x v="0"/>
    <s v="theater/plays"/>
    <x v="3"/>
    <x v="3"/>
    <x v="63"/>
    <d v="2017-05-04T05:00:00"/>
  </r>
  <r>
    <x v="64"/>
    <x v="64"/>
    <x v="64"/>
    <n v="2800"/>
    <n v="2734"/>
    <n v="97.642857142857139"/>
    <x v="0"/>
    <m/>
    <n v="38"/>
    <x v="1"/>
    <x v="1"/>
    <n v="1530507600"/>
    <n v="1531803600"/>
    <x v="0"/>
    <x v="1"/>
    <s v="technology/web"/>
    <x v="2"/>
    <x v="2"/>
    <x v="64"/>
    <d v="2018-07-17T05:00:00"/>
  </r>
  <r>
    <x v="65"/>
    <x v="65"/>
    <x v="65"/>
    <n v="6100"/>
    <n v="14405"/>
    <n v="236.14754098360655"/>
    <x v="1"/>
    <m/>
    <n v="236"/>
    <x v="1"/>
    <x v="1"/>
    <n v="1296108000"/>
    <n v="1296712800"/>
    <x v="0"/>
    <x v="0"/>
    <s v="theater/plays"/>
    <x v="3"/>
    <x v="3"/>
    <x v="65"/>
    <d v="2011-02-03T06:00:00"/>
  </r>
  <r>
    <x v="66"/>
    <x v="66"/>
    <x v="66"/>
    <n v="2900"/>
    <n v="1307"/>
    <n v="45.068965517241381"/>
    <x v="0"/>
    <m/>
    <n v="12"/>
    <x v="1"/>
    <x v="1"/>
    <n v="1428469200"/>
    <n v="1428901200"/>
    <x v="0"/>
    <x v="1"/>
    <s v="theater/plays"/>
    <x v="3"/>
    <x v="3"/>
    <x v="66"/>
    <d v="2015-04-13T05:00:00"/>
  </r>
  <r>
    <x v="67"/>
    <x v="67"/>
    <x v="67"/>
    <n v="72600"/>
    <n v="117892"/>
    <n v="162.38567493112947"/>
    <x v="1"/>
    <m/>
    <n v="4065"/>
    <x v="4"/>
    <x v="4"/>
    <n v="1264399200"/>
    <n v="1264831200"/>
    <x v="0"/>
    <x v="1"/>
    <s v="technology/wearables"/>
    <x v="2"/>
    <x v="8"/>
    <x v="67"/>
    <d v="2010-01-30T06:00:00"/>
  </r>
  <r>
    <x v="68"/>
    <x v="68"/>
    <x v="68"/>
    <n v="5700"/>
    <n v="14508"/>
    <n v="254.52631578947367"/>
    <x v="1"/>
    <m/>
    <n v="246"/>
    <x v="6"/>
    <x v="6"/>
    <n v="1501131600"/>
    <n v="1505192400"/>
    <x v="0"/>
    <x v="1"/>
    <s v="theater/plays"/>
    <x v="3"/>
    <x v="3"/>
    <x v="68"/>
    <d v="2017-09-12T05:00:00"/>
  </r>
  <r>
    <x v="69"/>
    <x v="69"/>
    <x v="69"/>
    <n v="7900"/>
    <n v="1901"/>
    <n v="24.063291139240505"/>
    <x v="3"/>
    <m/>
    <n v="17"/>
    <x v="1"/>
    <x v="1"/>
    <n v="1292738400"/>
    <n v="1295676000"/>
    <x v="0"/>
    <x v="0"/>
    <s v="theater/plays"/>
    <x v="3"/>
    <x v="3"/>
    <x v="69"/>
    <d v="2011-01-22T06:00:00"/>
  </r>
  <r>
    <x v="70"/>
    <x v="70"/>
    <x v="70"/>
    <n v="128000"/>
    <n v="158389"/>
    <n v="123.74140625000001"/>
    <x v="1"/>
    <m/>
    <n v="2475"/>
    <x v="6"/>
    <x v="6"/>
    <n v="1288674000"/>
    <n v="1292911200"/>
    <x v="0"/>
    <x v="1"/>
    <s v="theater/plays"/>
    <x v="3"/>
    <x v="3"/>
    <x v="70"/>
    <d v="2010-12-21T06:00:00"/>
  </r>
  <r>
    <x v="71"/>
    <x v="71"/>
    <x v="71"/>
    <n v="6000"/>
    <n v="6484"/>
    <n v="108.06666666666666"/>
    <x v="1"/>
    <m/>
    <n v="76"/>
    <x v="1"/>
    <x v="1"/>
    <n v="1575093600"/>
    <n v="1575439200"/>
    <x v="0"/>
    <x v="0"/>
    <s v="theater/plays"/>
    <x v="3"/>
    <x v="3"/>
    <x v="71"/>
    <d v="2019-12-04T06:00:00"/>
  </r>
  <r>
    <x v="72"/>
    <x v="72"/>
    <x v="72"/>
    <n v="600"/>
    <n v="4022"/>
    <n v="670.33333333333326"/>
    <x v="1"/>
    <m/>
    <n v="54"/>
    <x v="1"/>
    <x v="1"/>
    <n v="1435726800"/>
    <n v="1438837200"/>
    <x v="0"/>
    <x v="0"/>
    <s v="film &amp; video/animation"/>
    <x v="4"/>
    <x v="10"/>
    <x v="72"/>
    <d v="2015-08-06T05:00:00"/>
  </r>
  <r>
    <x v="73"/>
    <x v="73"/>
    <x v="73"/>
    <n v="1400"/>
    <n v="9253"/>
    <n v="660.92857142857144"/>
    <x v="1"/>
    <m/>
    <n v="88"/>
    <x v="1"/>
    <x v="1"/>
    <n v="1480226400"/>
    <n v="1480485600"/>
    <x v="0"/>
    <x v="0"/>
    <s v="music/jazz"/>
    <x v="1"/>
    <x v="17"/>
    <x v="73"/>
    <d v="2016-11-30T06:00:00"/>
  </r>
  <r>
    <x v="74"/>
    <x v="74"/>
    <x v="74"/>
    <n v="3900"/>
    <n v="4776"/>
    <n v="122.46153846153847"/>
    <x v="1"/>
    <m/>
    <n v="85"/>
    <x v="4"/>
    <x v="4"/>
    <n v="1459054800"/>
    <n v="1459141200"/>
    <x v="0"/>
    <x v="0"/>
    <s v="music/metal"/>
    <x v="1"/>
    <x v="16"/>
    <x v="74"/>
    <d v="2016-03-28T05:00:00"/>
  </r>
  <r>
    <x v="75"/>
    <x v="75"/>
    <x v="75"/>
    <n v="9700"/>
    <n v="14606"/>
    <n v="150.57731958762886"/>
    <x v="1"/>
    <m/>
    <n v="170"/>
    <x v="1"/>
    <x v="1"/>
    <n v="1531630800"/>
    <n v="1532322000"/>
    <x v="0"/>
    <x v="0"/>
    <s v="photography/photography books"/>
    <x v="7"/>
    <x v="14"/>
    <x v="75"/>
    <d v="2018-07-23T05:00:00"/>
  </r>
  <r>
    <x v="76"/>
    <x v="76"/>
    <x v="76"/>
    <n v="122900"/>
    <n v="95993"/>
    <n v="78.106590724165997"/>
    <x v="0"/>
    <m/>
    <n v="1684"/>
    <x v="1"/>
    <x v="1"/>
    <n v="1421992800"/>
    <n v="1426222800"/>
    <x v="1"/>
    <x v="1"/>
    <s v="theater/plays"/>
    <x v="3"/>
    <x v="3"/>
    <x v="76"/>
    <d v="2015-03-13T05:00:00"/>
  </r>
  <r>
    <x v="77"/>
    <x v="77"/>
    <x v="77"/>
    <n v="9500"/>
    <n v="4460"/>
    <n v="46.94736842105263"/>
    <x v="0"/>
    <m/>
    <n v="56"/>
    <x v="1"/>
    <x v="1"/>
    <n v="1285563600"/>
    <n v="1286773200"/>
    <x v="0"/>
    <x v="1"/>
    <s v="film &amp; video/animation"/>
    <x v="4"/>
    <x v="10"/>
    <x v="77"/>
    <d v="2010-10-11T05:00:00"/>
  </r>
  <r>
    <x v="78"/>
    <x v="78"/>
    <x v="78"/>
    <n v="4500"/>
    <n v="13536"/>
    <n v="300.8"/>
    <x v="1"/>
    <m/>
    <n v="330"/>
    <x v="1"/>
    <x v="1"/>
    <n v="1523854800"/>
    <n v="1523941200"/>
    <x v="0"/>
    <x v="0"/>
    <s v="publishing/translations"/>
    <x v="5"/>
    <x v="18"/>
    <x v="78"/>
    <d v="2018-04-17T05:00:00"/>
  </r>
  <r>
    <x v="79"/>
    <x v="79"/>
    <x v="79"/>
    <n v="57800"/>
    <n v="40228"/>
    <n v="69.598615916955026"/>
    <x v="0"/>
    <m/>
    <n v="838"/>
    <x v="1"/>
    <x v="1"/>
    <n v="1529125200"/>
    <n v="1529557200"/>
    <x v="0"/>
    <x v="0"/>
    <s v="theater/plays"/>
    <x v="3"/>
    <x v="3"/>
    <x v="79"/>
    <d v="2018-06-21T05:00:00"/>
  </r>
  <r>
    <x v="80"/>
    <x v="80"/>
    <x v="80"/>
    <n v="1100"/>
    <n v="7012"/>
    <n v="637.4545454545455"/>
    <x v="1"/>
    <m/>
    <n v="127"/>
    <x v="1"/>
    <x v="1"/>
    <n v="1503982800"/>
    <n v="1506574800"/>
    <x v="0"/>
    <x v="0"/>
    <s v="games/video games"/>
    <x v="6"/>
    <x v="11"/>
    <x v="80"/>
    <d v="2017-09-28T05:00:00"/>
  </r>
  <r>
    <x v="81"/>
    <x v="81"/>
    <x v="81"/>
    <n v="16800"/>
    <n v="37857"/>
    <n v="225.33928571428569"/>
    <x v="1"/>
    <m/>
    <n v="411"/>
    <x v="1"/>
    <x v="1"/>
    <n v="1511416800"/>
    <n v="1513576800"/>
    <x v="0"/>
    <x v="0"/>
    <s v="music/rock"/>
    <x v="1"/>
    <x v="1"/>
    <x v="81"/>
    <d v="2017-12-18T06:00:00"/>
  </r>
  <r>
    <x v="82"/>
    <x v="82"/>
    <x v="82"/>
    <n v="1000"/>
    <n v="14973"/>
    <n v="1497.3000000000002"/>
    <x v="1"/>
    <m/>
    <n v="180"/>
    <x v="4"/>
    <x v="4"/>
    <n v="1547704800"/>
    <n v="1548309600"/>
    <x v="0"/>
    <x v="1"/>
    <s v="games/video games"/>
    <x v="6"/>
    <x v="11"/>
    <x v="82"/>
    <d v="2019-01-24T06:00:00"/>
  </r>
  <r>
    <x v="83"/>
    <x v="83"/>
    <x v="83"/>
    <n v="106400"/>
    <n v="39996"/>
    <n v="37.590225563909776"/>
    <x v="0"/>
    <m/>
    <n v="1000"/>
    <x v="1"/>
    <x v="1"/>
    <n v="1469682000"/>
    <n v="1471582800"/>
    <x v="0"/>
    <x v="0"/>
    <s v="music/electric music"/>
    <x v="1"/>
    <x v="5"/>
    <x v="83"/>
    <d v="2016-08-19T05:00:00"/>
  </r>
  <r>
    <x v="84"/>
    <x v="84"/>
    <x v="84"/>
    <n v="31400"/>
    <n v="41564"/>
    <n v="132.36942675159236"/>
    <x v="1"/>
    <m/>
    <n v="374"/>
    <x v="1"/>
    <x v="1"/>
    <n v="1343451600"/>
    <n v="1344315600"/>
    <x v="0"/>
    <x v="0"/>
    <s v="technology/wearables"/>
    <x v="2"/>
    <x v="8"/>
    <x v="84"/>
    <d v="2012-08-07T05:00:00"/>
  </r>
  <r>
    <x v="85"/>
    <x v="85"/>
    <x v="85"/>
    <n v="4900"/>
    <n v="6430"/>
    <n v="131.22448979591837"/>
    <x v="1"/>
    <m/>
    <n v="71"/>
    <x v="2"/>
    <x v="2"/>
    <n v="1315717200"/>
    <n v="1316408400"/>
    <x v="0"/>
    <x v="0"/>
    <s v="music/indie rock"/>
    <x v="1"/>
    <x v="7"/>
    <x v="85"/>
    <d v="2011-09-19T05:00:00"/>
  </r>
  <r>
    <x v="86"/>
    <x v="86"/>
    <x v="86"/>
    <n v="7400"/>
    <n v="12405"/>
    <n v="167.63513513513513"/>
    <x v="1"/>
    <m/>
    <n v="203"/>
    <x v="1"/>
    <x v="1"/>
    <n v="1430715600"/>
    <n v="1431838800"/>
    <x v="1"/>
    <x v="0"/>
    <s v="theater/plays"/>
    <x v="3"/>
    <x v="3"/>
    <x v="86"/>
    <d v="2015-05-17T05:00:00"/>
  </r>
  <r>
    <x v="87"/>
    <x v="87"/>
    <x v="87"/>
    <n v="198500"/>
    <n v="123040"/>
    <n v="61.984886649874063"/>
    <x v="0"/>
    <m/>
    <n v="1482"/>
    <x v="2"/>
    <x v="2"/>
    <n v="1299564000"/>
    <n v="1300510800"/>
    <x v="0"/>
    <x v="1"/>
    <s v="music/rock"/>
    <x v="1"/>
    <x v="1"/>
    <x v="87"/>
    <d v="2011-03-19T05:00:00"/>
  </r>
  <r>
    <x v="88"/>
    <x v="88"/>
    <x v="88"/>
    <n v="4800"/>
    <n v="12516"/>
    <n v="260.75"/>
    <x v="1"/>
    <m/>
    <n v="113"/>
    <x v="1"/>
    <x v="1"/>
    <n v="1429160400"/>
    <n v="1431061200"/>
    <x v="0"/>
    <x v="0"/>
    <s v="publishing/translations"/>
    <x v="5"/>
    <x v="18"/>
    <x v="88"/>
    <d v="2015-05-08T05:00:00"/>
  </r>
  <r>
    <x v="89"/>
    <x v="89"/>
    <x v="89"/>
    <n v="3400"/>
    <n v="8588"/>
    <n v="252.58823529411765"/>
    <x v="1"/>
    <m/>
    <n v="96"/>
    <x v="1"/>
    <x v="1"/>
    <n v="1271307600"/>
    <n v="1271480400"/>
    <x v="0"/>
    <x v="0"/>
    <s v="theater/plays"/>
    <x v="3"/>
    <x v="3"/>
    <x v="89"/>
    <d v="2010-04-17T05:00:00"/>
  </r>
  <r>
    <x v="90"/>
    <x v="90"/>
    <x v="90"/>
    <n v="7800"/>
    <n v="6132"/>
    <n v="78.615384615384613"/>
    <x v="0"/>
    <m/>
    <n v="106"/>
    <x v="1"/>
    <x v="1"/>
    <n v="1456380000"/>
    <n v="1456380000"/>
    <x v="0"/>
    <x v="1"/>
    <s v="theater/plays"/>
    <x v="3"/>
    <x v="3"/>
    <x v="90"/>
    <d v="2016-02-25T06:00:00"/>
  </r>
  <r>
    <x v="91"/>
    <x v="91"/>
    <x v="91"/>
    <n v="154300"/>
    <n v="74688"/>
    <n v="48.404406999351913"/>
    <x v="0"/>
    <m/>
    <n v="679"/>
    <x v="6"/>
    <x v="6"/>
    <n v="1470459600"/>
    <n v="1472878800"/>
    <x v="0"/>
    <x v="0"/>
    <s v="publishing/translations"/>
    <x v="5"/>
    <x v="18"/>
    <x v="91"/>
    <d v="2016-09-03T05:00:00"/>
  </r>
  <r>
    <x v="92"/>
    <x v="92"/>
    <x v="92"/>
    <n v="20000"/>
    <n v="51775"/>
    <n v="258.875"/>
    <x v="1"/>
    <m/>
    <n v="498"/>
    <x v="5"/>
    <x v="5"/>
    <n v="1277269200"/>
    <n v="1277355600"/>
    <x v="0"/>
    <x v="1"/>
    <s v="games/video games"/>
    <x v="6"/>
    <x v="11"/>
    <x v="92"/>
    <d v="2010-06-24T05:00:00"/>
  </r>
  <r>
    <x v="93"/>
    <x v="93"/>
    <x v="93"/>
    <n v="108800"/>
    <n v="65877"/>
    <n v="60.548713235294116"/>
    <x v="3"/>
    <m/>
    <n v="610"/>
    <x v="1"/>
    <x v="1"/>
    <n v="1350709200"/>
    <n v="1351054800"/>
    <x v="0"/>
    <x v="1"/>
    <s v="theater/plays"/>
    <x v="3"/>
    <x v="3"/>
    <x v="93"/>
    <d v="2012-10-24T05:00:00"/>
  </r>
  <r>
    <x v="94"/>
    <x v="94"/>
    <x v="94"/>
    <n v="2900"/>
    <n v="8807"/>
    <n v="303.68965517241378"/>
    <x v="1"/>
    <m/>
    <n v="180"/>
    <x v="4"/>
    <x v="4"/>
    <n v="1554613200"/>
    <n v="1555563600"/>
    <x v="0"/>
    <x v="0"/>
    <s v="technology/web"/>
    <x v="2"/>
    <x v="2"/>
    <x v="94"/>
    <d v="2019-04-18T05:00:00"/>
  </r>
  <r>
    <x v="95"/>
    <x v="95"/>
    <x v="95"/>
    <n v="900"/>
    <n v="1017"/>
    <n v="112.99999999999999"/>
    <x v="1"/>
    <m/>
    <n v="27"/>
    <x v="1"/>
    <x v="1"/>
    <n v="1571029200"/>
    <n v="1571634000"/>
    <x v="0"/>
    <x v="0"/>
    <s v="film &amp; video/documentary"/>
    <x v="4"/>
    <x v="4"/>
    <x v="95"/>
    <d v="2019-10-21T05:00:00"/>
  </r>
  <r>
    <x v="96"/>
    <x v="96"/>
    <x v="96"/>
    <n v="69700"/>
    <n v="151513"/>
    <n v="217.37876614060258"/>
    <x v="1"/>
    <m/>
    <n v="2331"/>
    <x v="1"/>
    <x v="1"/>
    <n v="1299736800"/>
    <n v="1300856400"/>
    <x v="0"/>
    <x v="0"/>
    <s v="theater/plays"/>
    <x v="3"/>
    <x v="3"/>
    <x v="96"/>
    <d v="2011-03-23T05:00:00"/>
  </r>
  <r>
    <x v="97"/>
    <x v="97"/>
    <x v="97"/>
    <n v="1300"/>
    <n v="12047"/>
    <n v="926.69230769230762"/>
    <x v="1"/>
    <m/>
    <n v="113"/>
    <x v="1"/>
    <x v="1"/>
    <n v="1435208400"/>
    <n v="1439874000"/>
    <x v="0"/>
    <x v="0"/>
    <s v="food/food trucks"/>
    <x v="0"/>
    <x v="0"/>
    <x v="48"/>
    <d v="2015-08-18T05:00:00"/>
  </r>
  <r>
    <x v="98"/>
    <x v="98"/>
    <x v="98"/>
    <n v="97800"/>
    <n v="32951"/>
    <n v="33.692229038854805"/>
    <x v="0"/>
    <m/>
    <n v="1220"/>
    <x v="2"/>
    <x v="2"/>
    <n v="1437973200"/>
    <n v="1438318800"/>
    <x v="0"/>
    <x v="0"/>
    <s v="games/video games"/>
    <x v="6"/>
    <x v="11"/>
    <x v="97"/>
    <d v="2015-07-31T05:00:00"/>
  </r>
  <r>
    <x v="99"/>
    <x v="99"/>
    <x v="99"/>
    <n v="7600"/>
    <n v="14951"/>
    <n v="196.7236842105263"/>
    <x v="1"/>
    <m/>
    <n v="164"/>
    <x v="1"/>
    <x v="1"/>
    <n v="1416895200"/>
    <n v="1419400800"/>
    <x v="0"/>
    <x v="0"/>
    <s v="theater/plays"/>
    <x v="3"/>
    <x v="3"/>
    <x v="98"/>
    <d v="2014-12-24T06:00:00"/>
  </r>
  <r>
    <x v="100"/>
    <x v="100"/>
    <x v="100"/>
    <n v="100"/>
    <n v="1"/>
    <n v="1"/>
    <x v="0"/>
    <m/>
    <n v="1"/>
    <x v="1"/>
    <x v="1"/>
    <n v="1319000400"/>
    <n v="1320555600"/>
    <x v="0"/>
    <x v="0"/>
    <s v="theater/plays"/>
    <x v="3"/>
    <x v="3"/>
    <x v="99"/>
    <d v="2011-11-06T05:00:00"/>
  </r>
  <r>
    <x v="101"/>
    <x v="101"/>
    <x v="101"/>
    <n v="900"/>
    <n v="9193"/>
    <n v="1021.4444444444445"/>
    <x v="1"/>
    <m/>
    <n v="164"/>
    <x v="1"/>
    <x v="1"/>
    <n v="1424498400"/>
    <n v="1425103200"/>
    <x v="0"/>
    <x v="1"/>
    <s v="music/electric music"/>
    <x v="1"/>
    <x v="5"/>
    <x v="100"/>
    <d v="2015-02-28T06:00:00"/>
  </r>
  <r>
    <x v="102"/>
    <x v="102"/>
    <x v="102"/>
    <n v="3700"/>
    <n v="10422"/>
    <n v="281.67567567567568"/>
    <x v="1"/>
    <m/>
    <n v="336"/>
    <x v="1"/>
    <x v="1"/>
    <n v="1526274000"/>
    <n v="1526878800"/>
    <x v="0"/>
    <x v="1"/>
    <s v="technology/wearables"/>
    <x v="2"/>
    <x v="8"/>
    <x v="101"/>
    <d v="2018-05-21T05:00:00"/>
  </r>
  <r>
    <x v="103"/>
    <x v="103"/>
    <x v="103"/>
    <n v="10000"/>
    <n v="2461"/>
    <n v="24.610000000000003"/>
    <x v="0"/>
    <m/>
    <n v="37"/>
    <x v="6"/>
    <x v="6"/>
    <n v="1287896400"/>
    <n v="1288674000"/>
    <x v="0"/>
    <x v="0"/>
    <s v="music/electric music"/>
    <x v="1"/>
    <x v="5"/>
    <x v="102"/>
    <d v="2010-11-02T05:00:00"/>
  </r>
  <r>
    <x v="104"/>
    <x v="104"/>
    <x v="104"/>
    <n v="119200"/>
    <n v="170623"/>
    <n v="143.14010067114094"/>
    <x v="1"/>
    <m/>
    <n v="1917"/>
    <x v="1"/>
    <x v="1"/>
    <n v="1495515600"/>
    <n v="1495602000"/>
    <x v="0"/>
    <x v="0"/>
    <s v="music/indie rock"/>
    <x v="1"/>
    <x v="7"/>
    <x v="103"/>
    <d v="2017-05-24T05:00:00"/>
  </r>
  <r>
    <x v="105"/>
    <x v="105"/>
    <x v="105"/>
    <n v="6800"/>
    <n v="9829"/>
    <n v="144.54411764705884"/>
    <x v="1"/>
    <m/>
    <n v="95"/>
    <x v="1"/>
    <x v="1"/>
    <n v="1364878800"/>
    <n v="1366434000"/>
    <x v="0"/>
    <x v="0"/>
    <s v="technology/web"/>
    <x v="2"/>
    <x v="2"/>
    <x v="104"/>
    <d v="2013-04-20T05:00:00"/>
  </r>
  <r>
    <x v="106"/>
    <x v="106"/>
    <x v="106"/>
    <n v="3900"/>
    <n v="14006"/>
    <n v="359.12820512820514"/>
    <x v="1"/>
    <m/>
    <n v="147"/>
    <x v="1"/>
    <x v="1"/>
    <n v="1567918800"/>
    <n v="1568350800"/>
    <x v="0"/>
    <x v="0"/>
    <s v="theater/plays"/>
    <x v="3"/>
    <x v="3"/>
    <x v="105"/>
    <d v="2019-09-13T05:00:00"/>
  </r>
  <r>
    <x v="107"/>
    <x v="107"/>
    <x v="107"/>
    <n v="3500"/>
    <n v="6527"/>
    <n v="186.48571428571427"/>
    <x v="1"/>
    <m/>
    <n v="86"/>
    <x v="1"/>
    <x v="1"/>
    <n v="1524459600"/>
    <n v="1525928400"/>
    <x v="0"/>
    <x v="1"/>
    <s v="theater/plays"/>
    <x v="3"/>
    <x v="3"/>
    <x v="106"/>
    <d v="2018-05-10T05:00:00"/>
  </r>
  <r>
    <x v="108"/>
    <x v="108"/>
    <x v="108"/>
    <n v="1500"/>
    <n v="8929"/>
    <n v="595.26666666666665"/>
    <x v="1"/>
    <m/>
    <n v="83"/>
    <x v="1"/>
    <x v="1"/>
    <n v="1333688400"/>
    <n v="1336885200"/>
    <x v="0"/>
    <x v="0"/>
    <s v="film &amp; video/documentary"/>
    <x v="4"/>
    <x v="4"/>
    <x v="107"/>
    <d v="2012-05-13T05:00:00"/>
  </r>
  <r>
    <x v="109"/>
    <x v="109"/>
    <x v="109"/>
    <n v="5200"/>
    <n v="3079"/>
    <n v="59.21153846153846"/>
    <x v="0"/>
    <m/>
    <n v="60"/>
    <x v="1"/>
    <x v="1"/>
    <n v="1389506400"/>
    <n v="1389679200"/>
    <x v="0"/>
    <x v="0"/>
    <s v="film &amp; video/television"/>
    <x v="4"/>
    <x v="19"/>
    <x v="108"/>
    <d v="2014-01-14T06:00:00"/>
  </r>
  <r>
    <x v="110"/>
    <x v="110"/>
    <x v="110"/>
    <n v="142400"/>
    <n v="21307"/>
    <n v="14.962780898876405"/>
    <x v="0"/>
    <m/>
    <n v="296"/>
    <x v="1"/>
    <x v="1"/>
    <n v="1536642000"/>
    <n v="1538283600"/>
    <x v="0"/>
    <x v="0"/>
    <s v="food/food trucks"/>
    <x v="0"/>
    <x v="0"/>
    <x v="109"/>
    <d v="2018-09-30T05:00:00"/>
  </r>
  <r>
    <x v="111"/>
    <x v="111"/>
    <x v="111"/>
    <n v="61400"/>
    <n v="73653"/>
    <n v="119.95602605863192"/>
    <x v="1"/>
    <m/>
    <n v="676"/>
    <x v="1"/>
    <x v="1"/>
    <n v="1348290000"/>
    <n v="1348808400"/>
    <x v="0"/>
    <x v="0"/>
    <s v="publishing/radio &amp; podcasts"/>
    <x v="5"/>
    <x v="15"/>
    <x v="110"/>
    <d v="2012-09-28T05:00:00"/>
  </r>
  <r>
    <x v="112"/>
    <x v="112"/>
    <x v="112"/>
    <n v="4700"/>
    <n v="12635"/>
    <n v="268.82978723404256"/>
    <x v="1"/>
    <m/>
    <n v="361"/>
    <x v="2"/>
    <x v="2"/>
    <n v="1408856400"/>
    <n v="1410152400"/>
    <x v="0"/>
    <x v="0"/>
    <s v="technology/web"/>
    <x v="2"/>
    <x v="2"/>
    <x v="111"/>
    <d v="2014-09-08T05:00:00"/>
  </r>
  <r>
    <x v="113"/>
    <x v="113"/>
    <x v="113"/>
    <n v="3300"/>
    <n v="12437"/>
    <n v="376.87878787878788"/>
    <x v="1"/>
    <m/>
    <n v="131"/>
    <x v="1"/>
    <x v="1"/>
    <n v="1505192400"/>
    <n v="1505797200"/>
    <x v="0"/>
    <x v="0"/>
    <s v="food/food trucks"/>
    <x v="0"/>
    <x v="0"/>
    <x v="112"/>
    <d v="2017-09-19T05:00:00"/>
  </r>
  <r>
    <x v="114"/>
    <x v="114"/>
    <x v="114"/>
    <n v="1900"/>
    <n v="13816"/>
    <n v="727.15789473684208"/>
    <x v="1"/>
    <m/>
    <n v="126"/>
    <x v="1"/>
    <x v="1"/>
    <n v="1554786000"/>
    <n v="1554872400"/>
    <x v="0"/>
    <x v="1"/>
    <s v="technology/wearables"/>
    <x v="2"/>
    <x v="8"/>
    <x v="113"/>
    <d v="2019-04-10T05:00:00"/>
  </r>
  <r>
    <x v="115"/>
    <x v="115"/>
    <x v="115"/>
    <n v="166700"/>
    <n v="145382"/>
    <n v="87.211757648470297"/>
    <x v="0"/>
    <m/>
    <n v="3304"/>
    <x v="6"/>
    <x v="6"/>
    <n v="1510898400"/>
    <n v="1513922400"/>
    <x v="0"/>
    <x v="0"/>
    <s v="publishing/fiction"/>
    <x v="5"/>
    <x v="13"/>
    <x v="114"/>
    <d v="2017-12-22T06:00:00"/>
  </r>
  <r>
    <x v="116"/>
    <x v="116"/>
    <x v="116"/>
    <n v="7200"/>
    <n v="6336"/>
    <n v="88"/>
    <x v="0"/>
    <m/>
    <n v="73"/>
    <x v="1"/>
    <x v="1"/>
    <n v="1442552400"/>
    <n v="1442638800"/>
    <x v="0"/>
    <x v="0"/>
    <s v="theater/plays"/>
    <x v="3"/>
    <x v="3"/>
    <x v="115"/>
    <d v="2015-09-19T05:00:00"/>
  </r>
  <r>
    <x v="117"/>
    <x v="117"/>
    <x v="117"/>
    <n v="4900"/>
    <n v="8523"/>
    <n v="173.9387755102041"/>
    <x v="1"/>
    <m/>
    <n v="275"/>
    <x v="1"/>
    <x v="1"/>
    <n v="1316667600"/>
    <n v="1317186000"/>
    <x v="0"/>
    <x v="0"/>
    <s v="film &amp; video/television"/>
    <x v="4"/>
    <x v="19"/>
    <x v="116"/>
    <d v="2011-09-28T05:00:00"/>
  </r>
  <r>
    <x v="118"/>
    <x v="118"/>
    <x v="118"/>
    <n v="5400"/>
    <n v="6351"/>
    <n v="117.61111111111111"/>
    <x v="1"/>
    <m/>
    <n v="67"/>
    <x v="1"/>
    <x v="1"/>
    <n v="1390716000"/>
    <n v="1391234400"/>
    <x v="0"/>
    <x v="0"/>
    <s v="photography/photography books"/>
    <x v="7"/>
    <x v="14"/>
    <x v="117"/>
    <d v="2014-02-01T06:00:00"/>
  </r>
  <r>
    <x v="119"/>
    <x v="119"/>
    <x v="119"/>
    <n v="5000"/>
    <n v="10748"/>
    <n v="214.96"/>
    <x v="1"/>
    <m/>
    <n v="154"/>
    <x v="1"/>
    <x v="1"/>
    <n v="1402894800"/>
    <n v="1404363600"/>
    <x v="0"/>
    <x v="1"/>
    <s v="film &amp; video/documentary"/>
    <x v="4"/>
    <x v="4"/>
    <x v="118"/>
    <d v="2014-07-03T05:00:00"/>
  </r>
  <r>
    <x v="120"/>
    <x v="120"/>
    <x v="120"/>
    <n v="75100"/>
    <n v="112272"/>
    <n v="149.49667110519306"/>
    <x v="1"/>
    <m/>
    <n v="1782"/>
    <x v="1"/>
    <x v="1"/>
    <n v="1429246800"/>
    <n v="1429592400"/>
    <x v="0"/>
    <x v="1"/>
    <s v="games/mobile games"/>
    <x v="6"/>
    <x v="20"/>
    <x v="119"/>
    <d v="2015-04-21T05:00:00"/>
  </r>
  <r>
    <x v="121"/>
    <x v="121"/>
    <x v="121"/>
    <n v="45300"/>
    <n v="99361"/>
    <n v="219.33995584988963"/>
    <x v="1"/>
    <m/>
    <n v="903"/>
    <x v="1"/>
    <x v="1"/>
    <n v="1412485200"/>
    <n v="1413608400"/>
    <x v="0"/>
    <x v="0"/>
    <s v="games/video games"/>
    <x v="6"/>
    <x v="11"/>
    <x v="33"/>
    <d v="2014-10-18T05:00:00"/>
  </r>
  <r>
    <x v="122"/>
    <x v="122"/>
    <x v="122"/>
    <n v="136800"/>
    <n v="88055"/>
    <n v="64.367690058479525"/>
    <x v="0"/>
    <m/>
    <n v="3387"/>
    <x v="1"/>
    <x v="1"/>
    <n v="1417068000"/>
    <n v="1419400800"/>
    <x v="0"/>
    <x v="0"/>
    <s v="publishing/fiction"/>
    <x v="5"/>
    <x v="13"/>
    <x v="120"/>
    <d v="2014-12-24T06:00:00"/>
  </r>
  <r>
    <x v="123"/>
    <x v="123"/>
    <x v="123"/>
    <n v="177700"/>
    <n v="33092"/>
    <n v="18.622397298818232"/>
    <x v="0"/>
    <m/>
    <n v="662"/>
    <x v="0"/>
    <x v="0"/>
    <n v="1448344800"/>
    <n v="1448604000"/>
    <x v="1"/>
    <x v="0"/>
    <s v="theater/plays"/>
    <x v="3"/>
    <x v="3"/>
    <x v="121"/>
    <d v="2015-11-27T06:00:00"/>
  </r>
  <r>
    <x v="124"/>
    <x v="124"/>
    <x v="124"/>
    <n v="2600"/>
    <n v="9562"/>
    <n v="367.76923076923077"/>
    <x v="1"/>
    <m/>
    <n v="94"/>
    <x v="6"/>
    <x v="6"/>
    <n v="1557723600"/>
    <n v="1562302800"/>
    <x v="0"/>
    <x v="0"/>
    <s v="photography/photography books"/>
    <x v="7"/>
    <x v="14"/>
    <x v="122"/>
    <d v="2019-07-05T05:00:00"/>
  </r>
  <r>
    <x v="125"/>
    <x v="125"/>
    <x v="125"/>
    <n v="5300"/>
    <n v="8475"/>
    <n v="159.90566037735849"/>
    <x v="1"/>
    <m/>
    <n v="180"/>
    <x v="1"/>
    <x v="1"/>
    <n v="1537333200"/>
    <n v="1537678800"/>
    <x v="0"/>
    <x v="0"/>
    <s v="theater/plays"/>
    <x v="3"/>
    <x v="3"/>
    <x v="123"/>
    <d v="2018-09-23T05:00:00"/>
  </r>
  <r>
    <x v="126"/>
    <x v="126"/>
    <x v="126"/>
    <n v="180200"/>
    <n v="69617"/>
    <n v="38.633185349611544"/>
    <x v="0"/>
    <m/>
    <n v="774"/>
    <x v="1"/>
    <x v="1"/>
    <n v="1471150800"/>
    <n v="1473570000"/>
    <x v="0"/>
    <x v="1"/>
    <s v="theater/plays"/>
    <x v="3"/>
    <x v="3"/>
    <x v="124"/>
    <d v="2016-09-11T05:00:00"/>
  </r>
  <r>
    <x v="127"/>
    <x v="127"/>
    <x v="127"/>
    <n v="103200"/>
    <n v="53067"/>
    <n v="51.42151162790698"/>
    <x v="0"/>
    <m/>
    <n v="672"/>
    <x v="0"/>
    <x v="0"/>
    <n v="1273640400"/>
    <n v="1273899600"/>
    <x v="0"/>
    <x v="0"/>
    <s v="theater/plays"/>
    <x v="3"/>
    <x v="3"/>
    <x v="125"/>
    <d v="2010-05-15T05:00:00"/>
  </r>
  <r>
    <x v="128"/>
    <x v="128"/>
    <x v="128"/>
    <n v="70600"/>
    <n v="42596"/>
    <n v="60.334277620396605"/>
    <x v="3"/>
    <m/>
    <n v="532"/>
    <x v="1"/>
    <x v="1"/>
    <n v="1282885200"/>
    <n v="1284008400"/>
    <x v="0"/>
    <x v="0"/>
    <s v="music/rock"/>
    <x v="1"/>
    <x v="1"/>
    <x v="126"/>
    <d v="2010-09-09T05:00:00"/>
  </r>
  <r>
    <x v="129"/>
    <x v="129"/>
    <x v="129"/>
    <n v="148500"/>
    <n v="4756"/>
    <n v="3.202693602693603"/>
    <x v="3"/>
    <m/>
    <n v="55"/>
    <x v="2"/>
    <x v="2"/>
    <n v="1422943200"/>
    <n v="1425103200"/>
    <x v="0"/>
    <x v="0"/>
    <s v="food/food trucks"/>
    <x v="0"/>
    <x v="0"/>
    <x v="127"/>
    <d v="2015-02-28T06:00:00"/>
  </r>
  <r>
    <x v="130"/>
    <x v="130"/>
    <x v="130"/>
    <n v="9600"/>
    <n v="14925"/>
    <n v="155.46875"/>
    <x v="1"/>
    <m/>
    <n v="533"/>
    <x v="3"/>
    <x v="3"/>
    <n v="1319605200"/>
    <n v="1320991200"/>
    <x v="0"/>
    <x v="0"/>
    <s v="film &amp; video/drama"/>
    <x v="4"/>
    <x v="6"/>
    <x v="128"/>
    <d v="2011-11-11T06:00:00"/>
  </r>
  <r>
    <x v="131"/>
    <x v="131"/>
    <x v="131"/>
    <n v="164700"/>
    <n v="166116"/>
    <n v="100.85974499089254"/>
    <x v="1"/>
    <m/>
    <n v="2443"/>
    <x v="4"/>
    <x v="4"/>
    <n v="1385704800"/>
    <n v="1386828000"/>
    <x v="0"/>
    <x v="0"/>
    <s v="technology/web"/>
    <x v="2"/>
    <x v="2"/>
    <x v="129"/>
    <d v="2013-12-12T06:00:00"/>
  </r>
  <r>
    <x v="132"/>
    <x v="132"/>
    <x v="132"/>
    <n v="3300"/>
    <n v="3834"/>
    <n v="116.18181818181819"/>
    <x v="1"/>
    <m/>
    <n v="89"/>
    <x v="1"/>
    <x v="1"/>
    <n v="1515736800"/>
    <n v="1517119200"/>
    <x v="0"/>
    <x v="1"/>
    <s v="theater/plays"/>
    <x v="3"/>
    <x v="3"/>
    <x v="130"/>
    <d v="2018-01-28T06:00:00"/>
  </r>
  <r>
    <x v="133"/>
    <x v="133"/>
    <x v="133"/>
    <n v="4500"/>
    <n v="13985"/>
    <n v="310.77777777777777"/>
    <x v="1"/>
    <m/>
    <n v="159"/>
    <x v="1"/>
    <x v="1"/>
    <n v="1313125200"/>
    <n v="1315026000"/>
    <x v="0"/>
    <x v="0"/>
    <s v="music/world music"/>
    <x v="1"/>
    <x v="21"/>
    <x v="131"/>
    <d v="2011-09-03T05:00:00"/>
  </r>
  <r>
    <x v="134"/>
    <x v="134"/>
    <x v="134"/>
    <n v="99500"/>
    <n v="89288"/>
    <n v="89.73668341708543"/>
    <x v="0"/>
    <m/>
    <n v="940"/>
    <x v="5"/>
    <x v="5"/>
    <n v="1308459600"/>
    <n v="1312693200"/>
    <x v="0"/>
    <x v="1"/>
    <s v="film &amp; video/documentary"/>
    <x v="4"/>
    <x v="4"/>
    <x v="132"/>
    <d v="2011-08-07T05:00:00"/>
  </r>
  <r>
    <x v="135"/>
    <x v="135"/>
    <x v="135"/>
    <n v="7700"/>
    <n v="5488"/>
    <n v="71.27272727272728"/>
    <x v="0"/>
    <m/>
    <n v="117"/>
    <x v="1"/>
    <x v="1"/>
    <n v="1362636000"/>
    <n v="1363064400"/>
    <x v="0"/>
    <x v="1"/>
    <s v="theater/plays"/>
    <x v="3"/>
    <x v="3"/>
    <x v="133"/>
    <d v="2013-03-12T05:00:00"/>
  </r>
  <r>
    <x v="136"/>
    <x v="136"/>
    <x v="136"/>
    <n v="82800"/>
    <n v="2721"/>
    <n v="3.2862318840579712"/>
    <x v="3"/>
    <m/>
    <n v="58"/>
    <x v="1"/>
    <x v="1"/>
    <n v="1402117200"/>
    <n v="1403154000"/>
    <x v="0"/>
    <x v="1"/>
    <s v="film &amp; video/drama"/>
    <x v="4"/>
    <x v="6"/>
    <x v="134"/>
    <d v="2014-06-19T05:00:00"/>
  </r>
  <r>
    <x v="137"/>
    <x v="137"/>
    <x v="137"/>
    <n v="1800"/>
    <n v="4712"/>
    <n v="261.77777777777777"/>
    <x v="1"/>
    <m/>
    <n v="50"/>
    <x v="1"/>
    <x v="1"/>
    <n v="1286341200"/>
    <n v="1286859600"/>
    <x v="0"/>
    <x v="0"/>
    <s v="publishing/nonfiction"/>
    <x v="5"/>
    <x v="9"/>
    <x v="135"/>
    <d v="2010-10-12T05:00:00"/>
  </r>
  <r>
    <x v="138"/>
    <x v="138"/>
    <x v="138"/>
    <n v="9600"/>
    <n v="9216"/>
    <n v="96"/>
    <x v="0"/>
    <m/>
    <n v="115"/>
    <x v="1"/>
    <x v="1"/>
    <n v="1348808400"/>
    <n v="1349326800"/>
    <x v="0"/>
    <x v="0"/>
    <s v="games/mobile games"/>
    <x v="6"/>
    <x v="20"/>
    <x v="136"/>
    <d v="2012-10-04T05:00:00"/>
  </r>
  <r>
    <x v="139"/>
    <x v="139"/>
    <x v="139"/>
    <n v="92100"/>
    <n v="19246"/>
    <n v="20.896851248642779"/>
    <x v="0"/>
    <m/>
    <n v="326"/>
    <x v="1"/>
    <x v="1"/>
    <n v="1429592400"/>
    <n v="1430974800"/>
    <x v="0"/>
    <x v="1"/>
    <s v="technology/wearables"/>
    <x v="2"/>
    <x v="8"/>
    <x v="137"/>
    <d v="2015-05-07T05:00:00"/>
  </r>
  <r>
    <x v="140"/>
    <x v="140"/>
    <x v="140"/>
    <n v="5500"/>
    <n v="12274"/>
    <n v="223.16363636363636"/>
    <x v="1"/>
    <m/>
    <n v="186"/>
    <x v="1"/>
    <x v="1"/>
    <n v="1519538400"/>
    <n v="1519970400"/>
    <x v="0"/>
    <x v="0"/>
    <s v="film &amp; video/documentary"/>
    <x v="4"/>
    <x v="4"/>
    <x v="138"/>
    <d v="2018-03-02T06:00:00"/>
  </r>
  <r>
    <x v="141"/>
    <x v="141"/>
    <x v="141"/>
    <n v="64300"/>
    <n v="65323"/>
    <n v="101.59097978227061"/>
    <x v="1"/>
    <m/>
    <n v="1071"/>
    <x v="1"/>
    <x v="1"/>
    <n v="1434085200"/>
    <n v="1434603600"/>
    <x v="0"/>
    <x v="0"/>
    <s v="technology/web"/>
    <x v="2"/>
    <x v="2"/>
    <x v="139"/>
    <d v="2015-06-18T05:00:00"/>
  </r>
  <r>
    <x v="142"/>
    <x v="142"/>
    <x v="142"/>
    <n v="5000"/>
    <n v="11502"/>
    <n v="230.03999999999996"/>
    <x v="1"/>
    <m/>
    <n v="117"/>
    <x v="1"/>
    <x v="1"/>
    <n v="1333688400"/>
    <n v="1337230800"/>
    <x v="0"/>
    <x v="0"/>
    <s v="technology/web"/>
    <x v="2"/>
    <x v="2"/>
    <x v="107"/>
    <d v="2012-05-17T05:00:00"/>
  </r>
  <r>
    <x v="143"/>
    <x v="143"/>
    <x v="143"/>
    <n v="5400"/>
    <n v="7322"/>
    <n v="135.59259259259261"/>
    <x v="1"/>
    <m/>
    <n v="70"/>
    <x v="1"/>
    <x v="1"/>
    <n v="1277701200"/>
    <n v="1279429200"/>
    <x v="0"/>
    <x v="0"/>
    <s v="music/indie rock"/>
    <x v="1"/>
    <x v="7"/>
    <x v="140"/>
    <d v="2010-07-18T05:00:00"/>
  </r>
  <r>
    <x v="144"/>
    <x v="144"/>
    <x v="144"/>
    <n v="9000"/>
    <n v="11619"/>
    <n v="129.1"/>
    <x v="1"/>
    <m/>
    <n v="135"/>
    <x v="1"/>
    <x v="1"/>
    <n v="1560747600"/>
    <n v="1561438800"/>
    <x v="0"/>
    <x v="0"/>
    <s v="theater/plays"/>
    <x v="3"/>
    <x v="3"/>
    <x v="141"/>
    <d v="2019-06-25T05:00:00"/>
  </r>
  <r>
    <x v="145"/>
    <x v="145"/>
    <x v="145"/>
    <n v="25000"/>
    <n v="59128"/>
    <n v="236.512"/>
    <x v="1"/>
    <m/>
    <n v="768"/>
    <x v="5"/>
    <x v="5"/>
    <n v="1410066000"/>
    <n v="1410498000"/>
    <x v="0"/>
    <x v="0"/>
    <s v="technology/wearables"/>
    <x v="2"/>
    <x v="8"/>
    <x v="142"/>
    <d v="2014-09-12T05:00:00"/>
  </r>
  <r>
    <x v="146"/>
    <x v="146"/>
    <x v="146"/>
    <n v="8800"/>
    <n v="1518"/>
    <n v="17.25"/>
    <x v="3"/>
    <m/>
    <n v="51"/>
    <x v="1"/>
    <x v="1"/>
    <n v="1320732000"/>
    <n v="1322460000"/>
    <x v="0"/>
    <x v="0"/>
    <s v="theater/plays"/>
    <x v="3"/>
    <x v="3"/>
    <x v="143"/>
    <d v="2011-11-28T06:00:00"/>
  </r>
  <r>
    <x v="147"/>
    <x v="147"/>
    <x v="147"/>
    <n v="8300"/>
    <n v="9337"/>
    <n v="112.49397590361446"/>
    <x v="1"/>
    <m/>
    <n v="199"/>
    <x v="1"/>
    <x v="1"/>
    <n v="1465794000"/>
    <n v="1466312400"/>
    <x v="0"/>
    <x v="1"/>
    <s v="theater/plays"/>
    <x v="3"/>
    <x v="3"/>
    <x v="144"/>
    <d v="2016-06-19T05:00:00"/>
  </r>
  <r>
    <x v="148"/>
    <x v="148"/>
    <x v="148"/>
    <n v="9300"/>
    <n v="11255"/>
    <n v="121.02150537634408"/>
    <x v="1"/>
    <m/>
    <n v="107"/>
    <x v="1"/>
    <x v="1"/>
    <n v="1500958800"/>
    <n v="1501736400"/>
    <x v="0"/>
    <x v="0"/>
    <s v="technology/wearables"/>
    <x v="2"/>
    <x v="8"/>
    <x v="145"/>
    <d v="2017-08-03T05:00:00"/>
  </r>
  <r>
    <x v="149"/>
    <x v="149"/>
    <x v="149"/>
    <n v="6200"/>
    <n v="13632"/>
    <n v="219.87096774193549"/>
    <x v="1"/>
    <m/>
    <n v="195"/>
    <x v="1"/>
    <x v="1"/>
    <n v="1357020000"/>
    <n v="1361512800"/>
    <x v="0"/>
    <x v="0"/>
    <s v="music/indie rock"/>
    <x v="1"/>
    <x v="7"/>
    <x v="146"/>
    <d v="2013-02-22T06:00:00"/>
  </r>
  <r>
    <x v="150"/>
    <x v="150"/>
    <x v="150"/>
    <n v="100"/>
    <n v="1"/>
    <n v="1"/>
    <x v="0"/>
    <m/>
    <n v="1"/>
    <x v="1"/>
    <x v="1"/>
    <n v="1544940000"/>
    <n v="1545026400"/>
    <x v="0"/>
    <x v="0"/>
    <s v="music/rock"/>
    <x v="1"/>
    <x v="1"/>
    <x v="147"/>
    <d v="2018-12-17T06:00:00"/>
  </r>
  <r>
    <x v="151"/>
    <x v="151"/>
    <x v="151"/>
    <n v="137200"/>
    <n v="88037"/>
    <n v="64.166909620991248"/>
    <x v="0"/>
    <m/>
    <n v="1467"/>
    <x v="1"/>
    <x v="1"/>
    <n v="1402290000"/>
    <n v="1406696400"/>
    <x v="0"/>
    <x v="0"/>
    <s v="music/electric music"/>
    <x v="1"/>
    <x v="5"/>
    <x v="148"/>
    <d v="2014-07-30T05:00:00"/>
  </r>
  <r>
    <x v="152"/>
    <x v="152"/>
    <x v="152"/>
    <n v="41500"/>
    <n v="175573"/>
    <n v="423.06746987951806"/>
    <x v="1"/>
    <m/>
    <n v="3376"/>
    <x v="1"/>
    <x v="1"/>
    <n v="1487311200"/>
    <n v="1487916000"/>
    <x v="0"/>
    <x v="0"/>
    <s v="music/indie rock"/>
    <x v="1"/>
    <x v="7"/>
    <x v="149"/>
    <d v="2017-02-24T06:00:00"/>
  </r>
  <r>
    <x v="153"/>
    <x v="153"/>
    <x v="153"/>
    <n v="189400"/>
    <n v="176112"/>
    <n v="92.984160506863773"/>
    <x v="0"/>
    <m/>
    <n v="5681"/>
    <x v="1"/>
    <x v="1"/>
    <n v="1350622800"/>
    <n v="1351141200"/>
    <x v="0"/>
    <x v="0"/>
    <s v="theater/plays"/>
    <x v="3"/>
    <x v="3"/>
    <x v="150"/>
    <d v="2012-10-25T05:00:00"/>
  </r>
  <r>
    <x v="154"/>
    <x v="154"/>
    <x v="154"/>
    <n v="171300"/>
    <n v="100650"/>
    <n v="58.756567425569173"/>
    <x v="0"/>
    <m/>
    <n v="1059"/>
    <x v="1"/>
    <x v="1"/>
    <n v="1463029200"/>
    <n v="1465016400"/>
    <x v="0"/>
    <x v="1"/>
    <s v="music/indie rock"/>
    <x v="1"/>
    <x v="7"/>
    <x v="151"/>
    <d v="2016-06-04T05:00:00"/>
  </r>
  <r>
    <x v="155"/>
    <x v="155"/>
    <x v="155"/>
    <n v="139500"/>
    <n v="90706"/>
    <n v="65.022222222222226"/>
    <x v="0"/>
    <m/>
    <n v="1194"/>
    <x v="1"/>
    <x v="1"/>
    <n v="1269493200"/>
    <n v="1270789200"/>
    <x v="0"/>
    <x v="0"/>
    <s v="theater/plays"/>
    <x v="3"/>
    <x v="3"/>
    <x v="152"/>
    <d v="2010-04-09T05:00:00"/>
  </r>
  <r>
    <x v="156"/>
    <x v="156"/>
    <x v="156"/>
    <n v="36400"/>
    <n v="26914"/>
    <n v="73.939560439560438"/>
    <x v="3"/>
    <m/>
    <n v="379"/>
    <x v="2"/>
    <x v="2"/>
    <n v="1570251600"/>
    <n v="1572325200"/>
    <x v="0"/>
    <x v="0"/>
    <s v="music/rock"/>
    <x v="1"/>
    <x v="1"/>
    <x v="153"/>
    <d v="2019-10-29T05:00:00"/>
  </r>
  <r>
    <x v="157"/>
    <x v="157"/>
    <x v="157"/>
    <n v="4200"/>
    <n v="2212"/>
    <n v="52.666666666666664"/>
    <x v="0"/>
    <m/>
    <n v="30"/>
    <x v="2"/>
    <x v="2"/>
    <n v="1388383200"/>
    <n v="1389420000"/>
    <x v="0"/>
    <x v="0"/>
    <s v="photography/photography books"/>
    <x v="7"/>
    <x v="14"/>
    <x v="154"/>
    <d v="2014-01-11T06:00:00"/>
  </r>
  <r>
    <x v="158"/>
    <x v="158"/>
    <x v="158"/>
    <n v="2100"/>
    <n v="4640"/>
    <n v="220.95238095238096"/>
    <x v="1"/>
    <m/>
    <n v="41"/>
    <x v="1"/>
    <x v="1"/>
    <n v="1449554400"/>
    <n v="1449640800"/>
    <x v="0"/>
    <x v="0"/>
    <s v="music/rock"/>
    <x v="1"/>
    <x v="1"/>
    <x v="155"/>
    <d v="2015-12-09T06:00:00"/>
  </r>
  <r>
    <x v="159"/>
    <x v="159"/>
    <x v="159"/>
    <n v="191200"/>
    <n v="191222"/>
    <n v="100.01150627615063"/>
    <x v="1"/>
    <m/>
    <n v="1821"/>
    <x v="1"/>
    <x v="1"/>
    <n v="1553662800"/>
    <n v="1555218000"/>
    <x v="0"/>
    <x v="1"/>
    <s v="theater/plays"/>
    <x v="3"/>
    <x v="3"/>
    <x v="156"/>
    <d v="2019-04-14T05:00:00"/>
  </r>
  <r>
    <x v="160"/>
    <x v="160"/>
    <x v="160"/>
    <n v="8000"/>
    <n v="12985"/>
    <n v="162.3125"/>
    <x v="1"/>
    <m/>
    <n v="164"/>
    <x v="1"/>
    <x v="1"/>
    <n v="1556341200"/>
    <n v="1557723600"/>
    <x v="0"/>
    <x v="0"/>
    <s v="technology/wearables"/>
    <x v="2"/>
    <x v="8"/>
    <x v="157"/>
    <d v="2019-05-13T05:00:00"/>
  </r>
  <r>
    <x v="161"/>
    <x v="161"/>
    <x v="161"/>
    <n v="5500"/>
    <n v="4300"/>
    <n v="78.181818181818187"/>
    <x v="0"/>
    <m/>
    <n v="75"/>
    <x v="1"/>
    <x v="1"/>
    <n v="1442984400"/>
    <n v="1443502800"/>
    <x v="0"/>
    <x v="1"/>
    <s v="technology/web"/>
    <x v="2"/>
    <x v="2"/>
    <x v="158"/>
    <d v="2015-09-29T05:00:00"/>
  </r>
  <r>
    <x v="162"/>
    <x v="162"/>
    <x v="162"/>
    <n v="6100"/>
    <n v="9134"/>
    <n v="149.73770491803279"/>
    <x v="1"/>
    <m/>
    <n v="157"/>
    <x v="5"/>
    <x v="5"/>
    <n v="1544248800"/>
    <n v="1546840800"/>
    <x v="0"/>
    <x v="0"/>
    <s v="music/rock"/>
    <x v="1"/>
    <x v="1"/>
    <x v="159"/>
    <d v="2019-01-07T06:00:00"/>
  </r>
  <r>
    <x v="163"/>
    <x v="163"/>
    <x v="163"/>
    <n v="3500"/>
    <n v="8864"/>
    <n v="253.25714285714284"/>
    <x v="1"/>
    <m/>
    <n v="246"/>
    <x v="1"/>
    <x v="1"/>
    <n v="1508475600"/>
    <n v="1512712800"/>
    <x v="0"/>
    <x v="1"/>
    <s v="photography/photography books"/>
    <x v="7"/>
    <x v="14"/>
    <x v="160"/>
    <d v="2017-12-08T06:00:00"/>
  </r>
  <r>
    <x v="164"/>
    <x v="164"/>
    <x v="164"/>
    <n v="150500"/>
    <n v="150755"/>
    <n v="100.16943521594683"/>
    <x v="1"/>
    <m/>
    <n v="1396"/>
    <x v="1"/>
    <x v="1"/>
    <n v="1507438800"/>
    <n v="1507525200"/>
    <x v="0"/>
    <x v="0"/>
    <s v="theater/plays"/>
    <x v="3"/>
    <x v="3"/>
    <x v="161"/>
    <d v="2017-10-09T05:00:00"/>
  </r>
  <r>
    <x v="165"/>
    <x v="165"/>
    <x v="165"/>
    <n v="90400"/>
    <n v="110279"/>
    <n v="121.99004424778761"/>
    <x v="1"/>
    <m/>
    <n v="2506"/>
    <x v="1"/>
    <x v="1"/>
    <n v="1501563600"/>
    <n v="1504328400"/>
    <x v="0"/>
    <x v="0"/>
    <s v="technology/web"/>
    <x v="2"/>
    <x v="2"/>
    <x v="162"/>
    <d v="2017-09-02T05:00:00"/>
  </r>
  <r>
    <x v="166"/>
    <x v="166"/>
    <x v="166"/>
    <n v="9800"/>
    <n v="13439"/>
    <n v="137.13265306122449"/>
    <x v="1"/>
    <m/>
    <n v="244"/>
    <x v="1"/>
    <x v="1"/>
    <n v="1292997600"/>
    <n v="1293343200"/>
    <x v="0"/>
    <x v="0"/>
    <s v="photography/photography books"/>
    <x v="7"/>
    <x v="14"/>
    <x v="163"/>
    <d v="2010-12-26T06:00:00"/>
  </r>
  <r>
    <x v="167"/>
    <x v="167"/>
    <x v="167"/>
    <n v="2600"/>
    <n v="10804"/>
    <n v="415.53846153846149"/>
    <x v="1"/>
    <m/>
    <n v="146"/>
    <x v="2"/>
    <x v="2"/>
    <n v="1370840400"/>
    <n v="1371704400"/>
    <x v="0"/>
    <x v="0"/>
    <s v="theater/plays"/>
    <x v="3"/>
    <x v="3"/>
    <x v="164"/>
    <d v="2013-06-20T05:00:00"/>
  </r>
  <r>
    <x v="168"/>
    <x v="168"/>
    <x v="168"/>
    <n v="128100"/>
    <n v="40107"/>
    <n v="31.30913348946136"/>
    <x v="0"/>
    <m/>
    <n v="955"/>
    <x v="3"/>
    <x v="3"/>
    <n v="1550815200"/>
    <n v="1552798800"/>
    <x v="0"/>
    <x v="1"/>
    <s v="music/indie rock"/>
    <x v="1"/>
    <x v="7"/>
    <x v="165"/>
    <d v="2019-03-17T05:00:00"/>
  </r>
  <r>
    <x v="169"/>
    <x v="169"/>
    <x v="169"/>
    <n v="23300"/>
    <n v="98811"/>
    <n v="424.08154506437768"/>
    <x v="1"/>
    <m/>
    <n v="1267"/>
    <x v="1"/>
    <x v="1"/>
    <n v="1339909200"/>
    <n v="1342328400"/>
    <x v="0"/>
    <x v="1"/>
    <s v="film &amp; video/shorts"/>
    <x v="4"/>
    <x v="12"/>
    <x v="166"/>
    <d v="2012-07-15T05:00:00"/>
  </r>
  <r>
    <x v="170"/>
    <x v="170"/>
    <x v="170"/>
    <n v="188100"/>
    <n v="5528"/>
    <n v="2.93886230728336"/>
    <x v="0"/>
    <m/>
    <n v="67"/>
    <x v="1"/>
    <x v="1"/>
    <n v="1501736400"/>
    <n v="1502341200"/>
    <x v="0"/>
    <x v="0"/>
    <s v="music/indie rock"/>
    <x v="1"/>
    <x v="7"/>
    <x v="167"/>
    <d v="2017-08-10T05:00:00"/>
  </r>
  <r>
    <x v="171"/>
    <x v="171"/>
    <x v="171"/>
    <n v="4900"/>
    <n v="521"/>
    <n v="10.63265306122449"/>
    <x v="0"/>
    <m/>
    <n v="5"/>
    <x v="1"/>
    <x v="1"/>
    <n v="1395291600"/>
    <n v="1397192400"/>
    <x v="0"/>
    <x v="0"/>
    <s v="publishing/translations"/>
    <x v="5"/>
    <x v="18"/>
    <x v="168"/>
    <d v="2014-04-11T05:00:00"/>
  </r>
  <r>
    <x v="172"/>
    <x v="172"/>
    <x v="172"/>
    <n v="800"/>
    <n v="663"/>
    <n v="82.875"/>
    <x v="0"/>
    <m/>
    <n v="26"/>
    <x v="1"/>
    <x v="1"/>
    <n v="1405746000"/>
    <n v="1407042000"/>
    <x v="0"/>
    <x v="1"/>
    <s v="film &amp; video/documentary"/>
    <x v="4"/>
    <x v="4"/>
    <x v="169"/>
    <d v="2014-08-03T05:00:00"/>
  </r>
  <r>
    <x v="173"/>
    <x v="173"/>
    <x v="173"/>
    <n v="96700"/>
    <n v="157635"/>
    <n v="163.01447776628748"/>
    <x v="1"/>
    <m/>
    <n v="1561"/>
    <x v="1"/>
    <x v="1"/>
    <n v="1368853200"/>
    <n v="1369371600"/>
    <x v="0"/>
    <x v="0"/>
    <s v="theater/plays"/>
    <x v="3"/>
    <x v="3"/>
    <x v="170"/>
    <d v="2013-05-24T05:00:00"/>
  </r>
  <r>
    <x v="174"/>
    <x v="174"/>
    <x v="174"/>
    <n v="600"/>
    <n v="5368"/>
    <n v="894.66666666666674"/>
    <x v="1"/>
    <m/>
    <n v="48"/>
    <x v="1"/>
    <x v="1"/>
    <n v="1444021200"/>
    <n v="1444107600"/>
    <x v="0"/>
    <x v="1"/>
    <s v="technology/wearables"/>
    <x v="2"/>
    <x v="8"/>
    <x v="171"/>
    <d v="2015-10-06T05:00:00"/>
  </r>
  <r>
    <x v="175"/>
    <x v="175"/>
    <x v="175"/>
    <n v="181200"/>
    <n v="47459"/>
    <n v="26.191501103752756"/>
    <x v="0"/>
    <m/>
    <n v="1130"/>
    <x v="1"/>
    <x v="1"/>
    <n v="1472619600"/>
    <n v="1474261200"/>
    <x v="0"/>
    <x v="0"/>
    <s v="theater/plays"/>
    <x v="3"/>
    <x v="3"/>
    <x v="172"/>
    <d v="2016-09-19T05:00:00"/>
  </r>
  <r>
    <x v="176"/>
    <x v="176"/>
    <x v="176"/>
    <n v="115000"/>
    <n v="86060"/>
    <n v="74.834782608695647"/>
    <x v="0"/>
    <m/>
    <n v="782"/>
    <x v="1"/>
    <x v="1"/>
    <n v="1472878800"/>
    <n v="1473656400"/>
    <x v="0"/>
    <x v="0"/>
    <s v="theater/plays"/>
    <x v="3"/>
    <x v="3"/>
    <x v="173"/>
    <d v="2016-09-12T05:00:00"/>
  </r>
  <r>
    <x v="177"/>
    <x v="177"/>
    <x v="177"/>
    <n v="38800"/>
    <n v="161593"/>
    <n v="416.47680412371136"/>
    <x v="1"/>
    <m/>
    <n v="2739"/>
    <x v="1"/>
    <x v="1"/>
    <n v="1289800800"/>
    <n v="1291960800"/>
    <x v="0"/>
    <x v="0"/>
    <s v="theater/plays"/>
    <x v="3"/>
    <x v="3"/>
    <x v="174"/>
    <d v="2010-12-10T06:00:00"/>
  </r>
  <r>
    <x v="178"/>
    <x v="178"/>
    <x v="178"/>
    <n v="7200"/>
    <n v="6927"/>
    <n v="96.208333333333329"/>
    <x v="0"/>
    <m/>
    <n v="210"/>
    <x v="1"/>
    <x v="1"/>
    <n v="1505970000"/>
    <n v="1506747600"/>
    <x v="0"/>
    <x v="0"/>
    <s v="food/food trucks"/>
    <x v="0"/>
    <x v="0"/>
    <x v="175"/>
    <d v="2017-09-30T05:00:00"/>
  </r>
  <r>
    <x v="179"/>
    <x v="179"/>
    <x v="179"/>
    <n v="44500"/>
    <n v="159185"/>
    <n v="357.71910112359546"/>
    <x v="1"/>
    <m/>
    <n v="3537"/>
    <x v="0"/>
    <x v="0"/>
    <n v="1363496400"/>
    <n v="1363582800"/>
    <x v="0"/>
    <x v="1"/>
    <s v="theater/plays"/>
    <x v="3"/>
    <x v="3"/>
    <x v="176"/>
    <d v="2013-03-18T05:00:00"/>
  </r>
  <r>
    <x v="180"/>
    <x v="180"/>
    <x v="180"/>
    <n v="56000"/>
    <n v="172736"/>
    <n v="308.45714285714286"/>
    <x v="1"/>
    <m/>
    <n v="2107"/>
    <x v="2"/>
    <x v="2"/>
    <n v="1269234000"/>
    <n v="1269666000"/>
    <x v="0"/>
    <x v="0"/>
    <s v="technology/wearables"/>
    <x v="2"/>
    <x v="8"/>
    <x v="177"/>
    <d v="2010-03-27T05:00:00"/>
  </r>
  <r>
    <x v="181"/>
    <x v="181"/>
    <x v="181"/>
    <n v="8600"/>
    <n v="5315"/>
    <n v="61.802325581395344"/>
    <x v="0"/>
    <m/>
    <n v="136"/>
    <x v="1"/>
    <x v="1"/>
    <n v="1507093200"/>
    <n v="1508648400"/>
    <x v="0"/>
    <x v="0"/>
    <s v="technology/web"/>
    <x v="2"/>
    <x v="2"/>
    <x v="178"/>
    <d v="2017-10-22T05:00:00"/>
  </r>
  <r>
    <x v="182"/>
    <x v="182"/>
    <x v="182"/>
    <n v="27100"/>
    <n v="195750"/>
    <n v="722.32472324723244"/>
    <x v="1"/>
    <m/>
    <n v="3318"/>
    <x v="3"/>
    <x v="3"/>
    <n v="1560574800"/>
    <n v="1561957200"/>
    <x v="0"/>
    <x v="0"/>
    <s v="theater/plays"/>
    <x v="3"/>
    <x v="3"/>
    <x v="179"/>
    <d v="2019-07-01T05:00:00"/>
  </r>
  <r>
    <x v="183"/>
    <x v="183"/>
    <x v="183"/>
    <n v="5100"/>
    <n v="3525"/>
    <n v="69.117647058823522"/>
    <x v="0"/>
    <m/>
    <n v="86"/>
    <x v="0"/>
    <x v="0"/>
    <n v="1284008400"/>
    <n v="1285131600"/>
    <x v="0"/>
    <x v="0"/>
    <s v="music/rock"/>
    <x v="1"/>
    <x v="1"/>
    <x v="180"/>
    <d v="2010-09-22T05:00:00"/>
  </r>
  <r>
    <x v="184"/>
    <x v="184"/>
    <x v="184"/>
    <n v="3600"/>
    <n v="10550"/>
    <n v="293.05555555555554"/>
    <x v="1"/>
    <m/>
    <n v="340"/>
    <x v="1"/>
    <x v="1"/>
    <n v="1556859600"/>
    <n v="1556946000"/>
    <x v="0"/>
    <x v="0"/>
    <s v="theater/plays"/>
    <x v="3"/>
    <x v="3"/>
    <x v="181"/>
    <d v="2019-05-04T05:00:00"/>
  </r>
  <r>
    <x v="185"/>
    <x v="185"/>
    <x v="185"/>
    <n v="1000"/>
    <n v="718"/>
    <n v="71.8"/>
    <x v="0"/>
    <m/>
    <n v="19"/>
    <x v="1"/>
    <x v="1"/>
    <n v="1526187600"/>
    <n v="1527138000"/>
    <x v="0"/>
    <x v="0"/>
    <s v="film &amp; video/television"/>
    <x v="4"/>
    <x v="19"/>
    <x v="182"/>
    <d v="2018-05-24T05:00:00"/>
  </r>
  <r>
    <x v="186"/>
    <x v="186"/>
    <x v="186"/>
    <n v="88800"/>
    <n v="28358"/>
    <n v="31.934684684684683"/>
    <x v="0"/>
    <m/>
    <n v="886"/>
    <x v="1"/>
    <x v="1"/>
    <n v="1400821200"/>
    <n v="1402117200"/>
    <x v="0"/>
    <x v="0"/>
    <s v="theater/plays"/>
    <x v="3"/>
    <x v="3"/>
    <x v="183"/>
    <d v="2014-06-07T05:00:00"/>
  </r>
  <r>
    <x v="187"/>
    <x v="187"/>
    <x v="187"/>
    <n v="60200"/>
    <n v="138384"/>
    <n v="229.87375415282392"/>
    <x v="1"/>
    <m/>
    <n v="1442"/>
    <x v="0"/>
    <x v="0"/>
    <n v="1361599200"/>
    <n v="1364014800"/>
    <x v="0"/>
    <x v="1"/>
    <s v="film &amp; video/shorts"/>
    <x v="4"/>
    <x v="12"/>
    <x v="184"/>
    <d v="2013-03-23T05:00:00"/>
  </r>
  <r>
    <x v="188"/>
    <x v="188"/>
    <x v="188"/>
    <n v="8200"/>
    <n v="2625"/>
    <n v="32.012195121951223"/>
    <x v="0"/>
    <m/>
    <n v="35"/>
    <x v="6"/>
    <x v="6"/>
    <n v="1417500000"/>
    <n v="1417586400"/>
    <x v="0"/>
    <x v="0"/>
    <s v="theater/plays"/>
    <x v="3"/>
    <x v="3"/>
    <x v="185"/>
    <d v="2014-12-03T06:00:00"/>
  </r>
  <r>
    <x v="189"/>
    <x v="189"/>
    <x v="189"/>
    <n v="191300"/>
    <n v="45004"/>
    <n v="23.525352848928385"/>
    <x v="3"/>
    <m/>
    <n v="441"/>
    <x v="1"/>
    <x v="1"/>
    <n v="1457071200"/>
    <n v="1457071200"/>
    <x v="0"/>
    <x v="0"/>
    <s v="theater/plays"/>
    <x v="3"/>
    <x v="3"/>
    <x v="186"/>
    <d v="2016-03-04T06:00:00"/>
  </r>
  <r>
    <x v="190"/>
    <x v="190"/>
    <x v="190"/>
    <n v="3700"/>
    <n v="2538"/>
    <n v="68.594594594594597"/>
    <x v="0"/>
    <m/>
    <n v="24"/>
    <x v="1"/>
    <x v="1"/>
    <n v="1370322000"/>
    <n v="1370408400"/>
    <x v="0"/>
    <x v="1"/>
    <s v="theater/plays"/>
    <x v="3"/>
    <x v="3"/>
    <x v="187"/>
    <d v="2013-06-05T05:00:00"/>
  </r>
  <r>
    <x v="191"/>
    <x v="191"/>
    <x v="191"/>
    <n v="8400"/>
    <n v="3188"/>
    <n v="37.952380952380956"/>
    <x v="0"/>
    <m/>
    <n v="86"/>
    <x v="6"/>
    <x v="6"/>
    <n v="1552366800"/>
    <n v="1552626000"/>
    <x v="0"/>
    <x v="0"/>
    <s v="theater/plays"/>
    <x v="3"/>
    <x v="3"/>
    <x v="188"/>
    <d v="2019-03-15T05:00:00"/>
  </r>
  <r>
    <x v="192"/>
    <x v="192"/>
    <x v="192"/>
    <n v="42600"/>
    <n v="8517"/>
    <n v="19.992957746478872"/>
    <x v="0"/>
    <m/>
    <n v="243"/>
    <x v="1"/>
    <x v="1"/>
    <n v="1403845200"/>
    <n v="1404190800"/>
    <x v="0"/>
    <x v="0"/>
    <s v="music/rock"/>
    <x v="1"/>
    <x v="1"/>
    <x v="189"/>
    <d v="2014-07-01T05:00:00"/>
  </r>
  <r>
    <x v="193"/>
    <x v="193"/>
    <x v="193"/>
    <n v="6600"/>
    <n v="3012"/>
    <n v="45.636363636363633"/>
    <x v="0"/>
    <m/>
    <n v="65"/>
    <x v="1"/>
    <x v="1"/>
    <n v="1523163600"/>
    <n v="1523509200"/>
    <x v="1"/>
    <x v="0"/>
    <s v="music/indie rock"/>
    <x v="1"/>
    <x v="7"/>
    <x v="190"/>
    <d v="2018-04-12T05:00:00"/>
  </r>
  <r>
    <x v="194"/>
    <x v="194"/>
    <x v="194"/>
    <n v="7100"/>
    <n v="8716"/>
    <n v="122.7605633802817"/>
    <x v="1"/>
    <m/>
    <n v="126"/>
    <x v="1"/>
    <x v="1"/>
    <n v="1442206800"/>
    <n v="1443589200"/>
    <x v="0"/>
    <x v="0"/>
    <s v="music/metal"/>
    <x v="1"/>
    <x v="16"/>
    <x v="191"/>
    <d v="2015-09-30T05:00:00"/>
  </r>
  <r>
    <x v="195"/>
    <x v="195"/>
    <x v="195"/>
    <n v="15800"/>
    <n v="57157"/>
    <n v="361.75316455696202"/>
    <x v="1"/>
    <m/>
    <n v="524"/>
    <x v="1"/>
    <x v="1"/>
    <n v="1532840400"/>
    <n v="1533445200"/>
    <x v="0"/>
    <x v="0"/>
    <s v="music/electric music"/>
    <x v="1"/>
    <x v="5"/>
    <x v="192"/>
    <d v="2018-08-05T05:00:00"/>
  </r>
  <r>
    <x v="196"/>
    <x v="196"/>
    <x v="196"/>
    <n v="8200"/>
    <n v="5178"/>
    <n v="63.146341463414636"/>
    <x v="0"/>
    <m/>
    <n v="100"/>
    <x v="3"/>
    <x v="3"/>
    <n v="1472878800"/>
    <n v="1474520400"/>
    <x v="0"/>
    <x v="0"/>
    <s v="technology/wearables"/>
    <x v="2"/>
    <x v="8"/>
    <x v="173"/>
    <d v="2016-09-22T05:00:00"/>
  </r>
  <r>
    <x v="197"/>
    <x v="197"/>
    <x v="197"/>
    <n v="54700"/>
    <n v="163118"/>
    <n v="298.20475319926874"/>
    <x v="1"/>
    <m/>
    <n v="1989"/>
    <x v="1"/>
    <x v="1"/>
    <n v="1498194000"/>
    <n v="1499403600"/>
    <x v="0"/>
    <x v="0"/>
    <s v="film &amp; video/drama"/>
    <x v="4"/>
    <x v="6"/>
    <x v="193"/>
    <d v="2017-07-07T05:00:00"/>
  </r>
  <r>
    <x v="198"/>
    <x v="198"/>
    <x v="198"/>
    <n v="63200"/>
    <n v="6041"/>
    <n v="9.5585443037974684"/>
    <x v="0"/>
    <m/>
    <n v="168"/>
    <x v="1"/>
    <x v="1"/>
    <n v="1281070800"/>
    <n v="1283576400"/>
    <x v="0"/>
    <x v="0"/>
    <s v="music/electric music"/>
    <x v="1"/>
    <x v="5"/>
    <x v="194"/>
    <d v="2010-09-04T05:00:00"/>
  </r>
  <r>
    <x v="199"/>
    <x v="199"/>
    <x v="199"/>
    <n v="1800"/>
    <n v="968"/>
    <n v="53.777777777777779"/>
    <x v="0"/>
    <m/>
    <n v="13"/>
    <x v="1"/>
    <x v="1"/>
    <n v="1436245200"/>
    <n v="1436590800"/>
    <x v="0"/>
    <x v="0"/>
    <s v="music/rock"/>
    <x v="1"/>
    <x v="1"/>
    <x v="195"/>
    <d v="2015-07-11T05:00:00"/>
  </r>
  <r>
    <x v="200"/>
    <x v="200"/>
    <x v="200"/>
    <n v="100"/>
    <n v="2"/>
    <n v="2"/>
    <x v="0"/>
    <m/>
    <n v="1"/>
    <x v="0"/>
    <x v="0"/>
    <n v="1269493200"/>
    <n v="1270443600"/>
    <x v="0"/>
    <x v="0"/>
    <s v="theater/plays"/>
    <x v="3"/>
    <x v="3"/>
    <x v="152"/>
    <d v="2010-04-05T05:00:00"/>
  </r>
  <r>
    <x v="201"/>
    <x v="201"/>
    <x v="201"/>
    <n v="2100"/>
    <n v="14305"/>
    <n v="681.19047619047615"/>
    <x v="1"/>
    <m/>
    <n v="157"/>
    <x v="1"/>
    <x v="1"/>
    <n v="1406264400"/>
    <n v="1407819600"/>
    <x v="0"/>
    <x v="0"/>
    <s v="technology/web"/>
    <x v="2"/>
    <x v="2"/>
    <x v="196"/>
    <d v="2014-08-12T05:00:00"/>
  </r>
  <r>
    <x v="202"/>
    <x v="202"/>
    <x v="202"/>
    <n v="8300"/>
    <n v="6543"/>
    <n v="78.831325301204828"/>
    <x v="3"/>
    <m/>
    <n v="82"/>
    <x v="1"/>
    <x v="1"/>
    <n v="1317531600"/>
    <n v="1317877200"/>
    <x v="0"/>
    <x v="0"/>
    <s v="food/food trucks"/>
    <x v="0"/>
    <x v="0"/>
    <x v="197"/>
    <d v="2011-10-06T05:00:00"/>
  </r>
  <r>
    <x v="203"/>
    <x v="203"/>
    <x v="203"/>
    <n v="143900"/>
    <n v="193413"/>
    <n v="134.40792216817235"/>
    <x v="1"/>
    <m/>
    <n v="4498"/>
    <x v="2"/>
    <x v="2"/>
    <n v="1484632800"/>
    <n v="1484805600"/>
    <x v="0"/>
    <x v="0"/>
    <s v="theater/plays"/>
    <x v="3"/>
    <x v="3"/>
    <x v="198"/>
    <d v="2017-01-19T06:00:00"/>
  </r>
  <r>
    <x v="204"/>
    <x v="204"/>
    <x v="204"/>
    <n v="75000"/>
    <n v="2529"/>
    <n v="3.3719999999999999"/>
    <x v="0"/>
    <m/>
    <n v="40"/>
    <x v="1"/>
    <x v="1"/>
    <n v="1301806800"/>
    <n v="1302670800"/>
    <x v="0"/>
    <x v="0"/>
    <s v="music/jazz"/>
    <x v="1"/>
    <x v="17"/>
    <x v="199"/>
    <d v="2011-04-13T05:00:00"/>
  </r>
  <r>
    <x v="205"/>
    <x v="205"/>
    <x v="205"/>
    <n v="1300"/>
    <n v="5614"/>
    <n v="431.84615384615387"/>
    <x v="1"/>
    <m/>
    <n v="80"/>
    <x v="1"/>
    <x v="1"/>
    <n v="1539752400"/>
    <n v="1540789200"/>
    <x v="1"/>
    <x v="0"/>
    <s v="theater/plays"/>
    <x v="3"/>
    <x v="3"/>
    <x v="200"/>
    <d v="2018-10-29T05:00:00"/>
  </r>
  <r>
    <x v="206"/>
    <x v="206"/>
    <x v="206"/>
    <n v="9000"/>
    <n v="3496"/>
    <n v="38.844444444444441"/>
    <x v="3"/>
    <m/>
    <n v="57"/>
    <x v="1"/>
    <x v="1"/>
    <n v="1267250400"/>
    <n v="1268028000"/>
    <x v="0"/>
    <x v="0"/>
    <s v="publishing/fiction"/>
    <x v="5"/>
    <x v="13"/>
    <x v="201"/>
    <d v="2010-03-08T06:00:00"/>
  </r>
  <r>
    <x v="207"/>
    <x v="207"/>
    <x v="207"/>
    <n v="1000"/>
    <n v="4257"/>
    <n v="425.7"/>
    <x v="1"/>
    <m/>
    <n v="43"/>
    <x v="1"/>
    <x v="1"/>
    <n v="1535432400"/>
    <n v="1537160400"/>
    <x v="0"/>
    <x v="1"/>
    <s v="music/rock"/>
    <x v="1"/>
    <x v="1"/>
    <x v="202"/>
    <d v="2018-09-17T05:00:00"/>
  </r>
  <r>
    <x v="208"/>
    <x v="208"/>
    <x v="208"/>
    <n v="196900"/>
    <n v="199110"/>
    <n v="101.12239715591672"/>
    <x v="1"/>
    <m/>
    <n v="2053"/>
    <x v="1"/>
    <x v="1"/>
    <n v="1510207200"/>
    <n v="1512280800"/>
    <x v="0"/>
    <x v="0"/>
    <s v="film &amp; video/documentary"/>
    <x v="4"/>
    <x v="4"/>
    <x v="203"/>
    <d v="2017-12-03T06:00:00"/>
  </r>
  <r>
    <x v="209"/>
    <x v="209"/>
    <x v="209"/>
    <n v="194500"/>
    <n v="41212"/>
    <n v="21.188688946015425"/>
    <x v="2"/>
    <m/>
    <n v="808"/>
    <x v="2"/>
    <x v="2"/>
    <n v="1462510800"/>
    <n v="1463115600"/>
    <x v="0"/>
    <x v="0"/>
    <s v="film &amp; video/documentary"/>
    <x v="4"/>
    <x v="4"/>
    <x v="204"/>
    <d v="2016-05-13T05:00:00"/>
  </r>
  <r>
    <x v="210"/>
    <x v="210"/>
    <x v="210"/>
    <n v="9400"/>
    <n v="6338"/>
    <n v="67.425531914893625"/>
    <x v="0"/>
    <m/>
    <n v="226"/>
    <x v="3"/>
    <x v="3"/>
    <n v="1488520800"/>
    <n v="1490850000"/>
    <x v="0"/>
    <x v="0"/>
    <s v="film &amp; video/science fiction"/>
    <x v="4"/>
    <x v="22"/>
    <x v="205"/>
    <d v="2017-03-30T05:00:00"/>
  </r>
  <r>
    <x v="211"/>
    <x v="211"/>
    <x v="211"/>
    <n v="104400"/>
    <n v="99100"/>
    <n v="94.923371647509583"/>
    <x v="0"/>
    <m/>
    <n v="1625"/>
    <x v="1"/>
    <x v="1"/>
    <n v="1377579600"/>
    <n v="1379653200"/>
    <x v="0"/>
    <x v="0"/>
    <s v="theater/plays"/>
    <x v="3"/>
    <x v="3"/>
    <x v="206"/>
    <d v="2013-09-20T05:00:00"/>
  </r>
  <r>
    <x v="212"/>
    <x v="212"/>
    <x v="212"/>
    <n v="8100"/>
    <n v="12300"/>
    <n v="151.85185185185185"/>
    <x v="1"/>
    <m/>
    <n v="168"/>
    <x v="1"/>
    <x v="1"/>
    <n v="1576389600"/>
    <n v="1580364000"/>
    <x v="0"/>
    <x v="0"/>
    <s v="theater/plays"/>
    <x v="3"/>
    <x v="3"/>
    <x v="207"/>
    <d v="2020-01-30T06:00:00"/>
  </r>
  <r>
    <x v="213"/>
    <x v="213"/>
    <x v="213"/>
    <n v="87900"/>
    <n v="171549"/>
    <n v="195.16382252559728"/>
    <x v="1"/>
    <m/>
    <n v="4289"/>
    <x v="1"/>
    <x v="1"/>
    <n v="1289019600"/>
    <n v="1289714400"/>
    <x v="0"/>
    <x v="1"/>
    <s v="music/indie rock"/>
    <x v="1"/>
    <x v="7"/>
    <x v="208"/>
    <d v="2010-11-14T06:00:00"/>
  </r>
  <r>
    <x v="214"/>
    <x v="214"/>
    <x v="214"/>
    <n v="1400"/>
    <n v="14324"/>
    <n v="1023.1428571428571"/>
    <x v="1"/>
    <m/>
    <n v="165"/>
    <x v="1"/>
    <x v="1"/>
    <n v="1282194000"/>
    <n v="1282712400"/>
    <x v="0"/>
    <x v="0"/>
    <s v="music/rock"/>
    <x v="1"/>
    <x v="1"/>
    <x v="209"/>
    <d v="2010-08-25T05:00:00"/>
  </r>
  <r>
    <x v="215"/>
    <x v="215"/>
    <x v="215"/>
    <n v="156800"/>
    <n v="6024"/>
    <n v="3.841836734693878"/>
    <x v="0"/>
    <m/>
    <n v="143"/>
    <x v="1"/>
    <x v="1"/>
    <n v="1550037600"/>
    <n v="1550210400"/>
    <x v="0"/>
    <x v="0"/>
    <s v="theater/plays"/>
    <x v="3"/>
    <x v="3"/>
    <x v="210"/>
    <d v="2019-02-15T06:00:00"/>
  </r>
  <r>
    <x v="216"/>
    <x v="216"/>
    <x v="216"/>
    <n v="121700"/>
    <n v="188721"/>
    <n v="155.07066557107643"/>
    <x v="1"/>
    <m/>
    <n v="1815"/>
    <x v="1"/>
    <x v="1"/>
    <n v="1321941600"/>
    <n v="1322114400"/>
    <x v="0"/>
    <x v="0"/>
    <s v="theater/plays"/>
    <x v="3"/>
    <x v="3"/>
    <x v="211"/>
    <d v="2011-11-24T06:00:00"/>
  </r>
  <r>
    <x v="217"/>
    <x v="217"/>
    <x v="217"/>
    <n v="129400"/>
    <n v="57911"/>
    <n v="44.753477588871718"/>
    <x v="0"/>
    <m/>
    <n v="934"/>
    <x v="1"/>
    <x v="1"/>
    <n v="1556427600"/>
    <n v="1557205200"/>
    <x v="0"/>
    <x v="0"/>
    <s v="film &amp; video/science fiction"/>
    <x v="4"/>
    <x v="22"/>
    <x v="212"/>
    <d v="2019-05-07T05:00:00"/>
  </r>
  <r>
    <x v="218"/>
    <x v="218"/>
    <x v="218"/>
    <n v="5700"/>
    <n v="12309"/>
    <n v="215.94736842105263"/>
    <x v="1"/>
    <m/>
    <n v="397"/>
    <x v="4"/>
    <x v="4"/>
    <n v="1320991200"/>
    <n v="1323928800"/>
    <x v="0"/>
    <x v="1"/>
    <s v="film &amp; video/shorts"/>
    <x v="4"/>
    <x v="12"/>
    <x v="213"/>
    <d v="2011-12-15T06:00:00"/>
  </r>
  <r>
    <x v="219"/>
    <x v="219"/>
    <x v="219"/>
    <n v="41700"/>
    <n v="138497"/>
    <n v="332.12709832134288"/>
    <x v="1"/>
    <m/>
    <n v="1539"/>
    <x v="1"/>
    <x v="1"/>
    <n v="1345093200"/>
    <n v="1346130000"/>
    <x v="0"/>
    <x v="0"/>
    <s v="film &amp; video/animation"/>
    <x v="4"/>
    <x v="10"/>
    <x v="214"/>
    <d v="2012-08-28T05:00:00"/>
  </r>
  <r>
    <x v="220"/>
    <x v="220"/>
    <x v="220"/>
    <n v="7900"/>
    <n v="667"/>
    <n v="8.4430379746835449"/>
    <x v="0"/>
    <m/>
    <n v="17"/>
    <x v="1"/>
    <x v="1"/>
    <n v="1309496400"/>
    <n v="1311051600"/>
    <x v="1"/>
    <x v="0"/>
    <s v="theater/plays"/>
    <x v="3"/>
    <x v="3"/>
    <x v="215"/>
    <d v="2011-07-19T05:00:00"/>
  </r>
  <r>
    <x v="221"/>
    <x v="221"/>
    <x v="221"/>
    <n v="121500"/>
    <n v="119830"/>
    <n v="98.625514403292186"/>
    <x v="0"/>
    <m/>
    <n v="2179"/>
    <x v="1"/>
    <x v="1"/>
    <n v="1340254800"/>
    <n v="1340427600"/>
    <x v="1"/>
    <x v="0"/>
    <s v="food/food trucks"/>
    <x v="0"/>
    <x v="0"/>
    <x v="216"/>
    <d v="2012-06-23T05:00:00"/>
  </r>
  <r>
    <x v="222"/>
    <x v="222"/>
    <x v="222"/>
    <n v="4800"/>
    <n v="6623"/>
    <n v="137.97916666666669"/>
    <x v="1"/>
    <m/>
    <n v="138"/>
    <x v="1"/>
    <x v="1"/>
    <n v="1412226000"/>
    <n v="1412312400"/>
    <x v="0"/>
    <x v="0"/>
    <s v="photography/photography books"/>
    <x v="7"/>
    <x v="14"/>
    <x v="217"/>
    <d v="2014-10-03T05:00:00"/>
  </r>
  <r>
    <x v="223"/>
    <x v="223"/>
    <x v="223"/>
    <n v="87300"/>
    <n v="81897"/>
    <n v="93.81099656357388"/>
    <x v="0"/>
    <m/>
    <n v="931"/>
    <x v="1"/>
    <x v="1"/>
    <n v="1458104400"/>
    <n v="1459314000"/>
    <x v="0"/>
    <x v="0"/>
    <s v="theater/plays"/>
    <x v="3"/>
    <x v="3"/>
    <x v="218"/>
    <d v="2016-03-30T05:00:00"/>
  </r>
  <r>
    <x v="224"/>
    <x v="224"/>
    <x v="224"/>
    <n v="46300"/>
    <n v="186885"/>
    <n v="403.63930885529157"/>
    <x v="1"/>
    <m/>
    <n v="3594"/>
    <x v="1"/>
    <x v="1"/>
    <n v="1411534800"/>
    <n v="1415426400"/>
    <x v="0"/>
    <x v="0"/>
    <s v="film &amp; video/science fiction"/>
    <x v="4"/>
    <x v="22"/>
    <x v="219"/>
    <d v="2014-11-08T06:00:00"/>
  </r>
  <r>
    <x v="225"/>
    <x v="225"/>
    <x v="225"/>
    <n v="67800"/>
    <n v="176398"/>
    <n v="260.1740412979351"/>
    <x v="1"/>
    <m/>
    <n v="5880"/>
    <x v="1"/>
    <x v="1"/>
    <n v="1399093200"/>
    <n v="1399093200"/>
    <x v="1"/>
    <x v="0"/>
    <s v="music/rock"/>
    <x v="1"/>
    <x v="1"/>
    <x v="220"/>
    <d v="2014-05-03T05:00:00"/>
  </r>
  <r>
    <x v="226"/>
    <x v="102"/>
    <x v="226"/>
    <n v="3000"/>
    <n v="10999"/>
    <n v="366.63333333333333"/>
    <x v="1"/>
    <m/>
    <n v="112"/>
    <x v="1"/>
    <x v="1"/>
    <n v="1270702800"/>
    <n v="1273899600"/>
    <x v="0"/>
    <x v="0"/>
    <s v="photography/photography books"/>
    <x v="7"/>
    <x v="14"/>
    <x v="221"/>
    <d v="2010-05-15T05:00:00"/>
  </r>
  <r>
    <x v="227"/>
    <x v="226"/>
    <x v="227"/>
    <n v="60900"/>
    <n v="102751"/>
    <n v="168.72085385878489"/>
    <x v="1"/>
    <m/>
    <n v="943"/>
    <x v="1"/>
    <x v="1"/>
    <n v="1431666000"/>
    <n v="1432184400"/>
    <x v="0"/>
    <x v="0"/>
    <s v="games/mobile games"/>
    <x v="6"/>
    <x v="20"/>
    <x v="222"/>
    <d v="2015-05-21T05:00:00"/>
  </r>
  <r>
    <x v="228"/>
    <x v="227"/>
    <x v="228"/>
    <n v="137900"/>
    <n v="165352"/>
    <n v="119.90717911530093"/>
    <x v="1"/>
    <m/>
    <n v="2468"/>
    <x v="1"/>
    <x v="1"/>
    <n v="1472619600"/>
    <n v="1474779600"/>
    <x v="0"/>
    <x v="0"/>
    <s v="film &amp; video/animation"/>
    <x v="4"/>
    <x v="10"/>
    <x v="172"/>
    <d v="2016-09-25T05:00:00"/>
  </r>
  <r>
    <x v="229"/>
    <x v="228"/>
    <x v="229"/>
    <n v="85600"/>
    <n v="165798"/>
    <n v="193.68925233644859"/>
    <x v="1"/>
    <m/>
    <n v="2551"/>
    <x v="1"/>
    <x v="1"/>
    <n v="1496293200"/>
    <n v="1500440400"/>
    <x v="0"/>
    <x v="1"/>
    <s v="games/mobile games"/>
    <x v="6"/>
    <x v="20"/>
    <x v="223"/>
    <d v="2017-07-19T05:00:00"/>
  </r>
  <r>
    <x v="230"/>
    <x v="229"/>
    <x v="230"/>
    <n v="2400"/>
    <n v="10084"/>
    <n v="420.16666666666669"/>
    <x v="1"/>
    <m/>
    <n v="101"/>
    <x v="1"/>
    <x v="1"/>
    <n v="1575612000"/>
    <n v="1575612000"/>
    <x v="0"/>
    <x v="0"/>
    <s v="games/video games"/>
    <x v="6"/>
    <x v="11"/>
    <x v="224"/>
    <d v="2019-12-06T06:00:00"/>
  </r>
  <r>
    <x v="231"/>
    <x v="230"/>
    <x v="231"/>
    <n v="7200"/>
    <n v="5523"/>
    <n v="76.708333333333329"/>
    <x v="3"/>
    <m/>
    <n v="67"/>
    <x v="1"/>
    <x v="1"/>
    <n v="1369112400"/>
    <n v="1374123600"/>
    <x v="0"/>
    <x v="0"/>
    <s v="theater/plays"/>
    <x v="3"/>
    <x v="3"/>
    <x v="225"/>
    <d v="2013-07-18T05:00:00"/>
  </r>
  <r>
    <x v="232"/>
    <x v="231"/>
    <x v="232"/>
    <n v="3400"/>
    <n v="5823"/>
    <n v="171.26470588235293"/>
    <x v="1"/>
    <m/>
    <n v="92"/>
    <x v="1"/>
    <x v="1"/>
    <n v="1469422800"/>
    <n v="1469509200"/>
    <x v="0"/>
    <x v="0"/>
    <s v="theater/plays"/>
    <x v="3"/>
    <x v="3"/>
    <x v="226"/>
    <d v="2016-07-26T05:00:00"/>
  </r>
  <r>
    <x v="233"/>
    <x v="232"/>
    <x v="233"/>
    <n v="3800"/>
    <n v="6000"/>
    <n v="157.89473684210526"/>
    <x v="1"/>
    <m/>
    <n v="62"/>
    <x v="1"/>
    <x v="1"/>
    <n v="1307854800"/>
    <n v="1309237200"/>
    <x v="0"/>
    <x v="0"/>
    <s v="film &amp; video/animation"/>
    <x v="4"/>
    <x v="10"/>
    <x v="227"/>
    <d v="2011-06-28T05:00:00"/>
  </r>
  <r>
    <x v="234"/>
    <x v="233"/>
    <x v="234"/>
    <n v="7500"/>
    <n v="8181"/>
    <n v="109.08"/>
    <x v="1"/>
    <m/>
    <n v="149"/>
    <x v="6"/>
    <x v="6"/>
    <n v="1503378000"/>
    <n v="1503982800"/>
    <x v="0"/>
    <x v="1"/>
    <s v="games/video games"/>
    <x v="6"/>
    <x v="11"/>
    <x v="228"/>
    <d v="2017-08-29T05:00:00"/>
  </r>
  <r>
    <x v="235"/>
    <x v="234"/>
    <x v="235"/>
    <n v="8600"/>
    <n v="3589"/>
    <n v="41.732558139534881"/>
    <x v="0"/>
    <m/>
    <n v="92"/>
    <x v="1"/>
    <x v="1"/>
    <n v="1486965600"/>
    <n v="1487397600"/>
    <x v="0"/>
    <x v="0"/>
    <s v="film &amp; video/animation"/>
    <x v="4"/>
    <x v="10"/>
    <x v="229"/>
    <d v="2017-02-18T06:00:00"/>
  </r>
  <r>
    <x v="236"/>
    <x v="235"/>
    <x v="236"/>
    <n v="39500"/>
    <n v="4323"/>
    <n v="10.944303797468354"/>
    <x v="0"/>
    <m/>
    <n v="57"/>
    <x v="2"/>
    <x v="2"/>
    <n v="1561438800"/>
    <n v="1562043600"/>
    <x v="0"/>
    <x v="1"/>
    <s v="music/rock"/>
    <x v="1"/>
    <x v="1"/>
    <x v="230"/>
    <d v="2019-07-02T05:00:00"/>
  </r>
  <r>
    <x v="237"/>
    <x v="236"/>
    <x v="237"/>
    <n v="9300"/>
    <n v="14822"/>
    <n v="159.3763440860215"/>
    <x v="1"/>
    <m/>
    <n v="329"/>
    <x v="1"/>
    <x v="1"/>
    <n v="1398402000"/>
    <n v="1398574800"/>
    <x v="0"/>
    <x v="0"/>
    <s v="film &amp; video/animation"/>
    <x v="4"/>
    <x v="10"/>
    <x v="231"/>
    <d v="2014-04-27T05:00:00"/>
  </r>
  <r>
    <x v="238"/>
    <x v="237"/>
    <x v="238"/>
    <n v="2400"/>
    <n v="10138"/>
    <n v="422.41666666666669"/>
    <x v="1"/>
    <m/>
    <n v="97"/>
    <x v="3"/>
    <x v="3"/>
    <n v="1513231200"/>
    <n v="1515391200"/>
    <x v="0"/>
    <x v="1"/>
    <s v="theater/plays"/>
    <x v="3"/>
    <x v="3"/>
    <x v="232"/>
    <d v="2018-01-08T06:00:00"/>
  </r>
  <r>
    <x v="239"/>
    <x v="238"/>
    <x v="239"/>
    <n v="3200"/>
    <n v="3127"/>
    <n v="97.71875"/>
    <x v="0"/>
    <m/>
    <n v="41"/>
    <x v="1"/>
    <x v="1"/>
    <n v="1440824400"/>
    <n v="1441170000"/>
    <x v="0"/>
    <x v="0"/>
    <s v="technology/wearables"/>
    <x v="2"/>
    <x v="8"/>
    <x v="233"/>
    <d v="2015-09-02T05:00:00"/>
  </r>
  <r>
    <x v="240"/>
    <x v="239"/>
    <x v="240"/>
    <n v="29400"/>
    <n v="123124"/>
    <n v="418.78911564625849"/>
    <x v="1"/>
    <m/>
    <n v="1784"/>
    <x v="1"/>
    <x v="1"/>
    <n v="1281070800"/>
    <n v="1281157200"/>
    <x v="0"/>
    <x v="0"/>
    <s v="theater/plays"/>
    <x v="3"/>
    <x v="3"/>
    <x v="194"/>
    <d v="2010-08-07T05:00:00"/>
  </r>
  <r>
    <x v="241"/>
    <x v="240"/>
    <x v="241"/>
    <n v="168500"/>
    <n v="171729"/>
    <n v="101.91632047477745"/>
    <x v="1"/>
    <m/>
    <n v="1684"/>
    <x v="2"/>
    <x v="2"/>
    <n v="1397365200"/>
    <n v="1398229200"/>
    <x v="0"/>
    <x v="1"/>
    <s v="publishing/nonfiction"/>
    <x v="5"/>
    <x v="9"/>
    <x v="234"/>
    <d v="2014-04-23T05:00:00"/>
  </r>
  <r>
    <x v="242"/>
    <x v="241"/>
    <x v="242"/>
    <n v="8400"/>
    <n v="10729"/>
    <n v="127.72619047619047"/>
    <x v="1"/>
    <m/>
    <n v="250"/>
    <x v="1"/>
    <x v="1"/>
    <n v="1494392400"/>
    <n v="1495256400"/>
    <x v="0"/>
    <x v="1"/>
    <s v="music/rock"/>
    <x v="1"/>
    <x v="1"/>
    <x v="235"/>
    <d v="2017-05-20T05:00:00"/>
  </r>
  <r>
    <x v="243"/>
    <x v="242"/>
    <x v="243"/>
    <n v="2300"/>
    <n v="10240"/>
    <n v="445.21739130434781"/>
    <x v="1"/>
    <m/>
    <n v="238"/>
    <x v="1"/>
    <x v="1"/>
    <n v="1520143200"/>
    <n v="1520402400"/>
    <x v="0"/>
    <x v="0"/>
    <s v="theater/plays"/>
    <x v="3"/>
    <x v="3"/>
    <x v="236"/>
    <d v="2018-03-07T06:00:00"/>
  </r>
  <r>
    <x v="244"/>
    <x v="243"/>
    <x v="244"/>
    <n v="700"/>
    <n v="3988"/>
    <n v="569.71428571428578"/>
    <x v="1"/>
    <m/>
    <n v="53"/>
    <x v="1"/>
    <x v="1"/>
    <n v="1405314000"/>
    <n v="1409806800"/>
    <x v="0"/>
    <x v="0"/>
    <s v="theater/plays"/>
    <x v="3"/>
    <x v="3"/>
    <x v="237"/>
    <d v="2014-09-04T05:00:00"/>
  </r>
  <r>
    <x v="245"/>
    <x v="244"/>
    <x v="245"/>
    <n v="2900"/>
    <n v="14771"/>
    <n v="509.34482758620686"/>
    <x v="1"/>
    <m/>
    <n v="214"/>
    <x v="1"/>
    <x v="1"/>
    <n v="1396846800"/>
    <n v="1396933200"/>
    <x v="0"/>
    <x v="0"/>
    <s v="theater/plays"/>
    <x v="3"/>
    <x v="3"/>
    <x v="238"/>
    <d v="2014-04-08T05:00:00"/>
  </r>
  <r>
    <x v="246"/>
    <x v="245"/>
    <x v="246"/>
    <n v="4500"/>
    <n v="14649"/>
    <n v="325.5333333333333"/>
    <x v="1"/>
    <m/>
    <n v="222"/>
    <x v="1"/>
    <x v="1"/>
    <n v="1375678800"/>
    <n v="1376024400"/>
    <x v="0"/>
    <x v="0"/>
    <s v="technology/web"/>
    <x v="2"/>
    <x v="2"/>
    <x v="239"/>
    <d v="2013-08-09T05:00:00"/>
  </r>
  <r>
    <x v="247"/>
    <x v="246"/>
    <x v="247"/>
    <n v="19800"/>
    <n v="184658"/>
    <n v="932.61616161616166"/>
    <x v="1"/>
    <m/>
    <n v="1884"/>
    <x v="1"/>
    <x v="1"/>
    <n v="1482386400"/>
    <n v="1483682400"/>
    <x v="0"/>
    <x v="1"/>
    <s v="publishing/fiction"/>
    <x v="5"/>
    <x v="13"/>
    <x v="240"/>
    <d v="2017-01-06T06:00:00"/>
  </r>
  <r>
    <x v="248"/>
    <x v="247"/>
    <x v="248"/>
    <n v="6200"/>
    <n v="13103"/>
    <n v="211.33870967741933"/>
    <x v="1"/>
    <m/>
    <n v="218"/>
    <x v="2"/>
    <x v="2"/>
    <n v="1420005600"/>
    <n v="1420437600"/>
    <x v="0"/>
    <x v="0"/>
    <s v="games/mobile games"/>
    <x v="6"/>
    <x v="20"/>
    <x v="241"/>
    <d v="2015-01-05T06:00:00"/>
  </r>
  <r>
    <x v="249"/>
    <x v="248"/>
    <x v="249"/>
    <n v="61500"/>
    <n v="168095"/>
    <n v="273.32520325203251"/>
    <x v="1"/>
    <m/>
    <n v="6465"/>
    <x v="1"/>
    <x v="1"/>
    <n v="1420178400"/>
    <n v="1420783200"/>
    <x v="0"/>
    <x v="0"/>
    <s v="publishing/translations"/>
    <x v="5"/>
    <x v="18"/>
    <x v="242"/>
    <d v="2015-01-09T06:00:00"/>
  </r>
  <r>
    <x v="250"/>
    <x v="249"/>
    <x v="250"/>
    <n v="100"/>
    <n v="3"/>
    <n v="3"/>
    <x v="0"/>
    <m/>
    <n v="1"/>
    <x v="1"/>
    <x v="1"/>
    <n v="1264399200"/>
    <n v="1267423200"/>
    <x v="0"/>
    <x v="0"/>
    <s v="music/rock"/>
    <x v="1"/>
    <x v="1"/>
    <x v="67"/>
    <d v="2010-03-01T06:00:00"/>
  </r>
  <r>
    <x v="251"/>
    <x v="250"/>
    <x v="251"/>
    <n v="7100"/>
    <n v="3840"/>
    <n v="54.084507042253513"/>
    <x v="0"/>
    <m/>
    <n v="101"/>
    <x v="1"/>
    <x v="1"/>
    <n v="1355032800"/>
    <n v="1355205600"/>
    <x v="0"/>
    <x v="0"/>
    <s v="theater/plays"/>
    <x v="3"/>
    <x v="3"/>
    <x v="243"/>
    <d v="2012-12-11T06:00:00"/>
  </r>
  <r>
    <x v="252"/>
    <x v="251"/>
    <x v="252"/>
    <n v="1000"/>
    <n v="6263"/>
    <n v="626.29999999999995"/>
    <x v="1"/>
    <m/>
    <n v="59"/>
    <x v="1"/>
    <x v="1"/>
    <n v="1382677200"/>
    <n v="1383109200"/>
    <x v="0"/>
    <x v="0"/>
    <s v="theater/plays"/>
    <x v="3"/>
    <x v="3"/>
    <x v="244"/>
    <d v="2013-10-30T05:00:00"/>
  </r>
  <r>
    <x v="253"/>
    <x v="252"/>
    <x v="253"/>
    <n v="121500"/>
    <n v="108161"/>
    <n v="89.021399176954731"/>
    <x v="0"/>
    <m/>
    <n v="1335"/>
    <x v="0"/>
    <x v="0"/>
    <n v="1302238800"/>
    <n v="1303275600"/>
    <x v="0"/>
    <x v="0"/>
    <s v="film &amp; video/drama"/>
    <x v="4"/>
    <x v="6"/>
    <x v="245"/>
    <d v="2011-04-20T05:00:00"/>
  </r>
  <r>
    <x v="254"/>
    <x v="253"/>
    <x v="254"/>
    <n v="4600"/>
    <n v="8505"/>
    <n v="184.89130434782609"/>
    <x v="1"/>
    <m/>
    <n v="88"/>
    <x v="1"/>
    <x v="1"/>
    <n v="1487656800"/>
    <n v="1487829600"/>
    <x v="0"/>
    <x v="0"/>
    <s v="publishing/nonfiction"/>
    <x v="5"/>
    <x v="9"/>
    <x v="246"/>
    <d v="2017-02-23T06:00:00"/>
  </r>
  <r>
    <x v="255"/>
    <x v="254"/>
    <x v="255"/>
    <n v="80500"/>
    <n v="96735"/>
    <n v="120.16770186335404"/>
    <x v="1"/>
    <m/>
    <n v="1697"/>
    <x v="1"/>
    <x v="1"/>
    <n v="1297836000"/>
    <n v="1298268000"/>
    <x v="0"/>
    <x v="1"/>
    <s v="music/rock"/>
    <x v="1"/>
    <x v="1"/>
    <x v="247"/>
    <d v="2011-02-21T06:00:00"/>
  </r>
  <r>
    <x v="256"/>
    <x v="255"/>
    <x v="256"/>
    <n v="4100"/>
    <n v="959"/>
    <n v="23.390243902439025"/>
    <x v="0"/>
    <m/>
    <n v="15"/>
    <x v="4"/>
    <x v="4"/>
    <n v="1453615200"/>
    <n v="1456812000"/>
    <x v="0"/>
    <x v="0"/>
    <s v="music/rock"/>
    <x v="1"/>
    <x v="1"/>
    <x v="248"/>
    <d v="2016-03-01T06:00:00"/>
  </r>
  <r>
    <x v="257"/>
    <x v="256"/>
    <x v="257"/>
    <n v="5700"/>
    <n v="8322"/>
    <n v="146"/>
    <x v="1"/>
    <m/>
    <n v="92"/>
    <x v="1"/>
    <x v="1"/>
    <n v="1362463200"/>
    <n v="1363669200"/>
    <x v="0"/>
    <x v="0"/>
    <s v="theater/plays"/>
    <x v="3"/>
    <x v="3"/>
    <x v="249"/>
    <d v="2013-03-19T05:00:00"/>
  </r>
  <r>
    <x v="258"/>
    <x v="257"/>
    <x v="258"/>
    <n v="5000"/>
    <n v="13424"/>
    <n v="268.48"/>
    <x v="1"/>
    <m/>
    <n v="186"/>
    <x v="1"/>
    <x v="1"/>
    <n v="1481176800"/>
    <n v="1482904800"/>
    <x v="0"/>
    <x v="1"/>
    <s v="theater/plays"/>
    <x v="3"/>
    <x v="3"/>
    <x v="250"/>
    <d v="2016-12-28T06:00:00"/>
  </r>
  <r>
    <x v="259"/>
    <x v="258"/>
    <x v="259"/>
    <n v="1800"/>
    <n v="10755"/>
    <n v="597.5"/>
    <x v="1"/>
    <m/>
    <n v="138"/>
    <x v="1"/>
    <x v="1"/>
    <n v="1354946400"/>
    <n v="1356588000"/>
    <x v="1"/>
    <x v="0"/>
    <s v="photography/photography books"/>
    <x v="7"/>
    <x v="14"/>
    <x v="251"/>
    <d v="2012-12-27T06:00:00"/>
  </r>
  <r>
    <x v="260"/>
    <x v="259"/>
    <x v="260"/>
    <n v="6300"/>
    <n v="9935"/>
    <n v="157.69841269841268"/>
    <x v="1"/>
    <m/>
    <n v="261"/>
    <x v="1"/>
    <x v="1"/>
    <n v="1348808400"/>
    <n v="1349845200"/>
    <x v="0"/>
    <x v="0"/>
    <s v="music/rock"/>
    <x v="1"/>
    <x v="1"/>
    <x v="136"/>
    <d v="2012-10-10T05:00:00"/>
  </r>
  <r>
    <x v="261"/>
    <x v="260"/>
    <x v="261"/>
    <n v="84300"/>
    <n v="26303"/>
    <n v="31.201660735468568"/>
    <x v="0"/>
    <m/>
    <n v="454"/>
    <x v="1"/>
    <x v="1"/>
    <n v="1282712400"/>
    <n v="1283058000"/>
    <x v="0"/>
    <x v="1"/>
    <s v="music/rock"/>
    <x v="1"/>
    <x v="1"/>
    <x v="252"/>
    <d v="2010-08-29T05:00:00"/>
  </r>
  <r>
    <x v="262"/>
    <x v="261"/>
    <x v="262"/>
    <n v="1700"/>
    <n v="5328"/>
    <n v="313.41176470588238"/>
    <x v="1"/>
    <m/>
    <n v="107"/>
    <x v="1"/>
    <x v="1"/>
    <n v="1301979600"/>
    <n v="1304226000"/>
    <x v="0"/>
    <x v="1"/>
    <s v="music/indie rock"/>
    <x v="1"/>
    <x v="7"/>
    <x v="253"/>
    <d v="2011-05-01T05:00:00"/>
  </r>
  <r>
    <x v="263"/>
    <x v="262"/>
    <x v="263"/>
    <n v="2900"/>
    <n v="10756"/>
    <n v="370.89655172413791"/>
    <x v="1"/>
    <m/>
    <n v="199"/>
    <x v="1"/>
    <x v="1"/>
    <n v="1263016800"/>
    <n v="1263016800"/>
    <x v="0"/>
    <x v="0"/>
    <s v="photography/photography books"/>
    <x v="7"/>
    <x v="14"/>
    <x v="254"/>
    <d v="2010-01-09T06:00:00"/>
  </r>
  <r>
    <x v="264"/>
    <x v="263"/>
    <x v="264"/>
    <n v="45600"/>
    <n v="165375"/>
    <n v="362.66447368421052"/>
    <x v="1"/>
    <m/>
    <n v="5512"/>
    <x v="1"/>
    <x v="1"/>
    <n v="1360648800"/>
    <n v="1362031200"/>
    <x v="0"/>
    <x v="0"/>
    <s v="theater/plays"/>
    <x v="3"/>
    <x v="3"/>
    <x v="255"/>
    <d v="2013-02-28T06:00:00"/>
  </r>
  <r>
    <x v="265"/>
    <x v="264"/>
    <x v="265"/>
    <n v="4900"/>
    <n v="6031"/>
    <n v="123.08163265306122"/>
    <x v="1"/>
    <m/>
    <n v="86"/>
    <x v="1"/>
    <x v="1"/>
    <n v="1451800800"/>
    <n v="1455602400"/>
    <x v="0"/>
    <x v="0"/>
    <s v="theater/plays"/>
    <x v="3"/>
    <x v="3"/>
    <x v="256"/>
    <d v="2016-02-16T06:00:00"/>
  </r>
  <r>
    <x v="266"/>
    <x v="265"/>
    <x v="266"/>
    <n v="111900"/>
    <n v="85902"/>
    <n v="76.766756032171585"/>
    <x v="0"/>
    <m/>
    <n v="3182"/>
    <x v="6"/>
    <x v="6"/>
    <n v="1415340000"/>
    <n v="1418191200"/>
    <x v="0"/>
    <x v="1"/>
    <s v="music/jazz"/>
    <x v="1"/>
    <x v="17"/>
    <x v="257"/>
    <d v="2014-12-10T06:00:00"/>
  </r>
  <r>
    <x v="267"/>
    <x v="266"/>
    <x v="267"/>
    <n v="61600"/>
    <n v="143910"/>
    <n v="233.62012987012989"/>
    <x v="1"/>
    <m/>
    <n v="2768"/>
    <x v="2"/>
    <x v="2"/>
    <n v="1351054800"/>
    <n v="1352440800"/>
    <x v="0"/>
    <x v="0"/>
    <s v="theater/plays"/>
    <x v="3"/>
    <x v="3"/>
    <x v="258"/>
    <d v="2012-11-09T06:00:00"/>
  </r>
  <r>
    <x v="268"/>
    <x v="267"/>
    <x v="268"/>
    <n v="1500"/>
    <n v="2708"/>
    <n v="180.53333333333333"/>
    <x v="1"/>
    <m/>
    <n v="48"/>
    <x v="1"/>
    <x v="1"/>
    <n v="1349326800"/>
    <n v="1353304800"/>
    <x v="0"/>
    <x v="0"/>
    <s v="film &amp; video/documentary"/>
    <x v="4"/>
    <x v="4"/>
    <x v="259"/>
    <d v="2012-11-19T06:00:00"/>
  </r>
  <r>
    <x v="269"/>
    <x v="268"/>
    <x v="269"/>
    <n v="3500"/>
    <n v="8842"/>
    <n v="252.62857142857143"/>
    <x v="1"/>
    <m/>
    <n v="87"/>
    <x v="1"/>
    <x v="1"/>
    <n v="1548914400"/>
    <n v="1550728800"/>
    <x v="0"/>
    <x v="0"/>
    <s v="film &amp; video/television"/>
    <x v="4"/>
    <x v="19"/>
    <x v="260"/>
    <d v="2019-02-21T06:00:00"/>
  </r>
  <r>
    <x v="270"/>
    <x v="269"/>
    <x v="270"/>
    <n v="173900"/>
    <n v="47260"/>
    <n v="27.176538240368025"/>
    <x v="3"/>
    <m/>
    <n v="1890"/>
    <x v="1"/>
    <x v="1"/>
    <n v="1291269600"/>
    <n v="1291442400"/>
    <x v="0"/>
    <x v="0"/>
    <s v="games/video games"/>
    <x v="6"/>
    <x v="11"/>
    <x v="261"/>
    <d v="2010-12-04T06:00:00"/>
  </r>
  <r>
    <x v="271"/>
    <x v="270"/>
    <x v="271"/>
    <n v="153700"/>
    <n v="1953"/>
    <n v="1.2706571242680547"/>
    <x v="2"/>
    <m/>
    <n v="61"/>
    <x v="1"/>
    <x v="1"/>
    <n v="1449468000"/>
    <n v="1452146400"/>
    <x v="0"/>
    <x v="0"/>
    <s v="photography/photography books"/>
    <x v="7"/>
    <x v="14"/>
    <x v="262"/>
    <d v="2016-01-07T06:00:00"/>
  </r>
  <r>
    <x v="272"/>
    <x v="271"/>
    <x v="272"/>
    <n v="51100"/>
    <n v="155349"/>
    <n v="304.0097847358121"/>
    <x v="1"/>
    <m/>
    <n v="1894"/>
    <x v="1"/>
    <x v="1"/>
    <n v="1562734800"/>
    <n v="1564894800"/>
    <x v="0"/>
    <x v="1"/>
    <s v="theater/plays"/>
    <x v="3"/>
    <x v="3"/>
    <x v="263"/>
    <d v="2019-08-04T05:00:00"/>
  </r>
  <r>
    <x v="273"/>
    <x v="272"/>
    <x v="273"/>
    <n v="7800"/>
    <n v="10704"/>
    <n v="137.23076923076923"/>
    <x v="1"/>
    <m/>
    <n v="282"/>
    <x v="0"/>
    <x v="0"/>
    <n v="1505624400"/>
    <n v="1505883600"/>
    <x v="0"/>
    <x v="0"/>
    <s v="theater/plays"/>
    <x v="3"/>
    <x v="3"/>
    <x v="264"/>
    <d v="2017-09-20T05:00:00"/>
  </r>
  <r>
    <x v="274"/>
    <x v="273"/>
    <x v="274"/>
    <n v="2400"/>
    <n v="773"/>
    <n v="32.208333333333336"/>
    <x v="0"/>
    <m/>
    <n v="15"/>
    <x v="1"/>
    <x v="1"/>
    <n v="1509948000"/>
    <n v="1510380000"/>
    <x v="0"/>
    <x v="0"/>
    <s v="theater/plays"/>
    <x v="3"/>
    <x v="3"/>
    <x v="265"/>
    <d v="2017-11-11T06:00:00"/>
  </r>
  <r>
    <x v="275"/>
    <x v="274"/>
    <x v="275"/>
    <n v="3900"/>
    <n v="9419"/>
    <n v="241.51282051282053"/>
    <x v="1"/>
    <m/>
    <n v="116"/>
    <x v="1"/>
    <x v="1"/>
    <n v="1554526800"/>
    <n v="1555218000"/>
    <x v="0"/>
    <x v="0"/>
    <s v="publishing/translations"/>
    <x v="5"/>
    <x v="18"/>
    <x v="266"/>
    <d v="2019-04-14T05:00:00"/>
  </r>
  <r>
    <x v="276"/>
    <x v="275"/>
    <x v="276"/>
    <n v="5500"/>
    <n v="5324"/>
    <n v="96.8"/>
    <x v="0"/>
    <m/>
    <n v="133"/>
    <x v="1"/>
    <x v="1"/>
    <n v="1334811600"/>
    <n v="1335243600"/>
    <x v="0"/>
    <x v="1"/>
    <s v="games/video games"/>
    <x v="6"/>
    <x v="11"/>
    <x v="267"/>
    <d v="2012-04-24T05:00:00"/>
  </r>
  <r>
    <x v="277"/>
    <x v="276"/>
    <x v="277"/>
    <n v="700"/>
    <n v="7465"/>
    <n v="1066.4285714285716"/>
    <x v="1"/>
    <m/>
    <n v="83"/>
    <x v="1"/>
    <x v="1"/>
    <n v="1279515600"/>
    <n v="1279688400"/>
    <x v="0"/>
    <x v="0"/>
    <s v="theater/plays"/>
    <x v="3"/>
    <x v="3"/>
    <x v="268"/>
    <d v="2010-07-21T05:00:00"/>
  </r>
  <r>
    <x v="278"/>
    <x v="277"/>
    <x v="278"/>
    <n v="2700"/>
    <n v="8799"/>
    <n v="325.88888888888891"/>
    <x v="1"/>
    <m/>
    <n v="91"/>
    <x v="1"/>
    <x v="1"/>
    <n v="1353909600"/>
    <n v="1356069600"/>
    <x v="0"/>
    <x v="0"/>
    <s v="technology/web"/>
    <x v="2"/>
    <x v="2"/>
    <x v="269"/>
    <d v="2012-12-21T06:00:00"/>
  </r>
  <r>
    <x v="279"/>
    <x v="278"/>
    <x v="279"/>
    <n v="8000"/>
    <n v="13656"/>
    <n v="170.70000000000002"/>
    <x v="1"/>
    <m/>
    <n v="546"/>
    <x v="1"/>
    <x v="1"/>
    <n v="1535950800"/>
    <n v="1536210000"/>
    <x v="0"/>
    <x v="0"/>
    <s v="theater/plays"/>
    <x v="3"/>
    <x v="3"/>
    <x v="270"/>
    <d v="2018-09-06T05:00:00"/>
  </r>
  <r>
    <x v="280"/>
    <x v="279"/>
    <x v="280"/>
    <n v="2500"/>
    <n v="14536"/>
    <n v="581.44000000000005"/>
    <x v="1"/>
    <m/>
    <n v="393"/>
    <x v="1"/>
    <x v="1"/>
    <n v="1511244000"/>
    <n v="1511762400"/>
    <x v="0"/>
    <x v="0"/>
    <s v="film &amp; video/animation"/>
    <x v="4"/>
    <x v="10"/>
    <x v="271"/>
    <d v="2017-11-27T06:00:00"/>
  </r>
  <r>
    <x v="281"/>
    <x v="280"/>
    <x v="281"/>
    <n v="164500"/>
    <n v="150552"/>
    <n v="91.520972644376897"/>
    <x v="0"/>
    <m/>
    <n v="2062"/>
    <x v="1"/>
    <x v="1"/>
    <n v="1331445600"/>
    <n v="1333256400"/>
    <x v="0"/>
    <x v="1"/>
    <s v="theater/plays"/>
    <x v="3"/>
    <x v="3"/>
    <x v="272"/>
    <d v="2012-04-01T05:00:00"/>
  </r>
  <r>
    <x v="282"/>
    <x v="281"/>
    <x v="282"/>
    <n v="8400"/>
    <n v="9076"/>
    <n v="108.04761904761904"/>
    <x v="1"/>
    <m/>
    <n v="133"/>
    <x v="1"/>
    <x v="1"/>
    <n v="1480226400"/>
    <n v="1480744800"/>
    <x v="0"/>
    <x v="1"/>
    <s v="film &amp; video/television"/>
    <x v="4"/>
    <x v="19"/>
    <x v="73"/>
    <d v="2016-12-03T06:00:00"/>
  </r>
  <r>
    <x v="283"/>
    <x v="282"/>
    <x v="283"/>
    <n v="8100"/>
    <n v="1517"/>
    <n v="18.728395061728396"/>
    <x v="0"/>
    <m/>
    <n v="29"/>
    <x v="3"/>
    <x v="3"/>
    <n v="1464584400"/>
    <n v="1465016400"/>
    <x v="0"/>
    <x v="0"/>
    <s v="music/rock"/>
    <x v="1"/>
    <x v="1"/>
    <x v="273"/>
    <d v="2016-06-04T05:00:00"/>
  </r>
  <r>
    <x v="284"/>
    <x v="283"/>
    <x v="284"/>
    <n v="9800"/>
    <n v="8153"/>
    <n v="83.193877551020407"/>
    <x v="0"/>
    <m/>
    <n v="132"/>
    <x v="1"/>
    <x v="1"/>
    <n v="1335848400"/>
    <n v="1336280400"/>
    <x v="0"/>
    <x v="0"/>
    <s v="technology/web"/>
    <x v="2"/>
    <x v="2"/>
    <x v="274"/>
    <d v="2012-05-06T05:00:00"/>
  </r>
  <r>
    <x v="285"/>
    <x v="284"/>
    <x v="285"/>
    <n v="900"/>
    <n v="6357"/>
    <n v="706.33333333333337"/>
    <x v="1"/>
    <m/>
    <n v="254"/>
    <x v="1"/>
    <x v="1"/>
    <n v="1473483600"/>
    <n v="1476766800"/>
    <x v="0"/>
    <x v="0"/>
    <s v="theater/plays"/>
    <x v="3"/>
    <x v="3"/>
    <x v="275"/>
    <d v="2016-10-18T05:00:00"/>
  </r>
  <r>
    <x v="286"/>
    <x v="285"/>
    <x v="286"/>
    <n v="112100"/>
    <n v="19557"/>
    <n v="17.446030330062445"/>
    <x v="3"/>
    <m/>
    <n v="184"/>
    <x v="1"/>
    <x v="1"/>
    <n v="1479880800"/>
    <n v="1480485600"/>
    <x v="0"/>
    <x v="0"/>
    <s v="theater/plays"/>
    <x v="3"/>
    <x v="3"/>
    <x v="276"/>
    <d v="2016-11-30T06:00:00"/>
  </r>
  <r>
    <x v="287"/>
    <x v="286"/>
    <x v="287"/>
    <n v="6300"/>
    <n v="13213"/>
    <n v="209.73015873015873"/>
    <x v="1"/>
    <m/>
    <n v="176"/>
    <x v="1"/>
    <x v="1"/>
    <n v="1430197200"/>
    <n v="1430197200"/>
    <x v="0"/>
    <x v="0"/>
    <s v="music/electric music"/>
    <x v="1"/>
    <x v="5"/>
    <x v="277"/>
    <d v="2015-04-28T05:00:00"/>
  </r>
  <r>
    <x v="288"/>
    <x v="287"/>
    <x v="288"/>
    <n v="5600"/>
    <n v="5476"/>
    <n v="97.785714285714292"/>
    <x v="0"/>
    <m/>
    <n v="137"/>
    <x v="3"/>
    <x v="3"/>
    <n v="1331701200"/>
    <n v="1331787600"/>
    <x v="0"/>
    <x v="1"/>
    <s v="music/metal"/>
    <x v="1"/>
    <x v="16"/>
    <x v="278"/>
    <d v="2012-03-15T05:00:00"/>
  </r>
  <r>
    <x v="289"/>
    <x v="288"/>
    <x v="289"/>
    <n v="800"/>
    <n v="13474"/>
    <n v="1684.25"/>
    <x v="1"/>
    <m/>
    <n v="337"/>
    <x v="0"/>
    <x v="0"/>
    <n v="1438578000"/>
    <n v="1438837200"/>
    <x v="0"/>
    <x v="0"/>
    <s v="theater/plays"/>
    <x v="3"/>
    <x v="3"/>
    <x v="279"/>
    <d v="2015-08-06T05:00:00"/>
  </r>
  <r>
    <x v="290"/>
    <x v="289"/>
    <x v="290"/>
    <n v="168600"/>
    <n v="91722"/>
    <n v="54.402135231316727"/>
    <x v="0"/>
    <m/>
    <n v="908"/>
    <x v="1"/>
    <x v="1"/>
    <n v="1368162000"/>
    <n v="1370926800"/>
    <x v="0"/>
    <x v="1"/>
    <s v="film &amp; video/documentary"/>
    <x v="4"/>
    <x v="4"/>
    <x v="280"/>
    <d v="2013-06-11T05:00:00"/>
  </r>
  <r>
    <x v="291"/>
    <x v="290"/>
    <x v="291"/>
    <n v="1800"/>
    <n v="8219"/>
    <n v="456.61111111111109"/>
    <x v="1"/>
    <m/>
    <n v="107"/>
    <x v="1"/>
    <x v="1"/>
    <n v="1318654800"/>
    <n v="1319000400"/>
    <x v="1"/>
    <x v="0"/>
    <s v="technology/web"/>
    <x v="2"/>
    <x v="2"/>
    <x v="281"/>
    <d v="2011-10-19T05:00:00"/>
  </r>
  <r>
    <x v="292"/>
    <x v="291"/>
    <x v="292"/>
    <n v="7300"/>
    <n v="717"/>
    <n v="9.8219178082191778"/>
    <x v="0"/>
    <m/>
    <n v="10"/>
    <x v="1"/>
    <x v="1"/>
    <n v="1331874000"/>
    <n v="1333429200"/>
    <x v="0"/>
    <x v="0"/>
    <s v="food/food trucks"/>
    <x v="0"/>
    <x v="0"/>
    <x v="282"/>
    <d v="2012-04-03T05:00:00"/>
  </r>
  <r>
    <x v="293"/>
    <x v="292"/>
    <x v="293"/>
    <n v="6500"/>
    <n v="1065"/>
    <n v="16.384615384615383"/>
    <x v="3"/>
    <m/>
    <n v="32"/>
    <x v="6"/>
    <x v="6"/>
    <n v="1286254800"/>
    <n v="1287032400"/>
    <x v="0"/>
    <x v="0"/>
    <s v="theater/plays"/>
    <x v="3"/>
    <x v="3"/>
    <x v="283"/>
    <d v="2010-10-14T05:00:00"/>
  </r>
  <r>
    <x v="294"/>
    <x v="293"/>
    <x v="294"/>
    <n v="600"/>
    <n v="8038"/>
    <n v="1339.6666666666667"/>
    <x v="1"/>
    <m/>
    <n v="183"/>
    <x v="1"/>
    <x v="1"/>
    <n v="1540530000"/>
    <n v="1541570400"/>
    <x v="0"/>
    <x v="0"/>
    <s v="theater/plays"/>
    <x v="3"/>
    <x v="3"/>
    <x v="284"/>
    <d v="2018-11-07T06:00:00"/>
  </r>
  <r>
    <x v="295"/>
    <x v="294"/>
    <x v="295"/>
    <n v="192900"/>
    <n v="68769"/>
    <n v="35.650077760497666"/>
    <x v="0"/>
    <m/>
    <n v="1910"/>
    <x v="5"/>
    <x v="5"/>
    <n v="1381813200"/>
    <n v="1383976800"/>
    <x v="0"/>
    <x v="0"/>
    <s v="theater/plays"/>
    <x v="3"/>
    <x v="3"/>
    <x v="285"/>
    <d v="2013-11-09T06:00:00"/>
  </r>
  <r>
    <x v="296"/>
    <x v="295"/>
    <x v="296"/>
    <n v="6100"/>
    <n v="3352"/>
    <n v="54.950819672131146"/>
    <x v="0"/>
    <m/>
    <n v="38"/>
    <x v="2"/>
    <x v="2"/>
    <n v="1548655200"/>
    <n v="1550556000"/>
    <x v="0"/>
    <x v="0"/>
    <s v="theater/plays"/>
    <x v="3"/>
    <x v="3"/>
    <x v="286"/>
    <d v="2019-02-19T06:00:00"/>
  </r>
  <r>
    <x v="297"/>
    <x v="296"/>
    <x v="297"/>
    <n v="7200"/>
    <n v="6785"/>
    <n v="94.236111111111114"/>
    <x v="0"/>
    <m/>
    <n v="104"/>
    <x v="2"/>
    <x v="2"/>
    <n v="1389679200"/>
    <n v="1390456800"/>
    <x v="0"/>
    <x v="1"/>
    <s v="theater/plays"/>
    <x v="3"/>
    <x v="3"/>
    <x v="287"/>
    <d v="2014-01-23T06:00:00"/>
  </r>
  <r>
    <x v="298"/>
    <x v="297"/>
    <x v="298"/>
    <n v="3500"/>
    <n v="5037"/>
    <n v="143.91428571428571"/>
    <x v="1"/>
    <m/>
    <n v="72"/>
    <x v="1"/>
    <x v="1"/>
    <n v="1456466400"/>
    <n v="1458018000"/>
    <x v="0"/>
    <x v="1"/>
    <s v="music/rock"/>
    <x v="1"/>
    <x v="1"/>
    <x v="288"/>
    <d v="2016-03-15T05:00:00"/>
  </r>
  <r>
    <x v="299"/>
    <x v="298"/>
    <x v="299"/>
    <n v="3800"/>
    <n v="1954"/>
    <n v="51.421052631578945"/>
    <x v="0"/>
    <m/>
    <n v="49"/>
    <x v="1"/>
    <x v="1"/>
    <n v="1456984800"/>
    <n v="1461819600"/>
    <x v="0"/>
    <x v="0"/>
    <s v="food/food trucks"/>
    <x v="0"/>
    <x v="0"/>
    <x v="289"/>
    <d v="2016-04-28T05:00:00"/>
  </r>
  <r>
    <x v="300"/>
    <x v="299"/>
    <x v="300"/>
    <n v="100"/>
    <n v="5"/>
    <n v="5"/>
    <x v="0"/>
    <m/>
    <n v="1"/>
    <x v="3"/>
    <x v="3"/>
    <n v="1504069200"/>
    <n v="1504155600"/>
    <x v="0"/>
    <x v="1"/>
    <s v="publishing/nonfiction"/>
    <x v="5"/>
    <x v="9"/>
    <x v="290"/>
    <d v="2017-08-31T05:00:00"/>
  </r>
  <r>
    <x v="301"/>
    <x v="300"/>
    <x v="301"/>
    <n v="900"/>
    <n v="12102"/>
    <n v="1344.6666666666667"/>
    <x v="1"/>
    <m/>
    <n v="295"/>
    <x v="1"/>
    <x v="1"/>
    <n v="1424930400"/>
    <n v="1426395600"/>
    <x v="0"/>
    <x v="0"/>
    <s v="film &amp; video/documentary"/>
    <x v="4"/>
    <x v="4"/>
    <x v="291"/>
    <d v="2015-03-15T05:00:00"/>
  </r>
  <r>
    <x v="302"/>
    <x v="301"/>
    <x v="302"/>
    <n v="76100"/>
    <n v="24234"/>
    <n v="31.844940867279899"/>
    <x v="0"/>
    <m/>
    <n v="245"/>
    <x v="1"/>
    <x v="1"/>
    <n v="1535864400"/>
    <n v="1537074000"/>
    <x v="0"/>
    <x v="0"/>
    <s v="theater/plays"/>
    <x v="3"/>
    <x v="3"/>
    <x v="292"/>
    <d v="2018-09-16T05:00:00"/>
  </r>
  <r>
    <x v="303"/>
    <x v="302"/>
    <x v="303"/>
    <n v="3400"/>
    <n v="2809"/>
    <n v="82.617647058823536"/>
    <x v="0"/>
    <m/>
    <n v="32"/>
    <x v="1"/>
    <x v="1"/>
    <n v="1452146400"/>
    <n v="1452578400"/>
    <x v="0"/>
    <x v="0"/>
    <s v="music/indie rock"/>
    <x v="1"/>
    <x v="7"/>
    <x v="293"/>
    <d v="2016-01-12T06:00:00"/>
  </r>
  <r>
    <x v="304"/>
    <x v="303"/>
    <x v="304"/>
    <n v="2100"/>
    <n v="11469"/>
    <n v="546.14285714285722"/>
    <x v="1"/>
    <m/>
    <n v="142"/>
    <x v="1"/>
    <x v="1"/>
    <n v="1470546000"/>
    <n v="1474088400"/>
    <x v="0"/>
    <x v="0"/>
    <s v="film &amp; video/documentary"/>
    <x v="4"/>
    <x v="4"/>
    <x v="294"/>
    <d v="2016-09-17T05:00:00"/>
  </r>
  <r>
    <x v="305"/>
    <x v="304"/>
    <x v="305"/>
    <n v="2800"/>
    <n v="8014"/>
    <n v="286.21428571428572"/>
    <x v="1"/>
    <m/>
    <n v="85"/>
    <x v="1"/>
    <x v="1"/>
    <n v="1458363600"/>
    <n v="1461906000"/>
    <x v="0"/>
    <x v="0"/>
    <s v="theater/plays"/>
    <x v="3"/>
    <x v="3"/>
    <x v="295"/>
    <d v="2016-04-29T05:00:00"/>
  </r>
  <r>
    <x v="306"/>
    <x v="305"/>
    <x v="306"/>
    <n v="6500"/>
    <n v="514"/>
    <n v="7.9076923076923071"/>
    <x v="0"/>
    <m/>
    <n v="7"/>
    <x v="1"/>
    <x v="1"/>
    <n v="1500008400"/>
    <n v="1500267600"/>
    <x v="0"/>
    <x v="1"/>
    <s v="theater/plays"/>
    <x v="3"/>
    <x v="3"/>
    <x v="296"/>
    <d v="2017-07-17T05:00:00"/>
  </r>
  <r>
    <x v="307"/>
    <x v="306"/>
    <x v="307"/>
    <n v="32900"/>
    <n v="43473"/>
    <n v="132.13677811550153"/>
    <x v="1"/>
    <m/>
    <n v="659"/>
    <x v="3"/>
    <x v="3"/>
    <n v="1338958800"/>
    <n v="1340686800"/>
    <x v="0"/>
    <x v="1"/>
    <s v="publishing/fiction"/>
    <x v="5"/>
    <x v="13"/>
    <x v="297"/>
    <d v="2012-06-26T05:00:00"/>
  </r>
  <r>
    <x v="308"/>
    <x v="307"/>
    <x v="308"/>
    <n v="118200"/>
    <n v="87560"/>
    <n v="74.077834179357026"/>
    <x v="0"/>
    <m/>
    <n v="803"/>
    <x v="1"/>
    <x v="1"/>
    <n v="1303102800"/>
    <n v="1303189200"/>
    <x v="0"/>
    <x v="0"/>
    <s v="theater/plays"/>
    <x v="3"/>
    <x v="3"/>
    <x v="298"/>
    <d v="2011-04-19T05:00:00"/>
  </r>
  <r>
    <x v="309"/>
    <x v="308"/>
    <x v="309"/>
    <n v="4100"/>
    <n v="3087"/>
    <n v="75.292682926829272"/>
    <x v="3"/>
    <m/>
    <n v="75"/>
    <x v="1"/>
    <x v="1"/>
    <n v="1316581200"/>
    <n v="1318309200"/>
    <x v="0"/>
    <x v="1"/>
    <s v="music/indie rock"/>
    <x v="1"/>
    <x v="7"/>
    <x v="299"/>
    <d v="2011-10-11T05:00:00"/>
  </r>
  <r>
    <x v="310"/>
    <x v="309"/>
    <x v="310"/>
    <n v="7800"/>
    <n v="1586"/>
    <n v="20.333333333333332"/>
    <x v="0"/>
    <m/>
    <n v="16"/>
    <x v="1"/>
    <x v="1"/>
    <n v="1270789200"/>
    <n v="1272171600"/>
    <x v="0"/>
    <x v="0"/>
    <s v="games/video games"/>
    <x v="6"/>
    <x v="11"/>
    <x v="300"/>
    <d v="2010-04-25T05:00:00"/>
  </r>
  <r>
    <x v="311"/>
    <x v="310"/>
    <x v="311"/>
    <n v="6300"/>
    <n v="12812"/>
    <n v="203.36507936507937"/>
    <x v="1"/>
    <m/>
    <n v="121"/>
    <x v="1"/>
    <x v="1"/>
    <n v="1297836000"/>
    <n v="1298872800"/>
    <x v="0"/>
    <x v="0"/>
    <s v="theater/plays"/>
    <x v="3"/>
    <x v="3"/>
    <x v="247"/>
    <d v="2011-02-28T06:00:00"/>
  </r>
  <r>
    <x v="312"/>
    <x v="311"/>
    <x v="312"/>
    <n v="59100"/>
    <n v="183345"/>
    <n v="310.2284263959391"/>
    <x v="1"/>
    <m/>
    <n v="3742"/>
    <x v="1"/>
    <x v="1"/>
    <n v="1382677200"/>
    <n v="1383282000"/>
    <x v="0"/>
    <x v="0"/>
    <s v="theater/plays"/>
    <x v="3"/>
    <x v="3"/>
    <x v="244"/>
    <d v="2013-11-01T05:00:00"/>
  </r>
  <r>
    <x v="313"/>
    <x v="312"/>
    <x v="313"/>
    <n v="2200"/>
    <n v="8697"/>
    <n v="395.31818181818181"/>
    <x v="1"/>
    <m/>
    <n v="223"/>
    <x v="1"/>
    <x v="1"/>
    <n v="1330322400"/>
    <n v="1330495200"/>
    <x v="0"/>
    <x v="0"/>
    <s v="music/rock"/>
    <x v="1"/>
    <x v="1"/>
    <x v="301"/>
    <d v="2012-02-29T06:00:00"/>
  </r>
  <r>
    <x v="314"/>
    <x v="313"/>
    <x v="314"/>
    <n v="1400"/>
    <n v="4126"/>
    <n v="294.71428571428572"/>
    <x v="1"/>
    <m/>
    <n v="133"/>
    <x v="1"/>
    <x v="1"/>
    <n v="1552366800"/>
    <n v="1552798800"/>
    <x v="0"/>
    <x v="1"/>
    <s v="film &amp; video/documentary"/>
    <x v="4"/>
    <x v="4"/>
    <x v="188"/>
    <d v="2019-03-17T05:00:00"/>
  </r>
  <r>
    <x v="315"/>
    <x v="314"/>
    <x v="315"/>
    <n v="9500"/>
    <n v="3220"/>
    <n v="33.89473684210526"/>
    <x v="0"/>
    <m/>
    <n v="31"/>
    <x v="1"/>
    <x v="1"/>
    <n v="1400907600"/>
    <n v="1403413200"/>
    <x v="0"/>
    <x v="0"/>
    <s v="theater/plays"/>
    <x v="3"/>
    <x v="3"/>
    <x v="302"/>
    <d v="2014-06-22T05:00:00"/>
  </r>
  <r>
    <x v="316"/>
    <x v="315"/>
    <x v="316"/>
    <n v="9600"/>
    <n v="6401"/>
    <n v="66.677083333333329"/>
    <x v="0"/>
    <m/>
    <n v="108"/>
    <x v="6"/>
    <x v="6"/>
    <n v="1574143200"/>
    <n v="1574229600"/>
    <x v="0"/>
    <x v="1"/>
    <s v="food/food trucks"/>
    <x v="0"/>
    <x v="0"/>
    <x v="303"/>
    <d v="2019-11-20T06:00:00"/>
  </r>
  <r>
    <x v="317"/>
    <x v="316"/>
    <x v="317"/>
    <n v="6600"/>
    <n v="1269"/>
    <n v="19.227272727272727"/>
    <x v="0"/>
    <m/>
    <n v="30"/>
    <x v="1"/>
    <x v="1"/>
    <n v="1494738000"/>
    <n v="1495861200"/>
    <x v="0"/>
    <x v="0"/>
    <s v="theater/plays"/>
    <x v="3"/>
    <x v="3"/>
    <x v="304"/>
    <d v="2017-05-27T05:00:00"/>
  </r>
  <r>
    <x v="318"/>
    <x v="317"/>
    <x v="318"/>
    <n v="5700"/>
    <n v="903"/>
    <n v="15.842105263157894"/>
    <x v="0"/>
    <m/>
    <n v="17"/>
    <x v="1"/>
    <x v="1"/>
    <n v="1392357600"/>
    <n v="1392530400"/>
    <x v="0"/>
    <x v="0"/>
    <s v="music/rock"/>
    <x v="1"/>
    <x v="1"/>
    <x v="305"/>
    <d v="2014-02-16T06:00:00"/>
  </r>
  <r>
    <x v="319"/>
    <x v="318"/>
    <x v="319"/>
    <n v="8400"/>
    <n v="3251"/>
    <n v="38.702380952380956"/>
    <x v="3"/>
    <m/>
    <n v="64"/>
    <x v="1"/>
    <x v="1"/>
    <n v="1281589200"/>
    <n v="1283662800"/>
    <x v="0"/>
    <x v="0"/>
    <s v="technology/web"/>
    <x v="2"/>
    <x v="2"/>
    <x v="306"/>
    <d v="2010-09-05T05:00:00"/>
  </r>
  <r>
    <x v="320"/>
    <x v="319"/>
    <x v="320"/>
    <n v="84400"/>
    <n v="8092"/>
    <n v="9.5876777251184837"/>
    <x v="0"/>
    <m/>
    <n v="80"/>
    <x v="1"/>
    <x v="1"/>
    <n v="1305003600"/>
    <n v="1305781200"/>
    <x v="0"/>
    <x v="0"/>
    <s v="publishing/fiction"/>
    <x v="5"/>
    <x v="13"/>
    <x v="307"/>
    <d v="2011-05-19T05:00:00"/>
  </r>
  <r>
    <x v="321"/>
    <x v="320"/>
    <x v="321"/>
    <n v="170400"/>
    <n v="160422"/>
    <n v="94.144366197183089"/>
    <x v="0"/>
    <m/>
    <n v="2468"/>
    <x v="1"/>
    <x v="1"/>
    <n v="1301634000"/>
    <n v="1302325200"/>
    <x v="0"/>
    <x v="0"/>
    <s v="film &amp; video/shorts"/>
    <x v="4"/>
    <x v="12"/>
    <x v="308"/>
    <d v="2011-04-09T05:00:00"/>
  </r>
  <r>
    <x v="322"/>
    <x v="321"/>
    <x v="322"/>
    <n v="117900"/>
    <n v="196377"/>
    <n v="166.56234096692114"/>
    <x v="1"/>
    <m/>
    <n v="5168"/>
    <x v="1"/>
    <x v="1"/>
    <n v="1290664800"/>
    <n v="1291788000"/>
    <x v="0"/>
    <x v="0"/>
    <s v="theater/plays"/>
    <x v="3"/>
    <x v="3"/>
    <x v="309"/>
    <d v="2010-12-08T06:00:00"/>
  </r>
  <r>
    <x v="323"/>
    <x v="322"/>
    <x v="323"/>
    <n v="8900"/>
    <n v="2148"/>
    <n v="24.134831460674157"/>
    <x v="0"/>
    <m/>
    <n v="26"/>
    <x v="4"/>
    <x v="4"/>
    <n v="1395896400"/>
    <n v="1396069200"/>
    <x v="0"/>
    <x v="0"/>
    <s v="film &amp; video/documentary"/>
    <x v="4"/>
    <x v="4"/>
    <x v="310"/>
    <d v="2014-03-29T05:00:00"/>
  </r>
  <r>
    <x v="324"/>
    <x v="323"/>
    <x v="324"/>
    <n v="7100"/>
    <n v="11648"/>
    <n v="164.05633802816902"/>
    <x v="1"/>
    <m/>
    <n v="307"/>
    <x v="1"/>
    <x v="1"/>
    <n v="1434862800"/>
    <n v="1435899600"/>
    <x v="0"/>
    <x v="1"/>
    <s v="theater/plays"/>
    <x v="3"/>
    <x v="3"/>
    <x v="311"/>
    <d v="2015-07-03T05:00:00"/>
  </r>
  <r>
    <x v="325"/>
    <x v="324"/>
    <x v="325"/>
    <n v="6500"/>
    <n v="5897"/>
    <n v="90.723076923076931"/>
    <x v="0"/>
    <m/>
    <n v="73"/>
    <x v="1"/>
    <x v="1"/>
    <n v="1529125200"/>
    <n v="1531112400"/>
    <x v="0"/>
    <x v="1"/>
    <s v="theater/plays"/>
    <x v="3"/>
    <x v="3"/>
    <x v="79"/>
    <d v="2018-07-09T05:00:00"/>
  </r>
  <r>
    <x v="326"/>
    <x v="325"/>
    <x v="326"/>
    <n v="7200"/>
    <n v="3326"/>
    <n v="46.194444444444443"/>
    <x v="0"/>
    <m/>
    <n v="128"/>
    <x v="1"/>
    <x v="1"/>
    <n v="1451109600"/>
    <n v="1451628000"/>
    <x v="0"/>
    <x v="0"/>
    <s v="film &amp; video/animation"/>
    <x v="4"/>
    <x v="10"/>
    <x v="312"/>
    <d v="2016-01-01T06:00:00"/>
  </r>
  <r>
    <x v="327"/>
    <x v="326"/>
    <x v="327"/>
    <n v="2600"/>
    <n v="1002"/>
    <n v="38.53846153846154"/>
    <x v="0"/>
    <m/>
    <n v="33"/>
    <x v="1"/>
    <x v="1"/>
    <n v="1566968400"/>
    <n v="1567314000"/>
    <x v="0"/>
    <x v="1"/>
    <s v="theater/plays"/>
    <x v="3"/>
    <x v="3"/>
    <x v="313"/>
    <d v="2019-09-01T05:00:00"/>
  </r>
  <r>
    <x v="328"/>
    <x v="327"/>
    <x v="328"/>
    <n v="98700"/>
    <n v="131826"/>
    <n v="133.56231003039514"/>
    <x v="1"/>
    <m/>
    <n v="2441"/>
    <x v="1"/>
    <x v="1"/>
    <n v="1543557600"/>
    <n v="1544508000"/>
    <x v="0"/>
    <x v="0"/>
    <s v="music/rock"/>
    <x v="1"/>
    <x v="1"/>
    <x v="314"/>
    <d v="2018-12-11T06:00:00"/>
  </r>
  <r>
    <x v="329"/>
    <x v="328"/>
    <x v="329"/>
    <n v="93800"/>
    <n v="21477"/>
    <n v="22.896588486140725"/>
    <x v="2"/>
    <m/>
    <n v="211"/>
    <x v="1"/>
    <x v="1"/>
    <n v="1481522400"/>
    <n v="1482472800"/>
    <x v="0"/>
    <x v="0"/>
    <s v="games/video games"/>
    <x v="6"/>
    <x v="11"/>
    <x v="315"/>
    <d v="2016-12-23T06:00:00"/>
  </r>
  <r>
    <x v="330"/>
    <x v="329"/>
    <x v="330"/>
    <n v="33700"/>
    <n v="62330"/>
    <n v="184.95548961424333"/>
    <x v="1"/>
    <m/>
    <n v="1385"/>
    <x v="4"/>
    <x v="4"/>
    <n v="1512712800"/>
    <n v="1512799200"/>
    <x v="0"/>
    <x v="0"/>
    <s v="film &amp; video/documentary"/>
    <x v="4"/>
    <x v="4"/>
    <x v="316"/>
    <d v="2017-12-09T06:00:00"/>
  </r>
  <r>
    <x v="331"/>
    <x v="330"/>
    <x v="331"/>
    <n v="3300"/>
    <n v="14643"/>
    <n v="443.72727272727275"/>
    <x v="1"/>
    <m/>
    <n v="190"/>
    <x v="1"/>
    <x v="1"/>
    <n v="1324274400"/>
    <n v="1324360800"/>
    <x v="0"/>
    <x v="0"/>
    <s v="food/food trucks"/>
    <x v="0"/>
    <x v="0"/>
    <x v="317"/>
    <d v="2011-12-20T06:00:00"/>
  </r>
  <r>
    <x v="332"/>
    <x v="331"/>
    <x v="332"/>
    <n v="20700"/>
    <n v="41396"/>
    <n v="199.9806763285024"/>
    <x v="1"/>
    <m/>
    <n v="470"/>
    <x v="1"/>
    <x v="1"/>
    <n v="1364446800"/>
    <n v="1364533200"/>
    <x v="0"/>
    <x v="0"/>
    <s v="technology/wearables"/>
    <x v="2"/>
    <x v="8"/>
    <x v="318"/>
    <d v="2013-03-29T05:00:00"/>
  </r>
  <r>
    <x v="333"/>
    <x v="332"/>
    <x v="333"/>
    <n v="9600"/>
    <n v="11900"/>
    <n v="123.95833333333333"/>
    <x v="1"/>
    <m/>
    <n v="253"/>
    <x v="1"/>
    <x v="1"/>
    <n v="1542693600"/>
    <n v="1545112800"/>
    <x v="0"/>
    <x v="0"/>
    <s v="theater/plays"/>
    <x v="3"/>
    <x v="3"/>
    <x v="319"/>
    <d v="2018-12-18T06:00:00"/>
  </r>
  <r>
    <x v="334"/>
    <x v="333"/>
    <x v="334"/>
    <n v="66200"/>
    <n v="123538"/>
    <n v="186.61329305135951"/>
    <x v="1"/>
    <m/>
    <n v="1113"/>
    <x v="1"/>
    <x v="1"/>
    <n v="1515564000"/>
    <n v="1516168800"/>
    <x v="0"/>
    <x v="0"/>
    <s v="music/rock"/>
    <x v="1"/>
    <x v="1"/>
    <x v="32"/>
    <d v="2018-01-17T06:00:00"/>
  </r>
  <r>
    <x v="335"/>
    <x v="334"/>
    <x v="335"/>
    <n v="173800"/>
    <n v="198628"/>
    <n v="114.28538550057536"/>
    <x v="1"/>
    <m/>
    <n v="2283"/>
    <x v="1"/>
    <x v="1"/>
    <n v="1573797600"/>
    <n v="1574920800"/>
    <x v="0"/>
    <x v="0"/>
    <s v="music/rock"/>
    <x v="1"/>
    <x v="1"/>
    <x v="320"/>
    <d v="2019-11-28T06:00:00"/>
  </r>
  <r>
    <x v="336"/>
    <x v="335"/>
    <x v="336"/>
    <n v="70700"/>
    <n v="68602"/>
    <n v="97.032531824611041"/>
    <x v="0"/>
    <m/>
    <n v="1072"/>
    <x v="1"/>
    <x v="1"/>
    <n v="1292392800"/>
    <n v="1292479200"/>
    <x v="0"/>
    <x v="1"/>
    <s v="music/rock"/>
    <x v="1"/>
    <x v="1"/>
    <x v="321"/>
    <d v="2010-12-16T06:00:00"/>
  </r>
  <r>
    <x v="337"/>
    <x v="336"/>
    <x v="337"/>
    <n v="94500"/>
    <n v="116064"/>
    <n v="122.81904761904762"/>
    <x v="1"/>
    <m/>
    <n v="1095"/>
    <x v="1"/>
    <x v="1"/>
    <n v="1573452000"/>
    <n v="1573538400"/>
    <x v="0"/>
    <x v="0"/>
    <s v="theater/plays"/>
    <x v="3"/>
    <x v="3"/>
    <x v="322"/>
    <d v="2019-11-12T06:00:00"/>
  </r>
  <r>
    <x v="338"/>
    <x v="337"/>
    <x v="338"/>
    <n v="69800"/>
    <n v="125042"/>
    <n v="179.14326647564468"/>
    <x v="1"/>
    <m/>
    <n v="1690"/>
    <x v="1"/>
    <x v="1"/>
    <n v="1317790800"/>
    <n v="1320382800"/>
    <x v="0"/>
    <x v="0"/>
    <s v="theater/plays"/>
    <x v="3"/>
    <x v="3"/>
    <x v="323"/>
    <d v="2011-11-04T05:00:00"/>
  </r>
  <r>
    <x v="339"/>
    <x v="338"/>
    <x v="339"/>
    <n v="136300"/>
    <n v="108974"/>
    <n v="79.951577402787962"/>
    <x v="3"/>
    <m/>
    <n v="1297"/>
    <x v="0"/>
    <x v="0"/>
    <n v="1501650000"/>
    <n v="1502859600"/>
    <x v="0"/>
    <x v="0"/>
    <s v="theater/plays"/>
    <x v="3"/>
    <x v="3"/>
    <x v="324"/>
    <d v="2017-08-16T05:00:00"/>
  </r>
  <r>
    <x v="340"/>
    <x v="339"/>
    <x v="340"/>
    <n v="37100"/>
    <n v="34964"/>
    <n v="94.242587601078171"/>
    <x v="0"/>
    <m/>
    <n v="393"/>
    <x v="1"/>
    <x v="1"/>
    <n v="1323669600"/>
    <n v="1323756000"/>
    <x v="0"/>
    <x v="0"/>
    <s v="photography/photography books"/>
    <x v="7"/>
    <x v="14"/>
    <x v="325"/>
    <d v="2011-12-13T06:00:00"/>
  </r>
  <r>
    <x v="341"/>
    <x v="340"/>
    <x v="341"/>
    <n v="114300"/>
    <n v="96777"/>
    <n v="84.669291338582681"/>
    <x v="0"/>
    <m/>
    <n v="1257"/>
    <x v="1"/>
    <x v="1"/>
    <n v="1440738000"/>
    <n v="1441342800"/>
    <x v="0"/>
    <x v="0"/>
    <s v="music/indie rock"/>
    <x v="1"/>
    <x v="7"/>
    <x v="326"/>
    <d v="2015-09-04T05:00:00"/>
  </r>
  <r>
    <x v="342"/>
    <x v="341"/>
    <x v="342"/>
    <n v="47900"/>
    <n v="31864"/>
    <n v="66.521920668058456"/>
    <x v="0"/>
    <m/>
    <n v="328"/>
    <x v="1"/>
    <x v="1"/>
    <n v="1374296400"/>
    <n v="1375333200"/>
    <x v="0"/>
    <x v="0"/>
    <s v="theater/plays"/>
    <x v="3"/>
    <x v="3"/>
    <x v="327"/>
    <d v="2013-08-01T05:00:00"/>
  </r>
  <r>
    <x v="343"/>
    <x v="342"/>
    <x v="343"/>
    <n v="9000"/>
    <n v="4853"/>
    <n v="53.922222222222224"/>
    <x v="0"/>
    <m/>
    <n v="147"/>
    <x v="1"/>
    <x v="1"/>
    <n v="1384840800"/>
    <n v="1389420000"/>
    <x v="0"/>
    <x v="0"/>
    <s v="theater/plays"/>
    <x v="3"/>
    <x v="3"/>
    <x v="328"/>
    <d v="2014-01-11T06:00:00"/>
  </r>
  <r>
    <x v="344"/>
    <x v="343"/>
    <x v="344"/>
    <n v="197600"/>
    <n v="82959"/>
    <n v="41.983299595141702"/>
    <x v="0"/>
    <m/>
    <n v="830"/>
    <x v="1"/>
    <x v="1"/>
    <n v="1516600800"/>
    <n v="1520056800"/>
    <x v="0"/>
    <x v="0"/>
    <s v="games/video games"/>
    <x v="6"/>
    <x v="11"/>
    <x v="329"/>
    <d v="2018-03-03T06:00:00"/>
  </r>
  <r>
    <x v="345"/>
    <x v="344"/>
    <x v="345"/>
    <n v="157600"/>
    <n v="23159"/>
    <n v="14.69479695431472"/>
    <x v="0"/>
    <m/>
    <n v="331"/>
    <x v="4"/>
    <x v="4"/>
    <n v="1436418000"/>
    <n v="1436504400"/>
    <x v="0"/>
    <x v="0"/>
    <s v="film &amp; video/drama"/>
    <x v="4"/>
    <x v="6"/>
    <x v="330"/>
    <d v="2015-07-10T05:00:00"/>
  </r>
  <r>
    <x v="346"/>
    <x v="345"/>
    <x v="346"/>
    <n v="8000"/>
    <n v="2758"/>
    <n v="34.475000000000001"/>
    <x v="0"/>
    <m/>
    <n v="25"/>
    <x v="1"/>
    <x v="1"/>
    <n v="1503550800"/>
    <n v="1508302800"/>
    <x v="0"/>
    <x v="1"/>
    <s v="music/indie rock"/>
    <x v="1"/>
    <x v="7"/>
    <x v="331"/>
    <d v="2017-10-18T05:00:00"/>
  </r>
  <r>
    <x v="347"/>
    <x v="346"/>
    <x v="347"/>
    <n v="900"/>
    <n v="12607"/>
    <n v="1400.7777777777778"/>
    <x v="1"/>
    <m/>
    <n v="191"/>
    <x v="1"/>
    <x v="1"/>
    <n v="1423634400"/>
    <n v="1425708000"/>
    <x v="0"/>
    <x v="0"/>
    <s v="technology/web"/>
    <x v="2"/>
    <x v="2"/>
    <x v="332"/>
    <d v="2015-03-07T06:00:00"/>
  </r>
  <r>
    <x v="348"/>
    <x v="347"/>
    <x v="348"/>
    <n v="199000"/>
    <n v="142823"/>
    <n v="71.770351758793964"/>
    <x v="0"/>
    <m/>
    <n v="3483"/>
    <x v="1"/>
    <x v="1"/>
    <n v="1487224800"/>
    <n v="1488348000"/>
    <x v="0"/>
    <x v="0"/>
    <s v="food/food trucks"/>
    <x v="0"/>
    <x v="0"/>
    <x v="333"/>
    <d v="2017-03-01T06:00:00"/>
  </r>
  <r>
    <x v="349"/>
    <x v="348"/>
    <x v="349"/>
    <n v="180800"/>
    <n v="95958"/>
    <n v="53.074115044247783"/>
    <x v="0"/>
    <m/>
    <n v="923"/>
    <x v="1"/>
    <x v="1"/>
    <n v="1500008400"/>
    <n v="1502600400"/>
    <x v="0"/>
    <x v="0"/>
    <s v="theater/plays"/>
    <x v="3"/>
    <x v="3"/>
    <x v="296"/>
    <d v="2017-08-13T05:00:00"/>
  </r>
  <r>
    <x v="350"/>
    <x v="349"/>
    <x v="350"/>
    <n v="100"/>
    <n v="5"/>
    <n v="5"/>
    <x v="0"/>
    <m/>
    <n v="1"/>
    <x v="1"/>
    <x v="1"/>
    <n v="1432098000"/>
    <n v="1433653200"/>
    <x v="0"/>
    <x v="1"/>
    <s v="music/jazz"/>
    <x v="1"/>
    <x v="17"/>
    <x v="334"/>
    <d v="2015-06-07T05:00:00"/>
  </r>
  <r>
    <x v="351"/>
    <x v="350"/>
    <x v="351"/>
    <n v="74100"/>
    <n v="94631"/>
    <n v="127.70715249662618"/>
    <x v="1"/>
    <m/>
    <n v="2013"/>
    <x v="1"/>
    <x v="1"/>
    <n v="1440392400"/>
    <n v="1441602000"/>
    <x v="0"/>
    <x v="0"/>
    <s v="music/rock"/>
    <x v="1"/>
    <x v="1"/>
    <x v="335"/>
    <d v="2015-09-07T05:00:00"/>
  </r>
  <r>
    <x v="352"/>
    <x v="351"/>
    <x v="352"/>
    <n v="2800"/>
    <n v="977"/>
    <n v="34.892857142857139"/>
    <x v="0"/>
    <m/>
    <n v="33"/>
    <x v="0"/>
    <x v="0"/>
    <n v="1446876000"/>
    <n v="1447567200"/>
    <x v="0"/>
    <x v="0"/>
    <s v="theater/plays"/>
    <x v="3"/>
    <x v="3"/>
    <x v="336"/>
    <d v="2015-11-15T06:00:00"/>
  </r>
  <r>
    <x v="353"/>
    <x v="352"/>
    <x v="353"/>
    <n v="33600"/>
    <n v="137961"/>
    <n v="410.59821428571428"/>
    <x v="1"/>
    <m/>
    <n v="1703"/>
    <x v="1"/>
    <x v="1"/>
    <n v="1562302800"/>
    <n v="1562389200"/>
    <x v="0"/>
    <x v="0"/>
    <s v="theater/plays"/>
    <x v="3"/>
    <x v="3"/>
    <x v="337"/>
    <d v="2019-07-06T05:00:00"/>
  </r>
  <r>
    <x v="354"/>
    <x v="353"/>
    <x v="354"/>
    <n v="6100"/>
    <n v="7548"/>
    <n v="123.73770491803278"/>
    <x v="1"/>
    <m/>
    <n v="80"/>
    <x v="3"/>
    <x v="3"/>
    <n v="1378184400"/>
    <n v="1378789200"/>
    <x v="0"/>
    <x v="0"/>
    <s v="film &amp; video/documentary"/>
    <x v="4"/>
    <x v="4"/>
    <x v="338"/>
    <d v="2013-09-10T05:00:00"/>
  </r>
  <r>
    <x v="355"/>
    <x v="354"/>
    <x v="355"/>
    <n v="3800"/>
    <n v="2241"/>
    <n v="58.973684210526315"/>
    <x v="2"/>
    <m/>
    <n v="86"/>
    <x v="1"/>
    <x v="1"/>
    <n v="1485064800"/>
    <n v="1488520800"/>
    <x v="0"/>
    <x v="0"/>
    <s v="technology/wearables"/>
    <x v="2"/>
    <x v="8"/>
    <x v="339"/>
    <d v="2017-03-03T06:00:00"/>
  </r>
  <r>
    <x v="356"/>
    <x v="355"/>
    <x v="356"/>
    <n v="9300"/>
    <n v="3431"/>
    <n v="36.892473118279568"/>
    <x v="0"/>
    <m/>
    <n v="40"/>
    <x v="6"/>
    <x v="6"/>
    <n v="1326520800"/>
    <n v="1327298400"/>
    <x v="0"/>
    <x v="0"/>
    <s v="theater/plays"/>
    <x v="3"/>
    <x v="3"/>
    <x v="340"/>
    <d v="2012-01-23T06:00:00"/>
  </r>
  <r>
    <x v="357"/>
    <x v="356"/>
    <x v="357"/>
    <n v="2300"/>
    <n v="4253"/>
    <n v="184.91304347826087"/>
    <x v="1"/>
    <m/>
    <n v="41"/>
    <x v="1"/>
    <x v="1"/>
    <n v="1441256400"/>
    <n v="1443416400"/>
    <x v="0"/>
    <x v="0"/>
    <s v="games/video games"/>
    <x v="6"/>
    <x v="11"/>
    <x v="341"/>
    <d v="2015-09-28T05:00:00"/>
  </r>
  <r>
    <x v="358"/>
    <x v="357"/>
    <x v="358"/>
    <n v="9700"/>
    <n v="1146"/>
    <n v="11.814432989690722"/>
    <x v="0"/>
    <m/>
    <n v="23"/>
    <x v="0"/>
    <x v="0"/>
    <n v="1533877200"/>
    <n v="1534136400"/>
    <x v="1"/>
    <x v="0"/>
    <s v="photography/photography books"/>
    <x v="7"/>
    <x v="14"/>
    <x v="342"/>
    <d v="2018-08-13T05:00:00"/>
  </r>
  <r>
    <x v="359"/>
    <x v="358"/>
    <x v="359"/>
    <n v="4000"/>
    <n v="11948"/>
    <n v="298.7"/>
    <x v="1"/>
    <m/>
    <n v="187"/>
    <x v="1"/>
    <x v="1"/>
    <n v="1314421200"/>
    <n v="1315026000"/>
    <x v="0"/>
    <x v="0"/>
    <s v="film &amp; video/animation"/>
    <x v="4"/>
    <x v="10"/>
    <x v="343"/>
    <d v="2011-09-03T05:00:00"/>
  </r>
  <r>
    <x v="360"/>
    <x v="359"/>
    <x v="360"/>
    <n v="59700"/>
    <n v="135132"/>
    <n v="226.35175879396985"/>
    <x v="1"/>
    <m/>
    <n v="2875"/>
    <x v="4"/>
    <x v="4"/>
    <n v="1293861600"/>
    <n v="1295071200"/>
    <x v="0"/>
    <x v="1"/>
    <s v="theater/plays"/>
    <x v="3"/>
    <x v="3"/>
    <x v="344"/>
    <d v="2011-01-15T06:00:00"/>
  </r>
  <r>
    <x v="361"/>
    <x v="360"/>
    <x v="361"/>
    <n v="5500"/>
    <n v="9546"/>
    <n v="173.56363636363636"/>
    <x v="1"/>
    <m/>
    <n v="88"/>
    <x v="1"/>
    <x v="1"/>
    <n v="1507352400"/>
    <n v="1509426000"/>
    <x v="0"/>
    <x v="0"/>
    <s v="theater/plays"/>
    <x v="3"/>
    <x v="3"/>
    <x v="345"/>
    <d v="2017-10-31T05:00:00"/>
  </r>
  <r>
    <x v="362"/>
    <x v="361"/>
    <x v="362"/>
    <n v="3700"/>
    <n v="13755"/>
    <n v="371.75675675675677"/>
    <x v="1"/>
    <m/>
    <n v="191"/>
    <x v="1"/>
    <x v="1"/>
    <n v="1296108000"/>
    <n v="1299391200"/>
    <x v="0"/>
    <x v="0"/>
    <s v="music/rock"/>
    <x v="1"/>
    <x v="1"/>
    <x v="65"/>
    <d v="2011-03-06T06:00:00"/>
  </r>
  <r>
    <x v="363"/>
    <x v="362"/>
    <x v="363"/>
    <n v="5200"/>
    <n v="8330"/>
    <n v="160.19230769230771"/>
    <x v="1"/>
    <m/>
    <n v="139"/>
    <x v="1"/>
    <x v="1"/>
    <n v="1324965600"/>
    <n v="1325052000"/>
    <x v="0"/>
    <x v="0"/>
    <s v="music/rock"/>
    <x v="1"/>
    <x v="1"/>
    <x v="346"/>
    <d v="2011-12-28T06:00:00"/>
  </r>
  <r>
    <x v="364"/>
    <x v="363"/>
    <x v="364"/>
    <n v="900"/>
    <n v="14547"/>
    <n v="1616.3333333333335"/>
    <x v="1"/>
    <m/>
    <n v="186"/>
    <x v="1"/>
    <x v="1"/>
    <n v="1520229600"/>
    <n v="1522818000"/>
    <x v="0"/>
    <x v="0"/>
    <s v="music/indie rock"/>
    <x v="1"/>
    <x v="7"/>
    <x v="347"/>
    <d v="2018-04-04T05:00:00"/>
  </r>
  <r>
    <x v="365"/>
    <x v="364"/>
    <x v="365"/>
    <n v="1600"/>
    <n v="11735"/>
    <n v="733.4375"/>
    <x v="1"/>
    <m/>
    <n v="112"/>
    <x v="2"/>
    <x v="2"/>
    <n v="1482991200"/>
    <n v="1485324000"/>
    <x v="0"/>
    <x v="0"/>
    <s v="theater/plays"/>
    <x v="3"/>
    <x v="3"/>
    <x v="348"/>
    <d v="2017-01-25T06:00:00"/>
  </r>
  <r>
    <x v="366"/>
    <x v="365"/>
    <x v="366"/>
    <n v="1800"/>
    <n v="10658"/>
    <n v="592.11111111111109"/>
    <x v="1"/>
    <m/>
    <n v="101"/>
    <x v="1"/>
    <x v="1"/>
    <n v="1294034400"/>
    <n v="1294120800"/>
    <x v="0"/>
    <x v="1"/>
    <s v="theater/plays"/>
    <x v="3"/>
    <x v="3"/>
    <x v="349"/>
    <d v="2011-01-04T06:00:00"/>
  </r>
  <r>
    <x v="367"/>
    <x v="366"/>
    <x v="367"/>
    <n v="9900"/>
    <n v="1870"/>
    <n v="18.888888888888889"/>
    <x v="0"/>
    <m/>
    <n v="75"/>
    <x v="1"/>
    <x v="1"/>
    <n v="1413608400"/>
    <n v="1415685600"/>
    <x v="0"/>
    <x v="1"/>
    <s v="theater/plays"/>
    <x v="3"/>
    <x v="3"/>
    <x v="350"/>
    <d v="2014-11-11T06:00:00"/>
  </r>
  <r>
    <x v="368"/>
    <x v="367"/>
    <x v="368"/>
    <n v="5200"/>
    <n v="14394"/>
    <n v="276.80769230769232"/>
    <x v="1"/>
    <m/>
    <n v="206"/>
    <x v="4"/>
    <x v="4"/>
    <n v="1286946000"/>
    <n v="1288933200"/>
    <x v="0"/>
    <x v="1"/>
    <s v="film &amp; video/documentary"/>
    <x v="4"/>
    <x v="4"/>
    <x v="351"/>
    <d v="2010-11-05T05:00:00"/>
  </r>
  <r>
    <x v="369"/>
    <x v="368"/>
    <x v="369"/>
    <n v="5400"/>
    <n v="14743"/>
    <n v="273.01851851851848"/>
    <x v="1"/>
    <m/>
    <n v="154"/>
    <x v="1"/>
    <x v="1"/>
    <n v="1359871200"/>
    <n v="1363237200"/>
    <x v="0"/>
    <x v="1"/>
    <s v="film &amp; video/television"/>
    <x v="4"/>
    <x v="19"/>
    <x v="352"/>
    <d v="2013-03-14T05:00:00"/>
  </r>
  <r>
    <x v="370"/>
    <x v="369"/>
    <x v="370"/>
    <n v="112300"/>
    <n v="178965"/>
    <n v="159.36331255565449"/>
    <x v="1"/>
    <m/>
    <n v="5966"/>
    <x v="1"/>
    <x v="1"/>
    <n v="1555304400"/>
    <n v="1555822800"/>
    <x v="0"/>
    <x v="0"/>
    <s v="theater/plays"/>
    <x v="3"/>
    <x v="3"/>
    <x v="353"/>
    <d v="2019-04-21T05:00:00"/>
  </r>
  <r>
    <x v="371"/>
    <x v="370"/>
    <x v="371"/>
    <n v="189200"/>
    <n v="128410"/>
    <n v="67.869978858350947"/>
    <x v="0"/>
    <m/>
    <n v="2176"/>
    <x v="1"/>
    <x v="1"/>
    <n v="1423375200"/>
    <n v="1427778000"/>
    <x v="0"/>
    <x v="0"/>
    <s v="theater/plays"/>
    <x v="3"/>
    <x v="3"/>
    <x v="354"/>
    <d v="2015-03-31T05:00:00"/>
  </r>
  <r>
    <x v="372"/>
    <x v="371"/>
    <x v="372"/>
    <n v="900"/>
    <n v="14324"/>
    <n v="1591.5555555555554"/>
    <x v="1"/>
    <m/>
    <n v="169"/>
    <x v="1"/>
    <x v="1"/>
    <n v="1420696800"/>
    <n v="1422424800"/>
    <x v="0"/>
    <x v="1"/>
    <s v="film &amp; video/documentary"/>
    <x v="4"/>
    <x v="4"/>
    <x v="355"/>
    <d v="2015-01-28T06:00:00"/>
  </r>
  <r>
    <x v="373"/>
    <x v="372"/>
    <x v="373"/>
    <n v="22500"/>
    <n v="164291"/>
    <n v="730.18222222222221"/>
    <x v="1"/>
    <m/>
    <n v="2106"/>
    <x v="1"/>
    <x v="1"/>
    <n v="1502946000"/>
    <n v="1503637200"/>
    <x v="0"/>
    <x v="0"/>
    <s v="theater/plays"/>
    <x v="3"/>
    <x v="3"/>
    <x v="356"/>
    <d v="2017-08-25T05:00:00"/>
  </r>
  <r>
    <x v="374"/>
    <x v="373"/>
    <x v="374"/>
    <n v="167400"/>
    <n v="22073"/>
    <n v="13.185782556750297"/>
    <x v="0"/>
    <m/>
    <n v="441"/>
    <x v="1"/>
    <x v="1"/>
    <n v="1547186400"/>
    <n v="1547618400"/>
    <x v="0"/>
    <x v="1"/>
    <s v="film &amp; video/documentary"/>
    <x v="4"/>
    <x v="4"/>
    <x v="357"/>
    <d v="2019-01-16T06:00:00"/>
  </r>
  <r>
    <x v="375"/>
    <x v="374"/>
    <x v="375"/>
    <n v="2700"/>
    <n v="1479"/>
    <n v="54.777777777777779"/>
    <x v="0"/>
    <m/>
    <n v="25"/>
    <x v="1"/>
    <x v="1"/>
    <n v="1444971600"/>
    <n v="1449900000"/>
    <x v="0"/>
    <x v="0"/>
    <s v="music/indie rock"/>
    <x v="1"/>
    <x v="7"/>
    <x v="358"/>
    <d v="2015-12-12T06:00:00"/>
  </r>
  <r>
    <x v="376"/>
    <x v="375"/>
    <x v="376"/>
    <n v="3400"/>
    <n v="12275"/>
    <n v="361.02941176470591"/>
    <x v="1"/>
    <m/>
    <n v="131"/>
    <x v="1"/>
    <x v="1"/>
    <n v="1404622800"/>
    <n v="1405141200"/>
    <x v="0"/>
    <x v="0"/>
    <s v="music/rock"/>
    <x v="1"/>
    <x v="1"/>
    <x v="359"/>
    <d v="2014-07-12T05:00:00"/>
  </r>
  <r>
    <x v="377"/>
    <x v="376"/>
    <x v="377"/>
    <n v="49700"/>
    <n v="5098"/>
    <n v="10.257545271629779"/>
    <x v="0"/>
    <m/>
    <n v="127"/>
    <x v="1"/>
    <x v="1"/>
    <n v="1571720400"/>
    <n v="1572933600"/>
    <x v="0"/>
    <x v="0"/>
    <s v="theater/plays"/>
    <x v="3"/>
    <x v="3"/>
    <x v="12"/>
    <d v="2019-11-05T06:00:00"/>
  </r>
  <r>
    <x v="378"/>
    <x v="377"/>
    <x v="378"/>
    <n v="178200"/>
    <n v="24882"/>
    <n v="13.962962962962964"/>
    <x v="0"/>
    <m/>
    <n v="355"/>
    <x v="1"/>
    <x v="1"/>
    <n v="1526878800"/>
    <n v="1530162000"/>
    <x v="0"/>
    <x v="0"/>
    <s v="film &amp; video/documentary"/>
    <x v="4"/>
    <x v="4"/>
    <x v="360"/>
    <d v="2018-06-28T05:00:00"/>
  </r>
  <r>
    <x v="379"/>
    <x v="378"/>
    <x v="379"/>
    <n v="7200"/>
    <n v="2912"/>
    <n v="40.444444444444443"/>
    <x v="0"/>
    <m/>
    <n v="44"/>
    <x v="4"/>
    <x v="4"/>
    <n v="1319691600"/>
    <n v="1320904800"/>
    <x v="0"/>
    <x v="0"/>
    <s v="theater/plays"/>
    <x v="3"/>
    <x v="3"/>
    <x v="361"/>
    <d v="2011-11-10T06:00:00"/>
  </r>
  <r>
    <x v="380"/>
    <x v="379"/>
    <x v="380"/>
    <n v="2500"/>
    <n v="4008"/>
    <n v="160.32"/>
    <x v="1"/>
    <m/>
    <n v="84"/>
    <x v="1"/>
    <x v="1"/>
    <n v="1371963600"/>
    <n v="1372395600"/>
    <x v="0"/>
    <x v="0"/>
    <s v="theater/plays"/>
    <x v="3"/>
    <x v="3"/>
    <x v="362"/>
    <d v="2013-06-28T05:00:00"/>
  </r>
  <r>
    <x v="381"/>
    <x v="380"/>
    <x v="381"/>
    <n v="5300"/>
    <n v="9749"/>
    <n v="183.9433962264151"/>
    <x v="1"/>
    <m/>
    <n v="155"/>
    <x v="1"/>
    <x v="1"/>
    <n v="1433739600"/>
    <n v="1437714000"/>
    <x v="0"/>
    <x v="0"/>
    <s v="theater/plays"/>
    <x v="3"/>
    <x v="3"/>
    <x v="363"/>
    <d v="2015-07-24T05:00:00"/>
  </r>
  <r>
    <x v="382"/>
    <x v="381"/>
    <x v="382"/>
    <n v="9100"/>
    <n v="5803"/>
    <n v="63.769230769230766"/>
    <x v="0"/>
    <m/>
    <n v="67"/>
    <x v="1"/>
    <x v="1"/>
    <n v="1508130000"/>
    <n v="1509771600"/>
    <x v="0"/>
    <x v="0"/>
    <s v="photography/photography books"/>
    <x v="7"/>
    <x v="14"/>
    <x v="364"/>
    <d v="2017-11-04T05:00:00"/>
  </r>
  <r>
    <x v="383"/>
    <x v="382"/>
    <x v="383"/>
    <n v="6300"/>
    <n v="14199"/>
    <n v="225.38095238095238"/>
    <x v="1"/>
    <m/>
    <n v="189"/>
    <x v="1"/>
    <x v="1"/>
    <n v="1550037600"/>
    <n v="1550556000"/>
    <x v="0"/>
    <x v="1"/>
    <s v="food/food trucks"/>
    <x v="0"/>
    <x v="0"/>
    <x v="210"/>
    <d v="2019-02-19T06:00:00"/>
  </r>
  <r>
    <x v="384"/>
    <x v="383"/>
    <x v="384"/>
    <n v="114400"/>
    <n v="196779"/>
    <n v="172.00961538461539"/>
    <x v="1"/>
    <m/>
    <n v="4799"/>
    <x v="1"/>
    <x v="1"/>
    <n v="1486706400"/>
    <n v="1489039200"/>
    <x v="1"/>
    <x v="1"/>
    <s v="film &amp; video/documentary"/>
    <x v="4"/>
    <x v="4"/>
    <x v="365"/>
    <d v="2017-03-09T06:00:00"/>
  </r>
  <r>
    <x v="385"/>
    <x v="384"/>
    <x v="385"/>
    <n v="38900"/>
    <n v="56859"/>
    <n v="146.16709511568124"/>
    <x v="1"/>
    <m/>
    <n v="1137"/>
    <x v="1"/>
    <x v="1"/>
    <n v="1553835600"/>
    <n v="1556600400"/>
    <x v="0"/>
    <x v="0"/>
    <s v="publishing/nonfiction"/>
    <x v="5"/>
    <x v="9"/>
    <x v="366"/>
    <d v="2019-04-30T05:00:00"/>
  </r>
  <r>
    <x v="386"/>
    <x v="385"/>
    <x v="386"/>
    <n v="135500"/>
    <n v="103554"/>
    <n v="76.42361623616236"/>
    <x v="0"/>
    <m/>
    <n v="1068"/>
    <x v="1"/>
    <x v="1"/>
    <n v="1277528400"/>
    <n v="1278565200"/>
    <x v="0"/>
    <x v="0"/>
    <s v="theater/plays"/>
    <x v="3"/>
    <x v="3"/>
    <x v="367"/>
    <d v="2010-07-08T05:00:00"/>
  </r>
  <r>
    <x v="387"/>
    <x v="386"/>
    <x v="387"/>
    <n v="109000"/>
    <n v="42795"/>
    <n v="39.261467889908261"/>
    <x v="0"/>
    <m/>
    <n v="424"/>
    <x v="1"/>
    <x v="1"/>
    <n v="1339477200"/>
    <n v="1339909200"/>
    <x v="0"/>
    <x v="0"/>
    <s v="technology/wearables"/>
    <x v="2"/>
    <x v="8"/>
    <x v="368"/>
    <d v="2012-06-17T05:00:00"/>
  </r>
  <r>
    <x v="388"/>
    <x v="387"/>
    <x v="388"/>
    <n v="114800"/>
    <n v="12938"/>
    <n v="11.270034843205574"/>
    <x v="3"/>
    <m/>
    <n v="145"/>
    <x v="5"/>
    <x v="5"/>
    <n v="1325656800"/>
    <n v="1325829600"/>
    <x v="0"/>
    <x v="0"/>
    <s v="music/indie rock"/>
    <x v="1"/>
    <x v="7"/>
    <x v="369"/>
    <d v="2012-01-06T06:00:00"/>
  </r>
  <r>
    <x v="389"/>
    <x v="388"/>
    <x v="389"/>
    <n v="83000"/>
    <n v="101352"/>
    <n v="122.11084337349398"/>
    <x v="1"/>
    <m/>
    <n v="1152"/>
    <x v="1"/>
    <x v="1"/>
    <n v="1288242000"/>
    <n v="1290578400"/>
    <x v="0"/>
    <x v="0"/>
    <s v="theater/plays"/>
    <x v="3"/>
    <x v="3"/>
    <x v="370"/>
    <d v="2010-11-24T06:00:00"/>
  </r>
  <r>
    <x v="390"/>
    <x v="389"/>
    <x v="390"/>
    <n v="2400"/>
    <n v="4477"/>
    <n v="186.54166666666669"/>
    <x v="1"/>
    <m/>
    <n v="50"/>
    <x v="1"/>
    <x v="1"/>
    <n v="1379048400"/>
    <n v="1380344400"/>
    <x v="0"/>
    <x v="0"/>
    <s v="photography/photography books"/>
    <x v="7"/>
    <x v="14"/>
    <x v="371"/>
    <d v="2013-09-28T05:00:00"/>
  </r>
  <r>
    <x v="391"/>
    <x v="390"/>
    <x v="391"/>
    <n v="60400"/>
    <n v="4393"/>
    <n v="7.2731788079470201"/>
    <x v="0"/>
    <m/>
    <n v="151"/>
    <x v="1"/>
    <x v="1"/>
    <n v="1389679200"/>
    <n v="1389852000"/>
    <x v="0"/>
    <x v="0"/>
    <s v="publishing/nonfiction"/>
    <x v="5"/>
    <x v="9"/>
    <x v="287"/>
    <d v="2014-01-16T06:00:00"/>
  </r>
  <r>
    <x v="392"/>
    <x v="391"/>
    <x v="392"/>
    <n v="102900"/>
    <n v="67546"/>
    <n v="65.642371234207957"/>
    <x v="0"/>
    <m/>
    <n v="1608"/>
    <x v="1"/>
    <x v="1"/>
    <n v="1294293600"/>
    <n v="1294466400"/>
    <x v="0"/>
    <x v="0"/>
    <s v="technology/wearables"/>
    <x v="2"/>
    <x v="8"/>
    <x v="372"/>
    <d v="2011-01-08T06:00:00"/>
  </r>
  <r>
    <x v="393"/>
    <x v="392"/>
    <x v="393"/>
    <n v="62800"/>
    <n v="143788"/>
    <n v="228.96178343949046"/>
    <x v="1"/>
    <m/>
    <n v="3059"/>
    <x v="0"/>
    <x v="0"/>
    <n v="1500267600"/>
    <n v="1500354000"/>
    <x v="0"/>
    <x v="0"/>
    <s v="music/jazz"/>
    <x v="1"/>
    <x v="17"/>
    <x v="373"/>
    <d v="2017-07-18T05:00:00"/>
  </r>
  <r>
    <x v="394"/>
    <x v="393"/>
    <x v="394"/>
    <n v="800"/>
    <n v="3755"/>
    <n v="469.37499999999994"/>
    <x v="1"/>
    <m/>
    <n v="34"/>
    <x v="1"/>
    <x v="1"/>
    <n v="1375074000"/>
    <n v="1375938000"/>
    <x v="0"/>
    <x v="1"/>
    <s v="film &amp; video/documentary"/>
    <x v="4"/>
    <x v="4"/>
    <x v="374"/>
    <d v="2013-08-08T05:00:00"/>
  </r>
  <r>
    <x v="395"/>
    <x v="122"/>
    <x v="395"/>
    <n v="7100"/>
    <n v="9238"/>
    <n v="130.11267605633802"/>
    <x v="1"/>
    <m/>
    <n v="220"/>
    <x v="1"/>
    <x v="1"/>
    <n v="1323324000"/>
    <n v="1323410400"/>
    <x v="1"/>
    <x v="0"/>
    <s v="theater/plays"/>
    <x v="3"/>
    <x v="3"/>
    <x v="375"/>
    <d v="2011-12-09T06:00:00"/>
  </r>
  <r>
    <x v="396"/>
    <x v="394"/>
    <x v="396"/>
    <n v="46100"/>
    <n v="77012"/>
    <n v="167.05422993492408"/>
    <x v="1"/>
    <m/>
    <n v="1604"/>
    <x v="2"/>
    <x v="2"/>
    <n v="1538715600"/>
    <n v="1539406800"/>
    <x v="0"/>
    <x v="0"/>
    <s v="film &amp; video/drama"/>
    <x v="4"/>
    <x v="6"/>
    <x v="376"/>
    <d v="2018-10-13T05:00:00"/>
  </r>
  <r>
    <x v="397"/>
    <x v="395"/>
    <x v="397"/>
    <n v="8100"/>
    <n v="14083"/>
    <n v="173.8641975308642"/>
    <x v="1"/>
    <m/>
    <n v="454"/>
    <x v="1"/>
    <x v="1"/>
    <n v="1369285200"/>
    <n v="1369803600"/>
    <x v="0"/>
    <x v="0"/>
    <s v="music/rock"/>
    <x v="1"/>
    <x v="1"/>
    <x v="377"/>
    <d v="2013-05-29T05:00:00"/>
  </r>
  <r>
    <x v="398"/>
    <x v="396"/>
    <x v="398"/>
    <n v="1700"/>
    <n v="12202"/>
    <n v="717.76470588235293"/>
    <x v="1"/>
    <m/>
    <n v="123"/>
    <x v="6"/>
    <x v="6"/>
    <n v="1525755600"/>
    <n v="1525928400"/>
    <x v="0"/>
    <x v="1"/>
    <s v="film &amp; video/animation"/>
    <x v="4"/>
    <x v="10"/>
    <x v="378"/>
    <d v="2018-05-10T05:00:00"/>
  </r>
  <r>
    <x v="399"/>
    <x v="397"/>
    <x v="399"/>
    <n v="97300"/>
    <n v="62127"/>
    <n v="63.850976361767728"/>
    <x v="0"/>
    <m/>
    <n v="941"/>
    <x v="1"/>
    <x v="1"/>
    <n v="1296626400"/>
    <n v="1297231200"/>
    <x v="0"/>
    <x v="0"/>
    <s v="music/indie rock"/>
    <x v="1"/>
    <x v="7"/>
    <x v="379"/>
    <d v="2011-02-09T06:00:00"/>
  </r>
  <r>
    <x v="400"/>
    <x v="398"/>
    <x v="400"/>
    <n v="100"/>
    <n v="2"/>
    <n v="2"/>
    <x v="0"/>
    <m/>
    <n v="1"/>
    <x v="1"/>
    <x v="1"/>
    <n v="1376629200"/>
    <n v="1378530000"/>
    <x v="0"/>
    <x v="1"/>
    <s v="photography/photography books"/>
    <x v="7"/>
    <x v="14"/>
    <x v="380"/>
    <d v="2013-09-07T05:00:00"/>
  </r>
  <r>
    <x v="401"/>
    <x v="399"/>
    <x v="401"/>
    <n v="900"/>
    <n v="13772"/>
    <n v="1530.2222222222222"/>
    <x v="1"/>
    <m/>
    <n v="299"/>
    <x v="1"/>
    <x v="1"/>
    <n v="1572152400"/>
    <n v="1572152400"/>
    <x v="0"/>
    <x v="0"/>
    <s v="theater/plays"/>
    <x v="3"/>
    <x v="3"/>
    <x v="381"/>
    <d v="2019-10-27T05:00:00"/>
  </r>
  <r>
    <x v="402"/>
    <x v="400"/>
    <x v="402"/>
    <n v="7300"/>
    <n v="2946"/>
    <n v="40.356164383561641"/>
    <x v="0"/>
    <m/>
    <n v="40"/>
    <x v="1"/>
    <x v="1"/>
    <n v="1325829600"/>
    <n v="1329890400"/>
    <x v="0"/>
    <x v="1"/>
    <s v="film &amp; video/shorts"/>
    <x v="4"/>
    <x v="12"/>
    <x v="382"/>
    <d v="2012-02-22T06:00:00"/>
  </r>
  <r>
    <x v="403"/>
    <x v="401"/>
    <x v="403"/>
    <n v="195800"/>
    <n v="168820"/>
    <n v="86.220633299284984"/>
    <x v="0"/>
    <m/>
    <n v="3015"/>
    <x v="0"/>
    <x v="0"/>
    <n v="1273640400"/>
    <n v="1276750800"/>
    <x v="0"/>
    <x v="1"/>
    <s v="theater/plays"/>
    <x v="3"/>
    <x v="3"/>
    <x v="125"/>
    <d v="2010-06-17T05:00:00"/>
  </r>
  <r>
    <x v="404"/>
    <x v="402"/>
    <x v="404"/>
    <n v="48900"/>
    <n v="154321"/>
    <n v="315.58486707566465"/>
    <x v="1"/>
    <m/>
    <n v="2237"/>
    <x v="1"/>
    <x v="1"/>
    <n v="1510639200"/>
    <n v="1510898400"/>
    <x v="0"/>
    <x v="0"/>
    <s v="theater/plays"/>
    <x v="3"/>
    <x v="3"/>
    <x v="383"/>
    <d v="2017-11-17T06:00:00"/>
  </r>
  <r>
    <x v="405"/>
    <x v="403"/>
    <x v="405"/>
    <n v="29600"/>
    <n v="26527"/>
    <n v="89.618243243243242"/>
    <x v="0"/>
    <m/>
    <n v="435"/>
    <x v="1"/>
    <x v="1"/>
    <n v="1528088400"/>
    <n v="1532408400"/>
    <x v="0"/>
    <x v="0"/>
    <s v="theater/plays"/>
    <x v="3"/>
    <x v="3"/>
    <x v="384"/>
    <d v="2018-07-24T05:00:00"/>
  </r>
  <r>
    <x v="406"/>
    <x v="404"/>
    <x v="406"/>
    <n v="39300"/>
    <n v="71583"/>
    <n v="182.14503816793894"/>
    <x v="1"/>
    <m/>
    <n v="645"/>
    <x v="1"/>
    <x v="1"/>
    <n v="1359525600"/>
    <n v="1360562400"/>
    <x v="1"/>
    <x v="0"/>
    <s v="film &amp; video/documentary"/>
    <x v="4"/>
    <x v="4"/>
    <x v="385"/>
    <d v="2013-02-11T06:00:00"/>
  </r>
  <r>
    <x v="407"/>
    <x v="405"/>
    <x v="407"/>
    <n v="3400"/>
    <n v="12100"/>
    <n v="355.88235294117646"/>
    <x v="1"/>
    <m/>
    <n v="484"/>
    <x v="3"/>
    <x v="3"/>
    <n v="1570942800"/>
    <n v="1571547600"/>
    <x v="0"/>
    <x v="0"/>
    <s v="theater/plays"/>
    <x v="3"/>
    <x v="3"/>
    <x v="386"/>
    <d v="2019-10-20T05:00:00"/>
  </r>
  <r>
    <x v="408"/>
    <x v="406"/>
    <x v="408"/>
    <n v="9200"/>
    <n v="12129"/>
    <n v="131.83695652173913"/>
    <x v="1"/>
    <m/>
    <n v="154"/>
    <x v="0"/>
    <x v="0"/>
    <n v="1466398800"/>
    <n v="1468126800"/>
    <x v="0"/>
    <x v="0"/>
    <s v="film &amp; video/documentary"/>
    <x v="4"/>
    <x v="4"/>
    <x v="387"/>
    <d v="2016-07-10T05:00:00"/>
  </r>
  <r>
    <x v="409"/>
    <x v="97"/>
    <x v="409"/>
    <n v="135600"/>
    <n v="62804"/>
    <n v="46.315634218289084"/>
    <x v="0"/>
    <m/>
    <n v="714"/>
    <x v="1"/>
    <x v="1"/>
    <n v="1492491600"/>
    <n v="1492837200"/>
    <x v="0"/>
    <x v="0"/>
    <s v="music/rock"/>
    <x v="1"/>
    <x v="1"/>
    <x v="388"/>
    <d v="2017-04-22T05:00:00"/>
  </r>
  <r>
    <x v="410"/>
    <x v="407"/>
    <x v="410"/>
    <n v="153700"/>
    <n v="55536"/>
    <n v="36.132726089785294"/>
    <x v="2"/>
    <m/>
    <n v="1111"/>
    <x v="1"/>
    <x v="1"/>
    <n v="1430197200"/>
    <n v="1430197200"/>
    <x v="0"/>
    <x v="0"/>
    <s v="games/mobile games"/>
    <x v="6"/>
    <x v="20"/>
    <x v="277"/>
    <d v="2015-04-28T05:00:00"/>
  </r>
  <r>
    <x v="411"/>
    <x v="408"/>
    <x v="411"/>
    <n v="7800"/>
    <n v="8161"/>
    <n v="104.62820512820512"/>
    <x v="1"/>
    <m/>
    <n v="82"/>
    <x v="1"/>
    <x v="1"/>
    <n v="1496034000"/>
    <n v="1496206800"/>
    <x v="0"/>
    <x v="0"/>
    <s v="theater/plays"/>
    <x v="3"/>
    <x v="3"/>
    <x v="389"/>
    <d v="2017-05-31T05:00:00"/>
  </r>
  <r>
    <x v="412"/>
    <x v="409"/>
    <x v="412"/>
    <n v="2100"/>
    <n v="14046"/>
    <n v="668.85714285714289"/>
    <x v="1"/>
    <m/>
    <n v="134"/>
    <x v="1"/>
    <x v="1"/>
    <n v="1388728800"/>
    <n v="1389592800"/>
    <x v="0"/>
    <x v="0"/>
    <s v="publishing/fiction"/>
    <x v="5"/>
    <x v="13"/>
    <x v="390"/>
    <d v="2014-01-13T06:00:00"/>
  </r>
  <r>
    <x v="413"/>
    <x v="410"/>
    <x v="413"/>
    <n v="189500"/>
    <n v="117628"/>
    <n v="62.072823218997364"/>
    <x v="2"/>
    <m/>
    <n v="1089"/>
    <x v="1"/>
    <x v="1"/>
    <n v="1543298400"/>
    <n v="1545631200"/>
    <x v="0"/>
    <x v="0"/>
    <s v="film &amp; video/animation"/>
    <x v="4"/>
    <x v="10"/>
    <x v="391"/>
    <d v="2018-12-24T06:00:00"/>
  </r>
  <r>
    <x v="414"/>
    <x v="411"/>
    <x v="414"/>
    <n v="188200"/>
    <n v="159405"/>
    <n v="84.699787460148784"/>
    <x v="0"/>
    <m/>
    <n v="5497"/>
    <x v="1"/>
    <x v="1"/>
    <n v="1271739600"/>
    <n v="1272430800"/>
    <x v="0"/>
    <x v="1"/>
    <s v="food/food trucks"/>
    <x v="0"/>
    <x v="0"/>
    <x v="392"/>
    <d v="2010-04-28T05:00:00"/>
  </r>
  <r>
    <x v="415"/>
    <x v="412"/>
    <x v="415"/>
    <n v="113500"/>
    <n v="12552"/>
    <n v="11.059030837004405"/>
    <x v="0"/>
    <m/>
    <n v="418"/>
    <x v="1"/>
    <x v="1"/>
    <n v="1326434400"/>
    <n v="1327903200"/>
    <x v="0"/>
    <x v="0"/>
    <s v="theater/plays"/>
    <x v="3"/>
    <x v="3"/>
    <x v="393"/>
    <d v="2012-01-30T06:00:00"/>
  </r>
  <r>
    <x v="416"/>
    <x v="413"/>
    <x v="416"/>
    <n v="134600"/>
    <n v="59007"/>
    <n v="43.838781575037146"/>
    <x v="0"/>
    <m/>
    <n v="1439"/>
    <x v="1"/>
    <x v="1"/>
    <n v="1295244000"/>
    <n v="1296021600"/>
    <x v="0"/>
    <x v="1"/>
    <s v="film &amp; video/documentary"/>
    <x v="4"/>
    <x v="4"/>
    <x v="394"/>
    <d v="2011-01-26T06:00:00"/>
  </r>
  <r>
    <x v="417"/>
    <x v="414"/>
    <x v="417"/>
    <n v="1700"/>
    <n v="943"/>
    <n v="55.470588235294116"/>
    <x v="0"/>
    <m/>
    <n v="15"/>
    <x v="1"/>
    <x v="1"/>
    <n v="1541221200"/>
    <n v="1543298400"/>
    <x v="0"/>
    <x v="0"/>
    <s v="theater/plays"/>
    <x v="3"/>
    <x v="3"/>
    <x v="395"/>
    <d v="2018-11-27T06:00:00"/>
  </r>
  <r>
    <x v="418"/>
    <x v="32"/>
    <x v="418"/>
    <n v="163700"/>
    <n v="93963"/>
    <n v="57.399511301160658"/>
    <x v="0"/>
    <m/>
    <n v="1999"/>
    <x v="0"/>
    <x v="0"/>
    <n v="1336280400"/>
    <n v="1336366800"/>
    <x v="0"/>
    <x v="0"/>
    <s v="film &amp; video/documentary"/>
    <x v="4"/>
    <x v="4"/>
    <x v="396"/>
    <d v="2012-05-07T05:00:00"/>
  </r>
  <r>
    <x v="419"/>
    <x v="415"/>
    <x v="419"/>
    <n v="113800"/>
    <n v="140469"/>
    <n v="123.43497363796135"/>
    <x v="1"/>
    <m/>
    <n v="5203"/>
    <x v="1"/>
    <x v="1"/>
    <n v="1324533600"/>
    <n v="1325052000"/>
    <x v="0"/>
    <x v="0"/>
    <s v="technology/web"/>
    <x v="2"/>
    <x v="2"/>
    <x v="397"/>
    <d v="2011-12-28T06:00:00"/>
  </r>
  <r>
    <x v="420"/>
    <x v="416"/>
    <x v="420"/>
    <n v="5000"/>
    <n v="6423"/>
    <n v="128.46"/>
    <x v="1"/>
    <m/>
    <n v="94"/>
    <x v="1"/>
    <x v="1"/>
    <n v="1498366800"/>
    <n v="1499576400"/>
    <x v="0"/>
    <x v="0"/>
    <s v="theater/plays"/>
    <x v="3"/>
    <x v="3"/>
    <x v="398"/>
    <d v="2017-07-09T05:00:00"/>
  </r>
  <r>
    <x v="421"/>
    <x v="417"/>
    <x v="421"/>
    <n v="9400"/>
    <n v="6015"/>
    <n v="63.989361702127653"/>
    <x v="0"/>
    <m/>
    <n v="118"/>
    <x v="1"/>
    <x v="1"/>
    <n v="1498712400"/>
    <n v="1501304400"/>
    <x v="0"/>
    <x v="1"/>
    <s v="technology/wearables"/>
    <x v="2"/>
    <x v="8"/>
    <x v="399"/>
    <d v="2017-07-29T05:00:00"/>
  </r>
  <r>
    <x v="422"/>
    <x v="418"/>
    <x v="422"/>
    <n v="8700"/>
    <n v="11075"/>
    <n v="127.29885057471265"/>
    <x v="1"/>
    <m/>
    <n v="205"/>
    <x v="1"/>
    <x v="1"/>
    <n v="1271480400"/>
    <n v="1273208400"/>
    <x v="0"/>
    <x v="1"/>
    <s v="theater/plays"/>
    <x v="3"/>
    <x v="3"/>
    <x v="400"/>
    <d v="2010-05-07T05:00:00"/>
  </r>
  <r>
    <x v="423"/>
    <x v="419"/>
    <x v="423"/>
    <n v="147800"/>
    <n v="15723"/>
    <n v="10.638024357239512"/>
    <x v="0"/>
    <m/>
    <n v="162"/>
    <x v="1"/>
    <x v="1"/>
    <n v="1316667600"/>
    <n v="1316840400"/>
    <x v="0"/>
    <x v="1"/>
    <s v="food/food trucks"/>
    <x v="0"/>
    <x v="0"/>
    <x v="116"/>
    <d v="2011-09-24T05:00:00"/>
  </r>
  <r>
    <x v="424"/>
    <x v="420"/>
    <x v="424"/>
    <n v="5100"/>
    <n v="2064"/>
    <n v="40.470588235294116"/>
    <x v="0"/>
    <m/>
    <n v="83"/>
    <x v="1"/>
    <x v="1"/>
    <n v="1524027600"/>
    <n v="1524546000"/>
    <x v="0"/>
    <x v="0"/>
    <s v="music/indie rock"/>
    <x v="1"/>
    <x v="7"/>
    <x v="401"/>
    <d v="2018-04-24T05:00:00"/>
  </r>
  <r>
    <x v="425"/>
    <x v="421"/>
    <x v="425"/>
    <n v="2700"/>
    <n v="7767"/>
    <n v="287.66666666666663"/>
    <x v="1"/>
    <m/>
    <n v="92"/>
    <x v="1"/>
    <x v="1"/>
    <n v="1438059600"/>
    <n v="1438578000"/>
    <x v="0"/>
    <x v="0"/>
    <s v="photography/photography books"/>
    <x v="7"/>
    <x v="14"/>
    <x v="402"/>
    <d v="2015-08-03T05:00:00"/>
  </r>
  <r>
    <x v="426"/>
    <x v="422"/>
    <x v="426"/>
    <n v="1800"/>
    <n v="10313"/>
    <n v="572.94444444444446"/>
    <x v="1"/>
    <m/>
    <n v="219"/>
    <x v="1"/>
    <x v="1"/>
    <n v="1361944800"/>
    <n v="1362549600"/>
    <x v="0"/>
    <x v="0"/>
    <s v="theater/plays"/>
    <x v="3"/>
    <x v="3"/>
    <x v="403"/>
    <d v="2013-03-06T06:00:00"/>
  </r>
  <r>
    <x v="427"/>
    <x v="423"/>
    <x v="427"/>
    <n v="174500"/>
    <n v="197018"/>
    <n v="112.90429799426933"/>
    <x v="1"/>
    <m/>
    <n v="2526"/>
    <x v="1"/>
    <x v="1"/>
    <n v="1410584400"/>
    <n v="1413349200"/>
    <x v="0"/>
    <x v="1"/>
    <s v="theater/plays"/>
    <x v="3"/>
    <x v="3"/>
    <x v="404"/>
    <d v="2014-10-15T05:00:00"/>
  </r>
  <r>
    <x v="428"/>
    <x v="424"/>
    <x v="428"/>
    <n v="101400"/>
    <n v="47037"/>
    <n v="46.387573964497044"/>
    <x v="0"/>
    <m/>
    <n v="747"/>
    <x v="1"/>
    <x v="1"/>
    <n v="1297404000"/>
    <n v="1298008800"/>
    <x v="0"/>
    <x v="0"/>
    <s v="film &amp; video/animation"/>
    <x v="4"/>
    <x v="10"/>
    <x v="405"/>
    <d v="2011-02-18T06:00:00"/>
  </r>
  <r>
    <x v="429"/>
    <x v="425"/>
    <x v="429"/>
    <n v="191000"/>
    <n v="173191"/>
    <n v="90.675916230366497"/>
    <x v="3"/>
    <m/>
    <n v="2138"/>
    <x v="1"/>
    <x v="1"/>
    <n v="1392012000"/>
    <n v="1394427600"/>
    <x v="0"/>
    <x v="1"/>
    <s v="photography/photography books"/>
    <x v="7"/>
    <x v="14"/>
    <x v="406"/>
    <d v="2014-03-10T05:00:00"/>
  </r>
  <r>
    <x v="430"/>
    <x v="426"/>
    <x v="430"/>
    <n v="8100"/>
    <n v="5487"/>
    <n v="67.740740740740748"/>
    <x v="0"/>
    <m/>
    <n v="84"/>
    <x v="1"/>
    <x v="1"/>
    <n v="1569733200"/>
    <n v="1572670800"/>
    <x v="0"/>
    <x v="0"/>
    <s v="theater/plays"/>
    <x v="3"/>
    <x v="3"/>
    <x v="407"/>
    <d v="2019-11-02T05:00:00"/>
  </r>
  <r>
    <x v="431"/>
    <x v="427"/>
    <x v="431"/>
    <n v="5100"/>
    <n v="9817"/>
    <n v="192.49019607843135"/>
    <x v="1"/>
    <m/>
    <n v="94"/>
    <x v="1"/>
    <x v="1"/>
    <n v="1529643600"/>
    <n v="1531112400"/>
    <x v="1"/>
    <x v="0"/>
    <s v="theater/plays"/>
    <x v="3"/>
    <x v="3"/>
    <x v="408"/>
    <d v="2018-07-09T05:00:00"/>
  </r>
  <r>
    <x v="432"/>
    <x v="428"/>
    <x v="432"/>
    <n v="7700"/>
    <n v="6369"/>
    <n v="82.714285714285722"/>
    <x v="0"/>
    <m/>
    <n v="91"/>
    <x v="1"/>
    <x v="1"/>
    <n v="1399006800"/>
    <n v="1400734800"/>
    <x v="0"/>
    <x v="0"/>
    <s v="theater/plays"/>
    <x v="3"/>
    <x v="3"/>
    <x v="409"/>
    <d v="2014-05-22T05:00:00"/>
  </r>
  <r>
    <x v="433"/>
    <x v="429"/>
    <x v="433"/>
    <n v="121400"/>
    <n v="65755"/>
    <n v="54.163920922570021"/>
    <x v="0"/>
    <m/>
    <n v="792"/>
    <x v="1"/>
    <x v="1"/>
    <n v="1385359200"/>
    <n v="1386741600"/>
    <x v="0"/>
    <x v="1"/>
    <s v="film &amp; video/documentary"/>
    <x v="4"/>
    <x v="4"/>
    <x v="410"/>
    <d v="2013-12-11T06:00:00"/>
  </r>
  <r>
    <x v="434"/>
    <x v="430"/>
    <x v="434"/>
    <n v="5400"/>
    <n v="903"/>
    <n v="16.722222222222221"/>
    <x v="3"/>
    <m/>
    <n v="10"/>
    <x v="0"/>
    <x v="0"/>
    <n v="1480572000"/>
    <n v="1481781600"/>
    <x v="1"/>
    <x v="0"/>
    <s v="theater/plays"/>
    <x v="3"/>
    <x v="3"/>
    <x v="411"/>
    <d v="2016-12-15T06:00:00"/>
  </r>
  <r>
    <x v="435"/>
    <x v="431"/>
    <x v="435"/>
    <n v="152400"/>
    <n v="178120"/>
    <n v="116.87664041994749"/>
    <x v="1"/>
    <m/>
    <n v="1713"/>
    <x v="6"/>
    <x v="6"/>
    <n v="1418623200"/>
    <n v="1419660000"/>
    <x v="0"/>
    <x v="1"/>
    <s v="theater/plays"/>
    <x v="3"/>
    <x v="3"/>
    <x v="412"/>
    <d v="2014-12-27T06:00:00"/>
  </r>
  <r>
    <x v="436"/>
    <x v="432"/>
    <x v="436"/>
    <n v="1300"/>
    <n v="13678"/>
    <n v="1052.1538461538462"/>
    <x v="1"/>
    <m/>
    <n v="249"/>
    <x v="1"/>
    <x v="1"/>
    <n v="1555736400"/>
    <n v="1555822800"/>
    <x v="0"/>
    <x v="0"/>
    <s v="music/jazz"/>
    <x v="1"/>
    <x v="17"/>
    <x v="413"/>
    <d v="2019-04-21T05:00:00"/>
  </r>
  <r>
    <x v="437"/>
    <x v="433"/>
    <x v="437"/>
    <n v="8100"/>
    <n v="9969"/>
    <n v="123.07407407407408"/>
    <x v="1"/>
    <m/>
    <n v="192"/>
    <x v="1"/>
    <x v="1"/>
    <n v="1442120400"/>
    <n v="1442379600"/>
    <x v="0"/>
    <x v="1"/>
    <s v="film &amp; video/animation"/>
    <x v="4"/>
    <x v="10"/>
    <x v="414"/>
    <d v="2015-09-16T05:00:00"/>
  </r>
  <r>
    <x v="438"/>
    <x v="434"/>
    <x v="438"/>
    <n v="8300"/>
    <n v="14827"/>
    <n v="178.63855421686748"/>
    <x v="1"/>
    <m/>
    <n v="247"/>
    <x v="1"/>
    <x v="1"/>
    <n v="1362376800"/>
    <n v="1364965200"/>
    <x v="0"/>
    <x v="0"/>
    <s v="theater/plays"/>
    <x v="3"/>
    <x v="3"/>
    <x v="415"/>
    <d v="2013-04-03T05:00:00"/>
  </r>
  <r>
    <x v="439"/>
    <x v="435"/>
    <x v="439"/>
    <n v="28400"/>
    <n v="100900"/>
    <n v="355.28169014084506"/>
    <x v="1"/>
    <m/>
    <n v="2293"/>
    <x v="1"/>
    <x v="1"/>
    <n v="1478408400"/>
    <n v="1479016800"/>
    <x v="0"/>
    <x v="0"/>
    <s v="film &amp; video/science fiction"/>
    <x v="4"/>
    <x v="22"/>
    <x v="416"/>
    <d v="2016-11-13T06:00:00"/>
  </r>
  <r>
    <x v="440"/>
    <x v="436"/>
    <x v="440"/>
    <n v="102500"/>
    <n v="165954"/>
    <n v="161.90634146341463"/>
    <x v="1"/>
    <m/>
    <n v="3131"/>
    <x v="1"/>
    <x v="1"/>
    <n v="1498798800"/>
    <n v="1499662800"/>
    <x v="0"/>
    <x v="0"/>
    <s v="film &amp; video/television"/>
    <x v="4"/>
    <x v="19"/>
    <x v="417"/>
    <d v="2017-07-10T05:00:00"/>
  </r>
  <r>
    <x v="441"/>
    <x v="437"/>
    <x v="441"/>
    <n v="7000"/>
    <n v="1744"/>
    <n v="24.914285714285715"/>
    <x v="0"/>
    <m/>
    <n v="32"/>
    <x v="1"/>
    <x v="1"/>
    <n v="1335416400"/>
    <n v="1337835600"/>
    <x v="0"/>
    <x v="0"/>
    <s v="technology/wearables"/>
    <x v="2"/>
    <x v="8"/>
    <x v="418"/>
    <d v="2012-05-24T05:00:00"/>
  </r>
  <r>
    <x v="442"/>
    <x v="438"/>
    <x v="442"/>
    <n v="5400"/>
    <n v="10731"/>
    <n v="198.72222222222223"/>
    <x v="1"/>
    <m/>
    <n v="143"/>
    <x v="6"/>
    <x v="6"/>
    <n v="1504328400"/>
    <n v="1505710800"/>
    <x v="0"/>
    <x v="0"/>
    <s v="theater/plays"/>
    <x v="3"/>
    <x v="3"/>
    <x v="419"/>
    <d v="2017-09-18T05:00:00"/>
  </r>
  <r>
    <x v="443"/>
    <x v="439"/>
    <x v="443"/>
    <n v="9300"/>
    <n v="3232"/>
    <n v="34.752688172043008"/>
    <x v="3"/>
    <m/>
    <n v="90"/>
    <x v="1"/>
    <x v="1"/>
    <n v="1285822800"/>
    <n v="1287464400"/>
    <x v="0"/>
    <x v="0"/>
    <s v="theater/plays"/>
    <x v="3"/>
    <x v="3"/>
    <x v="420"/>
    <d v="2010-10-19T05:00:00"/>
  </r>
  <r>
    <x v="444"/>
    <x v="347"/>
    <x v="444"/>
    <n v="6200"/>
    <n v="10938"/>
    <n v="176.41935483870967"/>
    <x v="1"/>
    <m/>
    <n v="296"/>
    <x v="1"/>
    <x v="1"/>
    <n v="1311483600"/>
    <n v="1311656400"/>
    <x v="0"/>
    <x v="1"/>
    <s v="music/indie rock"/>
    <x v="1"/>
    <x v="7"/>
    <x v="421"/>
    <d v="2011-07-26T05:00:00"/>
  </r>
  <r>
    <x v="445"/>
    <x v="440"/>
    <x v="445"/>
    <n v="2100"/>
    <n v="10739"/>
    <n v="511.38095238095235"/>
    <x v="1"/>
    <m/>
    <n v="170"/>
    <x v="1"/>
    <x v="1"/>
    <n v="1291356000"/>
    <n v="1293170400"/>
    <x v="0"/>
    <x v="1"/>
    <s v="theater/plays"/>
    <x v="3"/>
    <x v="3"/>
    <x v="422"/>
    <d v="2010-12-24T06:00:00"/>
  </r>
  <r>
    <x v="446"/>
    <x v="441"/>
    <x v="446"/>
    <n v="6800"/>
    <n v="5579"/>
    <n v="82.044117647058826"/>
    <x v="0"/>
    <m/>
    <n v="186"/>
    <x v="1"/>
    <x v="1"/>
    <n v="1355810400"/>
    <n v="1355983200"/>
    <x v="0"/>
    <x v="0"/>
    <s v="technology/wearables"/>
    <x v="2"/>
    <x v="8"/>
    <x v="423"/>
    <d v="2012-12-20T06:00:00"/>
  </r>
  <r>
    <x v="447"/>
    <x v="442"/>
    <x v="447"/>
    <n v="155200"/>
    <n v="37754"/>
    <n v="24.326030927835053"/>
    <x v="3"/>
    <m/>
    <n v="439"/>
    <x v="4"/>
    <x v="4"/>
    <n v="1513663200"/>
    <n v="1515045600"/>
    <x v="0"/>
    <x v="0"/>
    <s v="film &amp; video/television"/>
    <x v="4"/>
    <x v="19"/>
    <x v="424"/>
    <d v="2018-01-04T06:00:00"/>
  </r>
  <r>
    <x v="448"/>
    <x v="443"/>
    <x v="448"/>
    <n v="89900"/>
    <n v="45384"/>
    <n v="50.482758620689658"/>
    <x v="0"/>
    <m/>
    <n v="605"/>
    <x v="1"/>
    <x v="1"/>
    <n v="1365915600"/>
    <n v="1366088400"/>
    <x v="0"/>
    <x v="1"/>
    <s v="games/video games"/>
    <x v="6"/>
    <x v="11"/>
    <x v="425"/>
    <d v="2013-04-16T05:00:00"/>
  </r>
  <r>
    <x v="449"/>
    <x v="444"/>
    <x v="449"/>
    <n v="900"/>
    <n v="8703"/>
    <n v="967"/>
    <x v="1"/>
    <m/>
    <n v="86"/>
    <x v="3"/>
    <x v="3"/>
    <n v="1551852000"/>
    <n v="1553317200"/>
    <x v="0"/>
    <x v="0"/>
    <s v="games/video games"/>
    <x v="6"/>
    <x v="11"/>
    <x v="426"/>
    <d v="2019-03-23T05:00:00"/>
  </r>
  <r>
    <x v="450"/>
    <x v="445"/>
    <x v="450"/>
    <n v="100"/>
    <n v="4"/>
    <n v="4"/>
    <x v="0"/>
    <m/>
    <n v="1"/>
    <x v="0"/>
    <x v="0"/>
    <n v="1540098000"/>
    <n v="1542088800"/>
    <x v="0"/>
    <x v="0"/>
    <s v="film &amp; video/animation"/>
    <x v="4"/>
    <x v="10"/>
    <x v="427"/>
    <d v="2018-11-13T06:00:00"/>
  </r>
  <r>
    <x v="451"/>
    <x v="446"/>
    <x v="451"/>
    <n v="148400"/>
    <n v="182302"/>
    <n v="122.84501347708894"/>
    <x v="1"/>
    <m/>
    <n v="6286"/>
    <x v="1"/>
    <x v="1"/>
    <n v="1500440400"/>
    <n v="1503118800"/>
    <x v="0"/>
    <x v="0"/>
    <s v="music/rock"/>
    <x v="1"/>
    <x v="1"/>
    <x v="428"/>
    <d v="2017-08-19T05:00:00"/>
  </r>
  <r>
    <x v="452"/>
    <x v="447"/>
    <x v="452"/>
    <n v="4800"/>
    <n v="3045"/>
    <n v="63.4375"/>
    <x v="0"/>
    <m/>
    <n v="31"/>
    <x v="1"/>
    <x v="1"/>
    <n v="1278392400"/>
    <n v="1278478800"/>
    <x v="0"/>
    <x v="0"/>
    <s v="film &amp; video/drama"/>
    <x v="4"/>
    <x v="6"/>
    <x v="429"/>
    <d v="2010-07-07T05:00:00"/>
  </r>
  <r>
    <x v="453"/>
    <x v="448"/>
    <x v="453"/>
    <n v="182400"/>
    <n v="102749"/>
    <n v="56.331688596491226"/>
    <x v="0"/>
    <m/>
    <n v="1181"/>
    <x v="1"/>
    <x v="1"/>
    <n v="1480572000"/>
    <n v="1484114400"/>
    <x v="0"/>
    <x v="0"/>
    <s v="film &amp; video/science fiction"/>
    <x v="4"/>
    <x v="22"/>
    <x v="411"/>
    <d v="2017-01-11T06:00:00"/>
  </r>
  <r>
    <x v="454"/>
    <x v="449"/>
    <x v="454"/>
    <n v="4000"/>
    <n v="1763"/>
    <n v="44.074999999999996"/>
    <x v="0"/>
    <m/>
    <n v="39"/>
    <x v="1"/>
    <x v="1"/>
    <n v="1382331600"/>
    <n v="1385445600"/>
    <x v="0"/>
    <x v="1"/>
    <s v="film &amp; video/drama"/>
    <x v="4"/>
    <x v="6"/>
    <x v="430"/>
    <d v="2013-11-26T06:00:00"/>
  </r>
  <r>
    <x v="455"/>
    <x v="450"/>
    <x v="455"/>
    <n v="116500"/>
    <n v="137904"/>
    <n v="118.37253218884121"/>
    <x v="1"/>
    <m/>
    <n v="3727"/>
    <x v="1"/>
    <x v="1"/>
    <n v="1316754000"/>
    <n v="1318741200"/>
    <x v="0"/>
    <x v="0"/>
    <s v="theater/plays"/>
    <x v="3"/>
    <x v="3"/>
    <x v="431"/>
    <d v="2011-10-16T05:00:00"/>
  </r>
  <r>
    <x v="456"/>
    <x v="451"/>
    <x v="456"/>
    <n v="146400"/>
    <n v="152438"/>
    <n v="104.1243169398907"/>
    <x v="1"/>
    <m/>
    <n v="1605"/>
    <x v="1"/>
    <x v="1"/>
    <n v="1518242400"/>
    <n v="1518242400"/>
    <x v="0"/>
    <x v="1"/>
    <s v="music/indie rock"/>
    <x v="1"/>
    <x v="7"/>
    <x v="432"/>
    <d v="2018-02-10T06:00:00"/>
  </r>
  <r>
    <x v="457"/>
    <x v="452"/>
    <x v="457"/>
    <n v="5000"/>
    <n v="1332"/>
    <n v="26.640000000000004"/>
    <x v="0"/>
    <m/>
    <n v="46"/>
    <x v="1"/>
    <x v="1"/>
    <n v="1476421200"/>
    <n v="1476594000"/>
    <x v="0"/>
    <x v="0"/>
    <s v="theater/plays"/>
    <x v="3"/>
    <x v="3"/>
    <x v="433"/>
    <d v="2016-10-16T05:00:00"/>
  </r>
  <r>
    <x v="458"/>
    <x v="453"/>
    <x v="458"/>
    <n v="33800"/>
    <n v="118706"/>
    <n v="351.20118343195264"/>
    <x v="1"/>
    <m/>
    <n v="2120"/>
    <x v="1"/>
    <x v="1"/>
    <n v="1269752400"/>
    <n v="1273554000"/>
    <x v="0"/>
    <x v="0"/>
    <s v="theater/plays"/>
    <x v="3"/>
    <x v="3"/>
    <x v="434"/>
    <d v="2010-05-11T05:00:00"/>
  </r>
  <r>
    <x v="459"/>
    <x v="454"/>
    <x v="459"/>
    <n v="6300"/>
    <n v="5674"/>
    <n v="90.063492063492063"/>
    <x v="0"/>
    <m/>
    <n v="105"/>
    <x v="1"/>
    <x v="1"/>
    <n v="1419746400"/>
    <n v="1421906400"/>
    <x v="0"/>
    <x v="0"/>
    <s v="film &amp; video/documentary"/>
    <x v="4"/>
    <x v="4"/>
    <x v="435"/>
    <d v="2015-01-22T06:00:00"/>
  </r>
  <r>
    <x v="460"/>
    <x v="455"/>
    <x v="460"/>
    <n v="2400"/>
    <n v="4119"/>
    <n v="171.625"/>
    <x v="1"/>
    <m/>
    <n v="50"/>
    <x v="1"/>
    <x v="1"/>
    <n v="1281330000"/>
    <n v="1281589200"/>
    <x v="0"/>
    <x v="0"/>
    <s v="theater/plays"/>
    <x v="3"/>
    <x v="3"/>
    <x v="8"/>
    <d v="2010-08-12T05:00:00"/>
  </r>
  <r>
    <x v="461"/>
    <x v="456"/>
    <x v="461"/>
    <n v="98800"/>
    <n v="139354"/>
    <n v="141.04655870445345"/>
    <x v="1"/>
    <m/>
    <n v="2080"/>
    <x v="1"/>
    <x v="1"/>
    <n v="1398661200"/>
    <n v="1400389200"/>
    <x v="0"/>
    <x v="0"/>
    <s v="film &amp; video/drama"/>
    <x v="4"/>
    <x v="6"/>
    <x v="436"/>
    <d v="2014-05-18T05:00:00"/>
  </r>
  <r>
    <x v="462"/>
    <x v="457"/>
    <x v="462"/>
    <n v="188800"/>
    <n v="57734"/>
    <n v="30.57944915254237"/>
    <x v="0"/>
    <m/>
    <n v="535"/>
    <x v="1"/>
    <x v="1"/>
    <n v="1359525600"/>
    <n v="1362808800"/>
    <x v="0"/>
    <x v="0"/>
    <s v="games/mobile games"/>
    <x v="6"/>
    <x v="20"/>
    <x v="385"/>
    <d v="2013-03-09T06:00:00"/>
  </r>
  <r>
    <x v="463"/>
    <x v="458"/>
    <x v="463"/>
    <n v="134300"/>
    <n v="145265"/>
    <n v="108.16455696202532"/>
    <x v="1"/>
    <m/>
    <n v="2105"/>
    <x v="1"/>
    <x v="1"/>
    <n v="1388469600"/>
    <n v="1388815200"/>
    <x v="0"/>
    <x v="0"/>
    <s v="film &amp; video/animation"/>
    <x v="4"/>
    <x v="10"/>
    <x v="437"/>
    <d v="2014-01-04T06:00:00"/>
  </r>
  <r>
    <x v="464"/>
    <x v="459"/>
    <x v="464"/>
    <n v="71200"/>
    <n v="95020"/>
    <n v="133.45505617977528"/>
    <x v="1"/>
    <m/>
    <n v="2436"/>
    <x v="1"/>
    <x v="1"/>
    <n v="1518328800"/>
    <n v="1519538400"/>
    <x v="0"/>
    <x v="0"/>
    <s v="theater/plays"/>
    <x v="3"/>
    <x v="3"/>
    <x v="438"/>
    <d v="2018-02-25T06:00:00"/>
  </r>
  <r>
    <x v="465"/>
    <x v="460"/>
    <x v="465"/>
    <n v="4700"/>
    <n v="8829"/>
    <n v="187.85106382978722"/>
    <x v="1"/>
    <m/>
    <n v="80"/>
    <x v="1"/>
    <x v="1"/>
    <n v="1517032800"/>
    <n v="1517810400"/>
    <x v="0"/>
    <x v="0"/>
    <s v="publishing/translations"/>
    <x v="5"/>
    <x v="18"/>
    <x v="439"/>
    <d v="2018-02-05T06:00:00"/>
  </r>
  <r>
    <x v="466"/>
    <x v="461"/>
    <x v="466"/>
    <n v="1200"/>
    <n v="3984"/>
    <n v="332"/>
    <x v="1"/>
    <m/>
    <n v="42"/>
    <x v="1"/>
    <x v="1"/>
    <n v="1368594000"/>
    <n v="1370581200"/>
    <x v="0"/>
    <x v="1"/>
    <s v="technology/wearables"/>
    <x v="2"/>
    <x v="8"/>
    <x v="440"/>
    <d v="2013-06-07T05:00:00"/>
  </r>
  <r>
    <x v="467"/>
    <x v="462"/>
    <x v="467"/>
    <n v="1400"/>
    <n v="8053"/>
    <n v="575.21428571428578"/>
    <x v="1"/>
    <m/>
    <n v="139"/>
    <x v="0"/>
    <x v="0"/>
    <n v="1448258400"/>
    <n v="1448863200"/>
    <x v="0"/>
    <x v="1"/>
    <s v="technology/web"/>
    <x v="2"/>
    <x v="2"/>
    <x v="441"/>
    <d v="2015-11-30T06:00:00"/>
  </r>
  <r>
    <x v="468"/>
    <x v="463"/>
    <x v="468"/>
    <n v="4000"/>
    <n v="1620"/>
    <n v="40.5"/>
    <x v="0"/>
    <m/>
    <n v="16"/>
    <x v="1"/>
    <x v="1"/>
    <n v="1555218000"/>
    <n v="1556600400"/>
    <x v="0"/>
    <x v="0"/>
    <s v="theater/plays"/>
    <x v="3"/>
    <x v="3"/>
    <x v="442"/>
    <d v="2019-04-30T05:00:00"/>
  </r>
  <r>
    <x v="469"/>
    <x v="464"/>
    <x v="469"/>
    <n v="5600"/>
    <n v="10328"/>
    <n v="184.42857142857144"/>
    <x v="1"/>
    <m/>
    <n v="159"/>
    <x v="1"/>
    <x v="1"/>
    <n v="1431925200"/>
    <n v="1432098000"/>
    <x v="0"/>
    <x v="0"/>
    <s v="film &amp; video/drama"/>
    <x v="4"/>
    <x v="6"/>
    <x v="443"/>
    <d v="2015-05-20T05:00:00"/>
  </r>
  <r>
    <x v="470"/>
    <x v="465"/>
    <x v="470"/>
    <n v="3600"/>
    <n v="10289"/>
    <n v="285.80555555555554"/>
    <x v="1"/>
    <m/>
    <n v="381"/>
    <x v="1"/>
    <x v="1"/>
    <n v="1481522400"/>
    <n v="1482127200"/>
    <x v="0"/>
    <x v="0"/>
    <s v="technology/wearables"/>
    <x v="2"/>
    <x v="8"/>
    <x v="315"/>
    <d v="2016-12-19T06:00:00"/>
  </r>
  <r>
    <x v="471"/>
    <x v="197"/>
    <x v="471"/>
    <n v="3100"/>
    <n v="9889"/>
    <n v="319"/>
    <x v="1"/>
    <m/>
    <n v="194"/>
    <x v="4"/>
    <x v="4"/>
    <n v="1335934800"/>
    <n v="1335934800"/>
    <x v="0"/>
    <x v="1"/>
    <s v="food/food trucks"/>
    <x v="0"/>
    <x v="0"/>
    <x v="444"/>
    <d v="2012-05-02T05:00:00"/>
  </r>
  <r>
    <x v="472"/>
    <x v="466"/>
    <x v="472"/>
    <n v="153800"/>
    <n v="60342"/>
    <n v="39.234070221066318"/>
    <x v="0"/>
    <m/>
    <n v="575"/>
    <x v="1"/>
    <x v="1"/>
    <n v="1552280400"/>
    <n v="1556946000"/>
    <x v="0"/>
    <x v="0"/>
    <s v="music/rock"/>
    <x v="1"/>
    <x v="1"/>
    <x v="445"/>
    <d v="2019-05-04T05:00:00"/>
  </r>
  <r>
    <x v="473"/>
    <x v="467"/>
    <x v="473"/>
    <n v="5000"/>
    <n v="8907"/>
    <n v="178.14000000000001"/>
    <x v="1"/>
    <m/>
    <n v="106"/>
    <x v="1"/>
    <x v="1"/>
    <n v="1529989200"/>
    <n v="1530075600"/>
    <x v="0"/>
    <x v="0"/>
    <s v="music/electric music"/>
    <x v="1"/>
    <x v="5"/>
    <x v="446"/>
    <d v="2018-06-27T05:00:00"/>
  </r>
  <r>
    <x v="474"/>
    <x v="468"/>
    <x v="474"/>
    <n v="4000"/>
    <n v="14606"/>
    <n v="365.15"/>
    <x v="1"/>
    <m/>
    <n v="142"/>
    <x v="1"/>
    <x v="1"/>
    <n v="1418709600"/>
    <n v="1418796000"/>
    <x v="0"/>
    <x v="0"/>
    <s v="film &amp; video/television"/>
    <x v="4"/>
    <x v="19"/>
    <x v="447"/>
    <d v="2014-12-17T06:00:00"/>
  </r>
  <r>
    <x v="475"/>
    <x v="469"/>
    <x v="475"/>
    <n v="7400"/>
    <n v="8432"/>
    <n v="113.94594594594594"/>
    <x v="1"/>
    <m/>
    <n v="211"/>
    <x v="1"/>
    <x v="1"/>
    <n v="1372136400"/>
    <n v="1372482000"/>
    <x v="0"/>
    <x v="1"/>
    <s v="publishing/translations"/>
    <x v="5"/>
    <x v="18"/>
    <x v="448"/>
    <d v="2013-06-29T05:00:00"/>
  </r>
  <r>
    <x v="476"/>
    <x v="470"/>
    <x v="476"/>
    <n v="191500"/>
    <n v="57122"/>
    <n v="29.828720626631856"/>
    <x v="0"/>
    <m/>
    <n v="1120"/>
    <x v="1"/>
    <x v="1"/>
    <n v="1533877200"/>
    <n v="1534395600"/>
    <x v="0"/>
    <x v="0"/>
    <s v="publishing/fiction"/>
    <x v="5"/>
    <x v="13"/>
    <x v="342"/>
    <d v="2018-08-16T05:00:00"/>
  </r>
  <r>
    <x v="477"/>
    <x v="471"/>
    <x v="477"/>
    <n v="8500"/>
    <n v="4613"/>
    <n v="54.270588235294113"/>
    <x v="0"/>
    <m/>
    <n v="113"/>
    <x v="1"/>
    <x v="1"/>
    <n v="1309064400"/>
    <n v="1311397200"/>
    <x v="0"/>
    <x v="0"/>
    <s v="film &amp; video/science fiction"/>
    <x v="4"/>
    <x v="22"/>
    <x v="449"/>
    <d v="2011-07-23T05:00:00"/>
  </r>
  <r>
    <x v="478"/>
    <x v="472"/>
    <x v="478"/>
    <n v="68800"/>
    <n v="162603"/>
    <n v="236.34156976744185"/>
    <x v="1"/>
    <m/>
    <n v="2756"/>
    <x v="1"/>
    <x v="1"/>
    <n v="1425877200"/>
    <n v="1426914000"/>
    <x v="0"/>
    <x v="0"/>
    <s v="technology/wearables"/>
    <x v="2"/>
    <x v="8"/>
    <x v="450"/>
    <d v="2015-03-21T05:00:00"/>
  </r>
  <r>
    <x v="479"/>
    <x v="473"/>
    <x v="479"/>
    <n v="2400"/>
    <n v="12310"/>
    <n v="512.91666666666663"/>
    <x v="1"/>
    <m/>
    <n v="173"/>
    <x v="4"/>
    <x v="4"/>
    <n v="1501304400"/>
    <n v="1501477200"/>
    <x v="0"/>
    <x v="0"/>
    <s v="food/food trucks"/>
    <x v="0"/>
    <x v="0"/>
    <x v="451"/>
    <d v="2017-07-31T05:00:00"/>
  </r>
  <r>
    <x v="480"/>
    <x v="474"/>
    <x v="480"/>
    <n v="8600"/>
    <n v="8656"/>
    <n v="100.65116279069768"/>
    <x v="1"/>
    <m/>
    <n v="87"/>
    <x v="1"/>
    <x v="1"/>
    <n v="1268287200"/>
    <n v="1269061200"/>
    <x v="0"/>
    <x v="1"/>
    <s v="photography/photography books"/>
    <x v="7"/>
    <x v="14"/>
    <x v="452"/>
    <d v="2010-03-20T05:00:00"/>
  </r>
  <r>
    <x v="481"/>
    <x v="475"/>
    <x v="481"/>
    <n v="196600"/>
    <n v="159931"/>
    <n v="81.348423194303152"/>
    <x v="0"/>
    <m/>
    <n v="1538"/>
    <x v="1"/>
    <x v="1"/>
    <n v="1412139600"/>
    <n v="1415772000"/>
    <x v="0"/>
    <x v="1"/>
    <s v="theater/plays"/>
    <x v="3"/>
    <x v="3"/>
    <x v="453"/>
    <d v="2014-11-12T06:00:00"/>
  </r>
  <r>
    <x v="482"/>
    <x v="476"/>
    <x v="482"/>
    <n v="4200"/>
    <n v="689"/>
    <n v="16.404761904761905"/>
    <x v="0"/>
    <m/>
    <n v="9"/>
    <x v="1"/>
    <x v="1"/>
    <n v="1330063200"/>
    <n v="1331013600"/>
    <x v="0"/>
    <x v="1"/>
    <s v="publishing/fiction"/>
    <x v="5"/>
    <x v="13"/>
    <x v="454"/>
    <d v="2012-03-06T06:00:00"/>
  </r>
  <r>
    <x v="483"/>
    <x v="477"/>
    <x v="483"/>
    <n v="91400"/>
    <n v="48236"/>
    <n v="52.774617067833695"/>
    <x v="0"/>
    <m/>
    <n v="554"/>
    <x v="1"/>
    <x v="1"/>
    <n v="1576130400"/>
    <n v="1576735200"/>
    <x v="0"/>
    <x v="0"/>
    <s v="theater/plays"/>
    <x v="3"/>
    <x v="3"/>
    <x v="455"/>
    <d v="2019-12-19T06:00:00"/>
  </r>
  <r>
    <x v="484"/>
    <x v="478"/>
    <x v="484"/>
    <n v="29600"/>
    <n v="77021"/>
    <n v="260.20608108108109"/>
    <x v="1"/>
    <m/>
    <n v="1572"/>
    <x v="4"/>
    <x v="4"/>
    <n v="1407128400"/>
    <n v="1411362000"/>
    <x v="0"/>
    <x v="1"/>
    <s v="food/food trucks"/>
    <x v="0"/>
    <x v="0"/>
    <x v="456"/>
    <d v="2014-09-22T05:00:00"/>
  </r>
  <r>
    <x v="485"/>
    <x v="479"/>
    <x v="485"/>
    <n v="90600"/>
    <n v="27844"/>
    <n v="30.73289183222958"/>
    <x v="0"/>
    <m/>
    <n v="648"/>
    <x v="4"/>
    <x v="4"/>
    <n v="1560142800"/>
    <n v="1563685200"/>
    <x v="0"/>
    <x v="0"/>
    <s v="theater/plays"/>
    <x v="3"/>
    <x v="3"/>
    <x v="457"/>
    <d v="2019-07-21T05:00:00"/>
  </r>
  <r>
    <x v="486"/>
    <x v="480"/>
    <x v="486"/>
    <n v="5200"/>
    <n v="702"/>
    <n v="13.5"/>
    <x v="0"/>
    <m/>
    <n v="21"/>
    <x v="4"/>
    <x v="4"/>
    <n v="1520575200"/>
    <n v="1521867600"/>
    <x v="0"/>
    <x v="1"/>
    <s v="publishing/translations"/>
    <x v="5"/>
    <x v="18"/>
    <x v="458"/>
    <d v="2018-03-24T05:00:00"/>
  </r>
  <r>
    <x v="487"/>
    <x v="481"/>
    <x v="487"/>
    <n v="110300"/>
    <n v="197024"/>
    <n v="178.62556663644605"/>
    <x v="1"/>
    <m/>
    <n v="2346"/>
    <x v="1"/>
    <x v="1"/>
    <n v="1492664400"/>
    <n v="1495515600"/>
    <x v="0"/>
    <x v="0"/>
    <s v="theater/plays"/>
    <x v="3"/>
    <x v="3"/>
    <x v="459"/>
    <d v="2017-05-23T05:00:00"/>
  </r>
  <r>
    <x v="488"/>
    <x v="482"/>
    <x v="488"/>
    <n v="5300"/>
    <n v="11663"/>
    <n v="220.0566037735849"/>
    <x v="1"/>
    <m/>
    <n v="115"/>
    <x v="1"/>
    <x v="1"/>
    <n v="1454479200"/>
    <n v="1455948000"/>
    <x v="0"/>
    <x v="0"/>
    <s v="theater/plays"/>
    <x v="3"/>
    <x v="3"/>
    <x v="460"/>
    <d v="2016-02-20T06:00:00"/>
  </r>
  <r>
    <x v="489"/>
    <x v="483"/>
    <x v="489"/>
    <n v="9200"/>
    <n v="9339"/>
    <n v="101.5108695652174"/>
    <x v="1"/>
    <m/>
    <n v="85"/>
    <x v="6"/>
    <x v="6"/>
    <n v="1281934800"/>
    <n v="1282366800"/>
    <x v="0"/>
    <x v="0"/>
    <s v="technology/wearables"/>
    <x v="2"/>
    <x v="8"/>
    <x v="461"/>
    <d v="2010-08-21T05:00:00"/>
  </r>
  <r>
    <x v="490"/>
    <x v="484"/>
    <x v="490"/>
    <n v="2400"/>
    <n v="4596"/>
    <n v="191.5"/>
    <x v="1"/>
    <m/>
    <n v="144"/>
    <x v="1"/>
    <x v="1"/>
    <n v="1573970400"/>
    <n v="1574575200"/>
    <x v="0"/>
    <x v="0"/>
    <s v="journalism/audio"/>
    <x v="8"/>
    <x v="23"/>
    <x v="462"/>
    <d v="2019-11-24T06:00:00"/>
  </r>
  <r>
    <x v="491"/>
    <x v="485"/>
    <x v="491"/>
    <n v="56800"/>
    <n v="173437"/>
    <n v="305.34683098591546"/>
    <x v="1"/>
    <m/>
    <n v="2443"/>
    <x v="1"/>
    <x v="1"/>
    <n v="1372654800"/>
    <n v="1374901200"/>
    <x v="0"/>
    <x v="1"/>
    <s v="food/food trucks"/>
    <x v="0"/>
    <x v="0"/>
    <x v="463"/>
    <d v="2013-07-27T05:00:00"/>
  </r>
  <r>
    <x v="492"/>
    <x v="486"/>
    <x v="492"/>
    <n v="191000"/>
    <n v="45831"/>
    <n v="23.995287958115181"/>
    <x v="3"/>
    <m/>
    <n v="595"/>
    <x v="1"/>
    <x v="1"/>
    <n v="1275886800"/>
    <n v="1278910800"/>
    <x v="1"/>
    <x v="1"/>
    <s v="film &amp; video/shorts"/>
    <x v="4"/>
    <x v="12"/>
    <x v="464"/>
    <d v="2010-07-12T05:00:00"/>
  </r>
  <r>
    <x v="493"/>
    <x v="487"/>
    <x v="493"/>
    <n v="900"/>
    <n v="6514"/>
    <n v="723.77777777777771"/>
    <x v="1"/>
    <m/>
    <n v="64"/>
    <x v="1"/>
    <x v="1"/>
    <n v="1561784400"/>
    <n v="1562907600"/>
    <x v="0"/>
    <x v="0"/>
    <s v="photography/photography books"/>
    <x v="7"/>
    <x v="14"/>
    <x v="465"/>
    <d v="2019-07-12T05:00:00"/>
  </r>
  <r>
    <x v="494"/>
    <x v="488"/>
    <x v="494"/>
    <n v="2500"/>
    <n v="13684"/>
    <n v="547.36"/>
    <x v="1"/>
    <m/>
    <n v="268"/>
    <x v="1"/>
    <x v="1"/>
    <n v="1332392400"/>
    <n v="1332478800"/>
    <x v="0"/>
    <x v="0"/>
    <s v="technology/wearables"/>
    <x v="2"/>
    <x v="8"/>
    <x v="466"/>
    <d v="2012-03-23T05:00:00"/>
  </r>
  <r>
    <x v="495"/>
    <x v="489"/>
    <x v="495"/>
    <n v="3200"/>
    <n v="13264"/>
    <n v="414.49999999999994"/>
    <x v="1"/>
    <m/>
    <n v="195"/>
    <x v="3"/>
    <x v="3"/>
    <n v="1402376400"/>
    <n v="1402722000"/>
    <x v="0"/>
    <x v="0"/>
    <s v="theater/plays"/>
    <x v="3"/>
    <x v="3"/>
    <x v="467"/>
    <d v="2014-06-14T05:00:00"/>
  </r>
  <r>
    <x v="496"/>
    <x v="490"/>
    <x v="496"/>
    <n v="183800"/>
    <n v="1667"/>
    <n v="0.90696409140369971"/>
    <x v="0"/>
    <m/>
    <n v="54"/>
    <x v="1"/>
    <x v="1"/>
    <n v="1495342800"/>
    <n v="1496811600"/>
    <x v="0"/>
    <x v="0"/>
    <s v="film &amp; video/animation"/>
    <x v="4"/>
    <x v="10"/>
    <x v="468"/>
    <d v="2017-06-07T05:00:00"/>
  </r>
  <r>
    <x v="497"/>
    <x v="491"/>
    <x v="497"/>
    <n v="9800"/>
    <n v="3349"/>
    <n v="34.173469387755098"/>
    <x v="0"/>
    <m/>
    <n v="120"/>
    <x v="1"/>
    <x v="1"/>
    <n v="1482213600"/>
    <n v="1482213600"/>
    <x v="0"/>
    <x v="1"/>
    <s v="technology/wearables"/>
    <x v="2"/>
    <x v="8"/>
    <x v="469"/>
    <d v="2016-12-20T06:00:00"/>
  </r>
  <r>
    <x v="498"/>
    <x v="492"/>
    <x v="498"/>
    <n v="193400"/>
    <n v="46317"/>
    <n v="23.948810754912099"/>
    <x v="0"/>
    <m/>
    <n v="579"/>
    <x v="3"/>
    <x v="3"/>
    <n v="1420092000"/>
    <n v="1420264800"/>
    <x v="0"/>
    <x v="0"/>
    <s v="technology/web"/>
    <x v="2"/>
    <x v="2"/>
    <x v="470"/>
    <d v="2015-01-03T06:00:00"/>
  </r>
  <r>
    <x v="499"/>
    <x v="493"/>
    <x v="499"/>
    <n v="163800"/>
    <n v="78743"/>
    <n v="48.072649572649574"/>
    <x v="0"/>
    <m/>
    <n v="2072"/>
    <x v="1"/>
    <x v="1"/>
    <n v="1458018000"/>
    <n v="1458450000"/>
    <x v="0"/>
    <x v="1"/>
    <s v="film &amp; video/documentary"/>
    <x v="4"/>
    <x v="4"/>
    <x v="471"/>
    <d v="2016-03-20T05:00:00"/>
  </r>
  <r>
    <x v="500"/>
    <x v="494"/>
    <x v="500"/>
    <n v="100"/>
    <n v="0"/>
    <n v="0"/>
    <x v="0"/>
    <m/>
    <n v="0"/>
    <x v="1"/>
    <x v="1"/>
    <n v="1367384400"/>
    <n v="1369803600"/>
    <x v="0"/>
    <x v="1"/>
    <s v="theater/plays"/>
    <x v="3"/>
    <x v="3"/>
    <x v="472"/>
    <d v="2013-05-29T05:00:00"/>
  </r>
  <r>
    <x v="501"/>
    <x v="495"/>
    <x v="501"/>
    <n v="153600"/>
    <n v="107743"/>
    <n v="70.145182291666657"/>
    <x v="0"/>
    <m/>
    <n v="1796"/>
    <x v="1"/>
    <x v="1"/>
    <n v="1363064400"/>
    <n v="1363237200"/>
    <x v="0"/>
    <x v="0"/>
    <s v="film &amp; video/documentary"/>
    <x v="4"/>
    <x v="4"/>
    <x v="473"/>
    <d v="2013-03-14T05:00:00"/>
  </r>
  <r>
    <x v="502"/>
    <x v="212"/>
    <x v="502"/>
    <n v="1300"/>
    <n v="6889"/>
    <n v="529.92307692307691"/>
    <x v="1"/>
    <m/>
    <n v="186"/>
    <x v="2"/>
    <x v="2"/>
    <n v="1343365200"/>
    <n v="1345870800"/>
    <x v="0"/>
    <x v="1"/>
    <s v="games/video games"/>
    <x v="6"/>
    <x v="11"/>
    <x v="474"/>
    <d v="2012-08-25T05:00:00"/>
  </r>
  <r>
    <x v="503"/>
    <x v="496"/>
    <x v="503"/>
    <n v="25500"/>
    <n v="45983"/>
    <n v="180.32549019607845"/>
    <x v="1"/>
    <m/>
    <n v="460"/>
    <x v="1"/>
    <x v="1"/>
    <n v="1435726800"/>
    <n v="1437454800"/>
    <x v="0"/>
    <x v="0"/>
    <s v="film &amp; video/drama"/>
    <x v="4"/>
    <x v="6"/>
    <x v="72"/>
    <d v="2015-07-21T05:00:00"/>
  </r>
  <r>
    <x v="504"/>
    <x v="497"/>
    <x v="504"/>
    <n v="7500"/>
    <n v="6924"/>
    <n v="92.320000000000007"/>
    <x v="0"/>
    <m/>
    <n v="62"/>
    <x v="6"/>
    <x v="6"/>
    <n v="1431925200"/>
    <n v="1432011600"/>
    <x v="0"/>
    <x v="0"/>
    <s v="music/rock"/>
    <x v="1"/>
    <x v="1"/>
    <x v="443"/>
    <d v="2015-05-19T05:00:00"/>
  </r>
  <r>
    <x v="505"/>
    <x v="498"/>
    <x v="505"/>
    <n v="89900"/>
    <n v="12497"/>
    <n v="13.901001112347053"/>
    <x v="0"/>
    <m/>
    <n v="347"/>
    <x v="1"/>
    <x v="1"/>
    <n v="1362722400"/>
    <n v="1366347600"/>
    <x v="0"/>
    <x v="1"/>
    <s v="publishing/radio &amp; podcasts"/>
    <x v="5"/>
    <x v="15"/>
    <x v="475"/>
    <d v="2013-04-19T05:00:00"/>
  </r>
  <r>
    <x v="506"/>
    <x v="499"/>
    <x v="506"/>
    <n v="18000"/>
    <n v="166874"/>
    <n v="927.07777777777767"/>
    <x v="1"/>
    <m/>
    <n v="2528"/>
    <x v="1"/>
    <x v="1"/>
    <n v="1511416800"/>
    <n v="1512885600"/>
    <x v="0"/>
    <x v="1"/>
    <s v="theater/plays"/>
    <x v="3"/>
    <x v="3"/>
    <x v="81"/>
    <d v="2017-12-10T06:00:00"/>
  </r>
  <r>
    <x v="507"/>
    <x v="500"/>
    <x v="507"/>
    <n v="2100"/>
    <n v="837"/>
    <n v="39.857142857142861"/>
    <x v="0"/>
    <m/>
    <n v="19"/>
    <x v="1"/>
    <x v="1"/>
    <n v="1365483600"/>
    <n v="1369717200"/>
    <x v="0"/>
    <x v="1"/>
    <s v="technology/web"/>
    <x v="2"/>
    <x v="2"/>
    <x v="476"/>
    <d v="2013-05-28T05:00:00"/>
  </r>
  <r>
    <x v="508"/>
    <x v="501"/>
    <x v="508"/>
    <n v="172700"/>
    <n v="193820"/>
    <n v="112.22929936305732"/>
    <x v="1"/>
    <m/>
    <n v="3657"/>
    <x v="1"/>
    <x v="1"/>
    <n v="1532840400"/>
    <n v="1534654800"/>
    <x v="0"/>
    <x v="0"/>
    <s v="theater/plays"/>
    <x v="3"/>
    <x v="3"/>
    <x v="192"/>
    <d v="2018-08-19T05:00:00"/>
  </r>
  <r>
    <x v="509"/>
    <x v="173"/>
    <x v="509"/>
    <n v="168500"/>
    <n v="119510"/>
    <n v="70.925816023738875"/>
    <x v="0"/>
    <m/>
    <n v="1258"/>
    <x v="1"/>
    <x v="1"/>
    <n v="1336194000"/>
    <n v="1337058000"/>
    <x v="0"/>
    <x v="0"/>
    <s v="theater/plays"/>
    <x v="3"/>
    <x v="3"/>
    <x v="477"/>
    <d v="2012-05-15T05:00:00"/>
  </r>
  <r>
    <x v="510"/>
    <x v="502"/>
    <x v="510"/>
    <n v="7800"/>
    <n v="9289"/>
    <n v="119.08974358974358"/>
    <x v="1"/>
    <m/>
    <n v="131"/>
    <x v="2"/>
    <x v="2"/>
    <n v="1527742800"/>
    <n v="1529816400"/>
    <x v="0"/>
    <x v="0"/>
    <s v="film &amp; video/drama"/>
    <x v="4"/>
    <x v="6"/>
    <x v="478"/>
    <d v="2018-06-24T05:00:00"/>
  </r>
  <r>
    <x v="511"/>
    <x v="503"/>
    <x v="511"/>
    <n v="147800"/>
    <n v="35498"/>
    <n v="24.017591339648174"/>
    <x v="0"/>
    <m/>
    <n v="362"/>
    <x v="1"/>
    <x v="1"/>
    <n v="1564030800"/>
    <n v="1564894800"/>
    <x v="0"/>
    <x v="0"/>
    <s v="theater/plays"/>
    <x v="3"/>
    <x v="3"/>
    <x v="479"/>
    <d v="2019-08-04T05:00:00"/>
  </r>
  <r>
    <x v="512"/>
    <x v="504"/>
    <x v="512"/>
    <n v="9100"/>
    <n v="12678"/>
    <n v="139.31868131868131"/>
    <x v="1"/>
    <m/>
    <n v="239"/>
    <x v="1"/>
    <x v="1"/>
    <n v="1404536400"/>
    <n v="1404622800"/>
    <x v="0"/>
    <x v="1"/>
    <s v="games/video games"/>
    <x v="6"/>
    <x v="11"/>
    <x v="480"/>
    <d v="2014-07-06T05:00:00"/>
  </r>
  <r>
    <x v="513"/>
    <x v="505"/>
    <x v="513"/>
    <n v="8300"/>
    <n v="3260"/>
    <n v="39.277108433734945"/>
    <x v="3"/>
    <m/>
    <n v="35"/>
    <x v="1"/>
    <x v="1"/>
    <n v="1284008400"/>
    <n v="1284181200"/>
    <x v="0"/>
    <x v="0"/>
    <s v="film &amp; video/television"/>
    <x v="4"/>
    <x v="19"/>
    <x v="180"/>
    <d v="2010-09-11T05:00:00"/>
  </r>
  <r>
    <x v="514"/>
    <x v="506"/>
    <x v="514"/>
    <n v="138700"/>
    <n v="31123"/>
    <n v="22.439077144917089"/>
    <x v="3"/>
    <m/>
    <n v="528"/>
    <x v="5"/>
    <x v="5"/>
    <n v="1386309600"/>
    <n v="1386741600"/>
    <x v="0"/>
    <x v="1"/>
    <s v="music/rock"/>
    <x v="1"/>
    <x v="1"/>
    <x v="481"/>
    <d v="2013-12-11T06:00:00"/>
  </r>
  <r>
    <x v="515"/>
    <x v="507"/>
    <x v="515"/>
    <n v="8600"/>
    <n v="4797"/>
    <n v="55.779069767441861"/>
    <x v="0"/>
    <m/>
    <n v="133"/>
    <x v="0"/>
    <x v="0"/>
    <n v="1324620000"/>
    <n v="1324792800"/>
    <x v="0"/>
    <x v="1"/>
    <s v="theater/plays"/>
    <x v="3"/>
    <x v="3"/>
    <x v="482"/>
    <d v="2011-12-25T06:00:00"/>
  </r>
  <r>
    <x v="516"/>
    <x v="508"/>
    <x v="516"/>
    <n v="125400"/>
    <n v="53324"/>
    <n v="42.523125996810208"/>
    <x v="0"/>
    <m/>
    <n v="846"/>
    <x v="1"/>
    <x v="1"/>
    <n v="1281070800"/>
    <n v="1284354000"/>
    <x v="0"/>
    <x v="0"/>
    <s v="publishing/nonfiction"/>
    <x v="5"/>
    <x v="9"/>
    <x v="194"/>
    <d v="2010-09-13T05:00:00"/>
  </r>
  <r>
    <x v="517"/>
    <x v="509"/>
    <x v="517"/>
    <n v="5900"/>
    <n v="6608"/>
    <n v="112.00000000000001"/>
    <x v="1"/>
    <m/>
    <n v="78"/>
    <x v="1"/>
    <x v="1"/>
    <n v="1493960400"/>
    <n v="1494392400"/>
    <x v="0"/>
    <x v="0"/>
    <s v="food/food trucks"/>
    <x v="0"/>
    <x v="0"/>
    <x v="483"/>
    <d v="2017-05-10T05:00:00"/>
  </r>
  <r>
    <x v="518"/>
    <x v="510"/>
    <x v="518"/>
    <n v="8800"/>
    <n v="622"/>
    <n v="7.0681818181818183"/>
    <x v="0"/>
    <m/>
    <n v="10"/>
    <x v="1"/>
    <x v="1"/>
    <n v="1519365600"/>
    <n v="1519538400"/>
    <x v="0"/>
    <x v="1"/>
    <s v="film &amp; video/animation"/>
    <x v="4"/>
    <x v="10"/>
    <x v="484"/>
    <d v="2018-02-25T06:00:00"/>
  </r>
  <r>
    <x v="519"/>
    <x v="511"/>
    <x v="519"/>
    <n v="177700"/>
    <n v="180802"/>
    <n v="101.74563871693867"/>
    <x v="1"/>
    <m/>
    <n v="1773"/>
    <x v="1"/>
    <x v="1"/>
    <n v="1420696800"/>
    <n v="1421906400"/>
    <x v="0"/>
    <x v="1"/>
    <s v="music/rock"/>
    <x v="1"/>
    <x v="1"/>
    <x v="355"/>
    <d v="2015-01-22T06:00:00"/>
  </r>
  <r>
    <x v="520"/>
    <x v="512"/>
    <x v="520"/>
    <n v="800"/>
    <n v="3406"/>
    <n v="425.75"/>
    <x v="1"/>
    <m/>
    <n v="32"/>
    <x v="1"/>
    <x v="1"/>
    <n v="1555650000"/>
    <n v="1555909200"/>
    <x v="0"/>
    <x v="0"/>
    <s v="theater/plays"/>
    <x v="3"/>
    <x v="3"/>
    <x v="485"/>
    <d v="2019-04-22T05:00:00"/>
  </r>
  <r>
    <x v="521"/>
    <x v="513"/>
    <x v="47"/>
    <n v="7600"/>
    <n v="11061"/>
    <n v="145.53947368421052"/>
    <x v="1"/>
    <m/>
    <n v="369"/>
    <x v="1"/>
    <x v="1"/>
    <n v="1471928400"/>
    <n v="1472446800"/>
    <x v="0"/>
    <x v="1"/>
    <s v="film &amp; video/drama"/>
    <x v="4"/>
    <x v="6"/>
    <x v="486"/>
    <d v="2016-08-29T05:00:00"/>
  </r>
  <r>
    <x v="522"/>
    <x v="514"/>
    <x v="521"/>
    <n v="50500"/>
    <n v="16389"/>
    <n v="32.453465346534657"/>
    <x v="0"/>
    <m/>
    <n v="191"/>
    <x v="1"/>
    <x v="1"/>
    <n v="1341291600"/>
    <n v="1342328400"/>
    <x v="0"/>
    <x v="0"/>
    <s v="film &amp; video/shorts"/>
    <x v="4"/>
    <x v="12"/>
    <x v="487"/>
    <d v="2012-07-15T05:00:00"/>
  </r>
  <r>
    <x v="523"/>
    <x v="515"/>
    <x v="522"/>
    <n v="900"/>
    <n v="6303"/>
    <n v="700.33333333333326"/>
    <x v="1"/>
    <m/>
    <n v="89"/>
    <x v="1"/>
    <x v="1"/>
    <n v="1267682400"/>
    <n v="1268114400"/>
    <x v="0"/>
    <x v="0"/>
    <s v="film &amp; video/shorts"/>
    <x v="4"/>
    <x v="12"/>
    <x v="488"/>
    <d v="2010-03-09T06:00:00"/>
  </r>
  <r>
    <x v="524"/>
    <x v="516"/>
    <x v="523"/>
    <n v="96700"/>
    <n v="81136"/>
    <n v="83.904860392967933"/>
    <x v="0"/>
    <m/>
    <n v="1979"/>
    <x v="1"/>
    <x v="1"/>
    <n v="1272258000"/>
    <n v="1273381200"/>
    <x v="0"/>
    <x v="0"/>
    <s v="theater/plays"/>
    <x v="3"/>
    <x v="3"/>
    <x v="489"/>
    <d v="2010-05-09T05:00:00"/>
  </r>
  <r>
    <x v="525"/>
    <x v="517"/>
    <x v="524"/>
    <n v="2100"/>
    <n v="1768"/>
    <n v="84.19047619047619"/>
    <x v="0"/>
    <m/>
    <n v="63"/>
    <x v="1"/>
    <x v="1"/>
    <n v="1290492000"/>
    <n v="1290837600"/>
    <x v="0"/>
    <x v="0"/>
    <s v="technology/wearables"/>
    <x v="2"/>
    <x v="8"/>
    <x v="490"/>
    <d v="2010-11-27T06:00:00"/>
  </r>
  <r>
    <x v="526"/>
    <x v="518"/>
    <x v="525"/>
    <n v="8300"/>
    <n v="12944"/>
    <n v="155.95180722891567"/>
    <x v="1"/>
    <m/>
    <n v="147"/>
    <x v="1"/>
    <x v="1"/>
    <n v="1451109600"/>
    <n v="1454306400"/>
    <x v="0"/>
    <x v="1"/>
    <s v="theater/plays"/>
    <x v="3"/>
    <x v="3"/>
    <x v="312"/>
    <d v="2016-02-01T06:00:00"/>
  </r>
  <r>
    <x v="527"/>
    <x v="519"/>
    <x v="526"/>
    <n v="189200"/>
    <n v="188480"/>
    <n v="99.619450317124731"/>
    <x v="0"/>
    <m/>
    <n v="6080"/>
    <x v="0"/>
    <x v="0"/>
    <n v="1454652000"/>
    <n v="1457762400"/>
    <x v="0"/>
    <x v="0"/>
    <s v="film &amp; video/animation"/>
    <x v="4"/>
    <x v="10"/>
    <x v="491"/>
    <d v="2016-03-12T06:00:00"/>
  </r>
  <r>
    <x v="528"/>
    <x v="520"/>
    <x v="527"/>
    <n v="9000"/>
    <n v="7227"/>
    <n v="80.300000000000011"/>
    <x v="0"/>
    <m/>
    <n v="80"/>
    <x v="4"/>
    <x v="4"/>
    <n v="1385186400"/>
    <n v="1389074400"/>
    <x v="0"/>
    <x v="0"/>
    <s v="music/indie rock"/>
    <x v="1"/>
    <x v="7"/>
    <x v="492"/>
    <d v="2014-01-07T06:00:00"/>
  </r>
  <r>
    <x v="529"/>
    <x v="521"/>
    <x v="528"/>
    <n v="5100"/>
    <n v="574"/>
    <n v="11.254901960784313"/>
    <x v="0"/>
    <m/>
    <n v="9"/>
    <x v="1"/>
    <x v="1"/>
    <n v="1399698000"/>
    <n v="1402117200"/>
    <x v="0"/>
    <x v="0"/>
    <s v="games/video games"/>
    <x v="6"/>
    <x v="11"/>
    <x v="493"/>
    <d v="2014-06-07T05:00:00"/>
  </r>
  <r>
    <x v="530"/>
    <x v="522"/>
    <x v="529"/>
    <n v="105000"/>
    <n v="96328"/>
    <n v="91.740952380952379"/>
    <x v="0"/>
    <m/>
    <n v="1784"/>
    <x v="1"/>
    <x v="1"/>
    <n v="1283230800"/>
    <n v="1284440400"/>
    <x v="0"/>
    <x v="1"/>
    <s v="publishing/fiction"/>
    <x v="5"/>
    <x v="13"/>
    <x v="494"/>
    <d v="2010-09-14T05:00:00"/>
  </r>
  <r>
    <x v="531"/>
    <x v="523"/>
    <x v="530"/>
    <n v="186700"/>
    <n v="178338"/>
    <n v="95.521156936261391"/>
    <x v="2"/>
    <m/>
    <n v="3640"/>
    <x v="5"/>
    <x v="5"/>
    <n v="1384149600"/>
    <n v="1388988000"/>
    <x v="0"/>
    <x v="0"/>
    <s v="games/video games"/>
    <x v="6"/>
    <x v="11"/>
    <x v="495"/>
    <d v="2014-01-06T06:00:00"/>
  </r>
  <r>
    <x v="532"/>
    <x v="524"/>
    <x v="531"/>
    <n v="1600"/>
    <n v="8046"/>
    <n v="502.87499999999994"/>
    <x v="1"/>
    <m/>
    <n v="126"/>
    <x v="0"/>
    <x v="0"/>
    <n v="1516860000"/>
    <n v="1516946400"/>
    <x v="0"/>
    <x v="0"/>
    <s v="theater/plays"/>
    <x v="3"/>
    <x v="3"/>
    <x v="496"/>
    <d v="2018-01-26T06:00:00"/>
  </r>
  <r>
    <x v="533"/>
    <x v="525"/>
    <x v="532"/>
    <n v="115600"/>
    <n v="184086"/>
    <n v="159.24394463667818"/>
    <x v="1"/>
    <m/>
    <n v="2218"/>
    <x v="4"/>
    <x v="4"/>
    <n v="1374642000"/>
    <n v="1377752400"/>
    <x v="0"/>
    <x v="0"/>
    <s v="music/indie rock"/>
    <x v="1"/>
    <x v="7"/>
    <x v="497"/>
    <d v="2013-08-29T05:00:00"/>
  </r>
  <r>
    <x v="534"/>
    <x v="526"/>
    <x v="533"/>
    <n v="89100"/>
    <n v="13385"/>
    <n v="15.022446689113355"/>
    <x v="0"/>
    <m/>
    <n v="243"/>
    <x v="1"/>
    <x v="1"/>
    <n v="1534482000"/>
    <n v="1534568400"/>
    <x v="0"/>
    <x v="1"/>
    <s v="film &amp; video/drama"/>
    <x v="4"/>
    <x v="6"/>
    <x v="498"/>
    <d v="2018-08-18T05:00:00"/>
  </r>
  <r>
    <x v="535"/>
    <x v="527"/>
    <x v="534"/>
    <n v="2600"/>
    <n v="12533"/>
    <n v="482.03846153846149"/>
    <x v="1"/>
    <m/>
    <n v="202"/>
    <x v="6"/>
    <x v="6"/>
    <n v="1528434000"/>
    <n v="1528606800"/>
    <x v="0"/>
    <x v="1"/>
    <s v="theater/plays"/>
    <x v="3"/>
    <x v="3"/>
    <x v="499"/>
    <d v="2018-06-10T05:00:00"/>
  </r>
  <r>
    <x v="536"/>
    <x v="528"/>
    <x v="535"/>
    <n v="9800"/>
    <n v="14697"/>
    <n v="149.96938775510205"/>
    <x v="1"/>
    <m/>
    <n v="140"/>
    <x v="6"/>
    <x v="6"/>
    <n v="1282626000"/>
    <n v="1284872400"/>
    <x v="0"/>
    <x v="0"/>
    <s v="publishing/fiction"/>
    <x v="5"/>
    <x v="13"/>
    <x v="500"/>
    <d v="2010-09-19T05:00:00"/>
  </r>
  <r>
    <x v="537"/>
    <x v="529"/>
    <x v="536"/>
    <n v="84400"/>
    <n v="98935"/>
    <n v="117.22156398104266"/>
    <x v="1"/>
    <m/>
    <n v="1052"/>
    <x v="3"/>
    <x v="3"/>
    <n v="1535605200"/>
    <n v="1537592400"/>
    <x v="1"/>
    <x v="1"/>
    <s v="film &amp; video/documentary"/>
    <x v="4"/>
    <x v="4"/>
    <x v="501"/>
    <d v="2018-09-22T05:00:00"/>
  </r>
  <r>
    <x v="538"/>
    <x v="530"/>
    <x v="537"/>
    <n v="151300"/>
    <n v="57034"/>
    <n v="37.695968274950431"/>
    <x v="0"/>
    <m/>
    <n v="1296"/>
    <x v="1"/>
    <x v="1"/>
    <n v="1379826000"/>
    <n v="1381208400"/>
    <x v="0"/>
    <x v="0"/>
    <s v="games/mobile games"/>
    <x v="6"/>
    <x v="20"/>
    <x v="502"/>
    <d v="2013-10-08T05:00:00"/>
  </r>
  <r>
    <x v="539"/>
    <x v="531"/>
    <x v="538"/>
    <n v="9800"/>
    <n v="7120"/>
    <n v="72.653061224489804"/>
    <x v="0"/>
    <m/>
    <n v="77"/>
    <x v="1"/>
    <x v="1"/>
    <n v="1561957200"/>
    <n v="1562475600"/>
    <x v="0"/>
    <x v="1"/>
    <s v="food/food trucks"/>
    <x v="0"/>
    <x v="0"/>
    <x v="503"/>
    <d v="2019-07-07T05:00:00"/>
  </r>
  <r>
    <x v="540"/>
    <x v="532"/>
    <x v="539"/>
    <n v="5300"/>
    <n v="14097"/>
    <n v="265.98113207547169"/>
    <x v="1"/>
    <m/>
    <n v="247"/>
    <x v="1"/>
    <x v="1"/>
    <n v="1525496400"/>
    <n v="1527397200"/>
    <x v="0"/>
    <x v="0"/>
    <s v="photography/photography books"/>
    <x v="7"/>
    <x v="14"/>
    <x v="504"/>
    <d v="2018-05-27T05:00:00"/>
  </r>
  <r>
    <x v="541"/>
    <x v="533"/>
    <x v="540"/>
    <n v="178000"/>
    <n v="43086"/>
    <n v="24.205617977528089"/>
    <x v="0"/>
    <m/>
    <n v="395"/>
    <x v="6"/>
    <x v="6"/>
    <n v="1433912400"/>
    <n v="1436158800"/>
    <x v="0"/>
    <x v="0"/>
    <s v="games/mobile games"/>
    <x v="6"/>
    <x v="20"/>
    <x v="505"/>
    <d v="2015-07-06T05:00:00"/>
  </r>
  <r>
    <x v="542"/>
    <x v="534"/>
    <x v="541"/>
    <n v="77000"/>
    <n v="1930"/>
    <n v="2.5064935064935066"/>
    <x v="0"/>
    <m/>
    <n v="49"/>
    <x v="4"/>
    <x v="4"/>
    <n v="1453442400"/>
    <n v="1456034400"/>
    <x v="0"/>
    <x v="0"/>
    <s v="music/indie rock"/>
    <x v="1"/>
    <x v="7"/>
    <x v="506"/>
    <d v="2016-02-21T06:00:00"/>
  </r>
  <r>
    <x v="543"/>
    <x v="535"/>
    <x v="542"/>
    <n v="84900"/>
    <n v="13864"/>
    <n v="16.329799764428738"/>
    <x v="0"/>
    <m/>
    <n v="180"/>
    <x v="1"/>
    <x v="1"/>
    <n v="1378875600"/>
    <n v="1380171600"/>
    <x v="0"/>
    <x v="0"/>
    <s v="games/video games"/>
    <x v="6"/>
    <x v="11"/>
    <x v="507"/>
    <d v="2013-09-26T05:00:00"/>
  </r>
  <r>
    <x v="544"/>
    <x v="536"/>
    <x v="543"/>
    <n v="2800"/>
    <n v="7742"/>
    <n v="276.5"/>
    <x v="1"/>
    <m/>
    <n v="84"/>
    <x v="1"/>
    <x v="1"/>
    <n v="1452232800"/>
    <n v="1453356000"/>
    <x v="0"/>
    <x v="0"/>
    <s v="music/rock"/>
    <x v="1"/>
    <x v="1"/>
    <x v="508"/>
    <d v="2016-01-21T06:00:00"/>
  </r>
  <r>
    <x v="545"/>
    <x v="537"/>
    <x v="544"/>
    <n v="184800"/>
    <n v="164109"/>
    <n v="88.803571428571431"/>
    <x v="0"/>
    <m/>
    <n v="2690"/>
    <x v="1"/>
    <x v="1"/>
    <n v="1577253600"/>
    <n v="1578981600"/>
    <x v="0"/>
    <x v="0"/>
    <s v="theater/plays"/>
    <x v="3"/>
    <x v="3"/>
    <x v="509"/>
    <d v="2020-01-14T06:00:00"/>
  </r>
  <r>
    <x v="546"/>
    <x v="538"/>
    <x v="545"/>
    <n v="4200"/>
    <n v="6870"/>
    <n v="163.57142857142856"/>
    <x v="1"/>
    <m/>
    <n v="88"/>
    <x v="1"/>
    <x v="1"/>
    <n v="1537160400"/>
    <n v="1537419600"/>
    <x v="0"/>
    <x v="1"/>
    <s v="theater/plays"/>
    <x v="3"/>
    <x v="3"/>
    <x v="510"/>
    <d v="2018-09-20T05:00:00"/>
  </r>
  <r>
    <x v="547"/>
    <x v="539"/>
    <x v="546"/>
    <n v="1300"/>
    <n v="12597"/>
    <n v="969"/>
    <x v="1"/>
    <m/>
    <n v="156"/>
    <x v="1"/>
    <x v="1"/>
    <n v="1422165600"/>
    <n v="1423202400"/>
    <x v="0"/>
    <x v="0"/>
    <s v="film &amp; video/drama"/>
    <x v="4"/>
    <x v="6"/>
    <x v="511"/>
    <d v="2015-02-06T06:00:00"/>
  </r>
  <r>
    <x v="548"/>
    <x v="540"/>
    <x v="547"/>
    <n v="66100"/>
    <n v="179074"/>
    <n v="270.91376701966715"/>
    <x v="1"/>
    <m/>
    <n v="2985"/>
    <x v="1"/>
    <x v="1"/>
    <n v="1459486800"/>
    <n v="1460610000"/>
    <x v="0"/>
    <x v="0"/>
    <s v="theater/plays"/>
    <x v="3"/>
    <x v="3"/>
    <x v="512"/>
    <d v="2016-04-14T05:00:00"/>
  </r>
  <r>
    <x v="549"/>
    <x v="541"/>
    <x v="548"/>
    <n v="29500"/>
    <n v="83843"/>
    <n v="284.21355932203392"/>
    <x v="1"/>
    <m/>
    <n v="762"/>
    <x v="1"/>
    <x v="1"/>
    <n v="1369717200"/>
    <n v="1370494800"/>
    <x v="0"/>
    <x v="0"/>
    <s v="technology/wearables"/>
    <x v="2"/>
    <x v="8"/>
    <x v="513"/>
    <d v="2013-06-06T05:00:00"/>
  </r>
  <r>
    <x v="550"/>
    <x v="542"/>
    <x v="549"/>
    <n v="100"/>
    <n v="4"/>
    <n v="4"/>
    <x v="3"/>
    <m/>
    <n v="1"/>
    <x v="5"/>
    <x v="5"/>
    <n v="1330495200"/>
    <n v="1332306000"/>
    <x v="0"/>
    <x v="0"/>
    <s v="music/indie rock"/>
    <x v="1"/>
    <x v="7"/>
    <x v="514"/>
    <d v="2012-03-21T05:00:00"/>
  </r>
  <r>
    <x v="551"/>
    <x v="543"/>
    <x v="550"/>
    <n v="180100"/>
    <n v="105598"/>
    <n v="58.6329816768462"/>
    <x v="0"/>
    <m/>
    <n v="2779"/>
    <x v="2"/>
    <x v="2"/>
    <n v="1419055200"/>
    <n v="1422511200"/>
    <x v="0"/>
    <x v="1"/>
    <s v="technology/web"/>
    <x v="2"/>
    <x v="2"/>
    <x v="515"/>
    <d v="2015-01-29T06:00:00"/>
  </r>
  <r>
    <x v="552"/>
    <x v="544"/>
    <x v="551"/>
    <n v="9000"/>
    <n v="8866"/>
    <n v="98.51111111111112"/>
    <x v="0"/>
    <m/>
    <n v="92"/>
    <x v="1"/>
    <x v="1"/>
    <n v="1480140000"/>
    <n v="1480312800"/>
    <x v="0"/>
    <x v="0"/>
    <s v="theater/plays"/>
    <x v="3"/>
    <x v="3"/>
    <x v="516"/>
    <d v="2016-11-28T06:00:00"/>
  </r>
  <r>
    <x v="553"/>
    <x v="545"/>
    <x v="552"/>
    <n v="170600"/>
    <n v="75022"/>
    <n v="43.975381008206334"/>
    <x v="0"/>
    <m/>
    <n v="1028"/>
    <x v="1"/>
    <x v="1"/>
    <n v="1293948000"/>
    <n v="1294034400"/>
    <x v="0"/>
    <x v="0"/>
    <s v="music/rock"/>
    <x v="1"/>
    <x v="1"/>
    <x v="517"/>
    <d v="2011-01-03T06:00:00"/>
  </r>
  <r>
    <x v="554"/>
    <x v="546"/>
    <x v="553"/>
    <n v="9500"/>
    <n v="14408"/>
    <n v="151.66315789473683"/>
    <x v="1"/>
    <m/>
    <n v="554"/>
    <x v="0"/>
    <x v="0"/>
    <n v="1482127200"/>
    <n v="1482645600"/>
    <x v="0"/>
    <x v="0"/>
    <s v="music/indie rock"/>
    <x v="1"/>
    <x v="7"/>
    <x v="518"/>
    <d v="2016-12-25T06:00:00"/>
  </r>
  <r>
    <x v="555"/>
    <x v="547"/>
    <x v="554"/>
    <n v="6300"/>
    <n v="14089"/>
    <n v="223.63492063492063"/>
    <x v="1"/>
    <m/>
    <n v="135"/>
    <x v="3"/>
    <x v="3"/>
    <n v="1396414800"/>
    <n v="1399093200"/>
    <x v="0"/>
    <x v="0"/>
    <s v="music/rock"/>
    <x v="1"/>
    <x v="1"/>
    <x v="519"/>
    <d v="2014-05-03T05:00:00"/>
  </r>
  <r>
    <x v="556"/>
    <x v="195"/>
    <x v="555"/>
    <n v="5200"/>
    <n v="12467"/>
    <n v="239.75"/>
    <x v="1"/>
    <m/>
    <n v="122"/>
    <x v="1"/>
    <x v="1"/>
    <n v="1315285200"/>
    <n v="1315890000"/>
    <x v="0"/>
    <x v="1"/>
    <s v="publishing/translations"/>
    <x v="5"/>
    <x v="18"/>
    <x v="520"/>
    <d v="2011-09-13T05:00:00"/>
  </r>
  <r>
    <x v="557"/>
    <x v="548"/>
    <x v="556"/>
    <n v="6000"/>
    <n v="11960"/>
    <n v="199.33333333333334"/>
    <x v="1"/>
    <m/>
    <n v="221"/>
    <x v="1"/>
    <x v="1"/>
    <n v="1443762000"/>
    <n v="1444021200"/>
    <x v="0"/>
    <x v="1"/>
    <s v="film &amp; video/science fiction"/>
    <x v="4"/>
    <x v="22"/>
    <x v="521"/>
    <d v="2015-10-05T05:00:00"/>
  </r>
  <r>
    <x v="558"/>
    <x v="549"/>
    <x v="557"/>
    <n v="5800"/>
    <n v="7966"/>
    <n v="137.34482758620689"/>
    <x v="1"/>
    <m/>
    <n v="126"/>
    <x v="1"/>
    <x v="1"/>
    <n v="1456293600"/>
    <n v="1460005200"/>
    <x v="0"/>
    <x v="0"/>
    <s v="theater/plays"/>
    <x v="3"/>
    <x v="3"/>
    <x v="522"/>
    <d v="2016-04-07T05:00:00"/>
  </r>
  <r>
    <x v="559"/>
    <x v="550"/>
    <x v="558"/>
    <n v="105300"/>
    <n v="106321"/>
    <n v="100.9696106362773"/>
    <x v="1"/>
    <m/>
    <n v="1022"/>
    <x v="1"/>
    <x v="1"/>
    <n v="1470114000"/>
    <n v="1470718800"/>
    <x v="0"/>
    <x v="0"/>
    <s v="theater/plays"/>
    <x v="3"/>
    <x v="3"/>
    <x v="523"/>
    <d v="2016-08-09T05:00:00"/>
  </r>
  <r>
    <x v="560"/>
    <x v="551"/>
    <x v="559"/>
    <n v="20000"/>
    <n v="158832"/>
    <n v="794.16"/>
    <x v="1"/>
    <m/>
    <n v="3177"/>
    <x v="1"/>
    <x v="1"/>
    <n v="1321596000"/>
    <n v="1325052000"/>
    <x v="0"/>
    <x v="0"/>
    <s v="film &amp; video/animation"/>
    <x v="4"/>
    <x v="10"/>
    <x v="524"/>
    <d v="2011-12-28T06:00:00"/>
  </r>
  <r>
    <x v="561"/>
    <x v="552"/>
    <x v="560"/>
    <n v="3000"/>
    <n v="11091"/>
    <n v="369.7"/>
    <x v="1"/>
    <m/>
    <n v="198"/>
    <x v="5"/>
    <x v="5"/>
    <n v="1318827600"/>
    <n v="1319000400"/>
    <x v="0"/>
    <x v="0"/>
    <s v="theater/plays"/>
    <x v="3"/>
    <x v="3"/>
    <x v="525"/>
    <d v="2011-10-19T05:00:00"/>
  </r>
  <r>
    <x v="562"/>
    <x v="553"/>
    <x v="561"/>
    <n v="9900"/>
    <n v="1269"/>
    <n v="12.818181818181817"/>
    <x v="0"/>
    <m/>
    <n v="26"/>
    <x v="5"/>
    <x v="5"/>
    <n v="1552366800"/>
    <n v="1552539600"/>
    <x v="0"/>
    <x v="0"/>
    <s v="music/rock"/>
    <x v="1"/>
    <x v="1"/>
    <x v="188"/>
    <d v="2019-03-14T05:00:00"/>
  </r>
  <r>
    <x v="563"/>
    <x v="554"/>
    <x v="562"/>
    <n v="3700"/>
    <n v="5107"/>
    <n v="138.02702702702703"/>
    <x v="1"/>
    <m/>
    <n v="85"/>
    <x v="2"/>
    <x v="2"/>
    <n v="1542088800"/>
    <n v="1543816800"/>
    <x v="0"/>
    <x v="0"/>
    <s v="film &amp; video/documentary"/>
    <x v="4"/>
    <x v="4"/>
    <x v="526"/>
    <d v="2018-12-03T06:00:00"/>
  </r>
  <r>
    <x v="564"/>
    <x v="555"/>
    <x v="563"/>
    <n v="168700"/>
    <n v="141393"/>
    <n v="83.813278008298752"/>
    <x v="0"/>
    <m/>
    <n v="1790"/>
    <x v="1"/>
    <x v="1"/>
    <n v="1426395600"/>
    <n v="1427086800"/>
    <x v="0"/>
    <x v="0"/>
    <s v="theater/plays"/>
    <x v="3"/>
    <x v="3"/>
    <x v="527"/>
    <d v="2015-03-23T05:00:00"/>
  </r>
  <r>
    <x v="565"/>
    <x v="556"/>
    <x v="564"/>
    <n v="94900"/>
    <n v="194166"/>
    <n v="204.60063224446787"/>
    <x v="1"/>
    <m/>
    <n v="3596"/>
    <x v="1"/>
    <x v="1"/>
    <n v="1321336800"/>
    <n v="1323064800"/>
    <x v="0"/>
    <x v="0"/>
    <s v="theater/plays"/>
    <x v="3"/>
    <x v="3"/>
    <x v="528"/>
    <d v="2011-12-05T06:00:00"/>
  </r>
  <r>
    <x v="566"/>
    <x v="557"/>
    <x v="565"/>
    <n v="9300"/>
    <n v="4124"/>
    <n v="44.344086021505376"/>
    <x v="0"/>
    <m/>
    <n v="37"/>
    <x v="1"/>
    <x v="1"/>
    <n v="1456293600"/>
    <n v="1458277200"/>
    <x v="0"/>
    <x v="1"/>
    <s v="music/electric music"/>
    <x v="1"/>
    <x v="5"/>
    <x v="522"/>
    <d v="2016-03-18T05:00:00"/>
  </r>
  <r>
    <x v="567"/>
    <x v="558"/>
    <x v="566"/>
    <n v="6800"/>
    <n v="14865"/>
    <n v="218.60294117647058"/>
    <x v="1"/>
    <m/>
    <n v="244"/>
    <x v="1"/>
    <x v="1"/>
    <n v="1404968400"/>
    <n v="1405141200"/>
    <x v="0"/>
    <x v="0"/>
    <s v="music/rock"/>
    <x v="1"/>
    <x v="1"/>
    <x v="529"/>
    <d v="2014-07-12T05:00:00"/>
  </r>
  <r>
    <x v="568"/>
    <x v="559"/>
    <x v="567"/>
    <n v="72400"/>
    <n v="134688"/>
    <n v="186.03314917127071"/>
    <x v="1"/>
    <m/>
    <n v="5180"/>
    <x v="1"/>
    <x v="1"/>
    <n v="1279170000"/>
    <n v="1283058000"/>
    <x v="0"/>
    <x v="0"/>
    <s v="theater/plays"/>
    <x v="3"/>
    <x v="3"/>
    <x v="530"/>
    <d v="2010-08-29T05:00:00"/>
  </r>
  <r>
    <x v="569"/>
    <x v="560"/>
    <x v="568"/>
    <n v="20100"/>
    <n v="47705"/>
    <n v="237.33830845771143"/>
    <x v="1"/>
    <m/>
    <n v="589"/>
    <x v="6"/>
    <x v="6"/>
    <n v="1294725600"/>
    <n v="1295762400"/>
    <x v="0"/>
    <x v="0"/>
    <s v="film &amp; video/animation"/>
    <x v="4"/>
    <x v="10"/>
    <x v="531"/>
    <d v="2011-01-23T06:00:00"/>
  </r>
  <r>
    <x v="570"/>
    <x v="561"/>
    <x v="569"/>
    <n v="31200"/>
    <n v="95364"/>
    <n v="305.65384615384613"/>
    <x v="1"/>
    <m/>
    <n v="2725"/>
    <x v="1"/>
    <x v="1"/>
    <n v="1419055200"/>
    <n v="1419573600"/>
    <x v="0"/>
    <x v="1"/>
    <s v="music/rock"/>
    <x v="1"/>
    <x v="1"/>
    <x v="515"/>
    <d v="2014-12-26T06:00:00"/>
  </r>
  <r>
    <x v="571"/>
    <x v="562"/>
    <x v="570"/>
    <n v="3500"/>
    <n v="3295"/>
    <n v="94.142857142857139"/>
    <x v="0"/>
    <m/>
    <n v="35"/>
    <x v="6"/>
    <x v="6"/>
    <n v="1434690000"/>
    <n v="1438750800"/>
    <x v="0"/>
    <x v="0"/>
    <s v="film &amp; video/shorts"/>
    <x v="4"/>
    <x v="12"/>
    <x v="532"/>
    <d v="2015-08-05T05:00:00"/>
  </r>
  <r>
    <x v="572"/>
    <x v="563"/>
    <x v="571"/>
    <n v="9000"/>
    <n v="4896"/>
    <n v="54.400000000000006"/>
    <x v="3"/>
    <m/>
    <n v="94"/>
    <x v="1"/>
    <x v="1"/>
    <n v="1443416400"/>
    <n v="1444798800"/>
    <x v="0"/>
    <x v="1"/>
    <s v="music/rock"/>
    <x v="1"/>
    <x v="1"/>
    <x v="533"/>
    <d v="2015-10-14T05:00:00"/>
  </r>
  <r>
    <x v="573"/>
    <x v="564"/>
    <x v="572"/>
    <n v="6700"/>
    <n v="7496"/>
    <n v="111.88059701492537"/>
    <x v="1"/>
    <m/>
    <n v="300"/>
    <x v="1"/>
    <x v="1"/>
    <n v="1399006800"/>
    <n v="1399179600"/>
    <x v="0"/>
    <x v="0"/>
    <s v="journalism/audio"/>
    <x v="8"/>
    <x v="23"/>
    <x v="409"/>
    <d v="2014-05-04T05:00:00"/>
  </r>
  <r>
    <x v="574"/>
    <x v="565"/>
    <x v="573"/>
    <n v="2700"/>
    <n v="9967"/>
    <n v="369.14814814814815"/>
    <x v="1"/>
    <m/>
    <n v="144"/>
    <x v="1"/>
    <x v="1"/>
    <n v="1575698400"/>
    <n v="1576562400"/>
    <x v="0"/>
    <x v="1"/>
    <s v="food/food trucks"/>
    <x v="0"/>
    <x v="0"/>
    <x v="534"/>
    <d v="2019-12-17T06:00:00"/>
  </r>
  <r>
    <x v="575"/>
    <x v="566"/>
    <x v="574"/>
    <n v="83300"/>
    <n v="52421"/>
    <n v="62.930372148859547"/>
    <x v="0"/>
    <m/>
    <n v="558"/>
    <x v="1"/>
    <x v="1"/>
    <n v="1400562000"/>
    <n v="1400821200"/>
    <x v="0"/>
    <x v="1"/>
    <s v="theater/plays"/>
    <x v="3"/>
    <x v="3"/>
    <x v="53"/>
    <d v="2014-05-23T05:00:00"/>
  </r>
  <r>
    <x v="576"/>
    <x v="567"/>
    <x v="575"/>
    <n v="9700"/>
    <n v="6298"/>
    <n v="64.927835051546396"/>
    <x v="0"/>
    <m/>
    <n v="64"/>
    <x v="1"/>
    <x v="1"/>
    <n v="1509512400"/>
    <n v="1510984800"/>
    <x v="0"/>
    <x v="0"/>
    <s v="theater/plays"/>
    <x v="3"/>
    <x v="3"/>
    <x v="535"/>
    <d v="2017-11-18T06:00:00"/>
  </r>
  <r>
    <x v="577"/>
    <x v="568"/>
    <x v="576"/>
    <n v="8200"/>
    <n v="1546"/>
    <n v="18.853658536585368"/>
    <x v="3"/>
    <m/>
    <n v="37"/>
    <x v="1"/>
    <x v="1"/>
    <n v="1299823200"/>
    <n v="1302066000"/>
    <x v="0"/>
    <x v="0"/>
    <s v="music/jazz"/>
    <x v="1"/>
    <x v="17"/>
    <x v="536"/>
    <d v="2011-04-06T05:00:00"/>
  </r>
  <r>
    <x v="578"/>
    <x v="569"/>
    <x v="577"/>
    <n v="96500"/>
    <n v="16168"/>
    <n v="16.754404145077721"/>
    <x v="0"/>
    <m/>
    <n v="245"/>
    <x v="1"/>
    <x v="1"/>
    <n v="1322719200"/>
    <n v="1322978400"/>
    <x v="0"/>
    <x v="0"/>
    <s v="film &amp; video/science fiction"/>
    <x v="4"/>
    <x v="22"/>
    <x v="537"/>
    <d v="2011-12-04T06:00:00"/>
  </r>
  <r>
    <x v="579"/>
    <x v="570"/>
    <x v="578"/>
    <n v="6200"/>
    <n v="6269"/>
    <n v="101.11290322580646"/>
    <x v="1"/>
    <m/>
    <n v="87"/>
    <x v="1"/>
    <x v="1"/>
    <n v="1312693200"/>
    <n v="1313730000"/>
    <x v="0"/>
    <x v="0"/>
    <s v="music/jazz"/>
    <x v="1"/>
    <x v="17"/>
    <x v="538"/>
    <d v="2011-08-19T05:00:00"/>
  </r>
  <r>
    <x v="580"/>
    <x v="251"/>
    <x v="579"/>
    <n v="43800"/>
    <n v="149578"/>
    <n v="341.5022831050228"/>
    <x v="1"/>
    <m/>
    <n v="3116"/>
    <x v="1"/>
    <x v="1"/>
    <n v="1393394400"/>
    <n v="1394085600"/>
    <x v="0"/>
    <x v="0"/>
    <s v="theater/plays"/>
    <x v="3"/>
    <x v="3"/>
    <x v="539"/>
    <d v="2014-03-06T06:00:00"/>
  </r>
  <r>
    <x v="581"/>
    <x v="571"/>
    <x v="580"/>
    <n v="6000"/>
    <n v="3841"/>
    <n v="64.016666666666666"/>
    <x v="0"/>
    <m/>
    <n v="71"/>
    <x v="1"/>
    <x v="1"/>
    <n v="1304053200"/>
    <n v="1305349200"/>
    <x v="0"/>
    <x v="0"/>
    <s v="technology/web"/>
    <x v="2"/>
    <x v="2"/>
    <x v="540"/>
    <d v="2011-05-14T05:00:00"/>
  </r>
  <r>
    <x v="582"/>
    <x v="572"/>
    <x v="581"/>
    <n v="8700"/>
    <n v="4531"/>
    <n v="52.080459770114942"/>
    <x v="0"/>
    <m/>
    <n v="42"/>
    <x v="1"/>
    <x v="1"/>
    <n v="1433912400"/>
    <n v="1434344400"/>
    <x v="0"/>
    <x v="1"/>
    <s v="games/video games"/>
    <x v="6"/>
    <x v="11"/>
    <x v="505"/>
    <d v="2015-06-15T05:00:00"/>
  </r>
  <r>
    <x v="583"/>
    <x v="573"/>
    <x v="582"/>
    <n v="18900"/>
    <n v="60934"/>
    <n v="322.40211640211641"/>
    <x v="1"/>
    <m/>
    <n v="909"/>
    <x v="1"/>
    <x v="1"/>
    <n v="1329717600"/>
    <n v="1331186400"/>
    <x v="0"/>
    <x v="0"/>
    <s v="film &amp; video/documentary"/>
    <x v="4"/>
    <x v="4"/>
    <x v="541"/>
    <d v="2012-03-08T06:00:00"/>
  </r>
  <r>
    <x v="584"/>
    <x v="8"/>
    <x v="583"/>
    <n v="86400"/>
    <n v="103255"/>
    <n v="119.50810185185186"/>
    <x v="1"/>
    <m/>
    <n v="1613"/>
    <x v="1"/>
    <x v="1"/>
    <n v="1335330000"/>
    <n v="1336539600"/>
    <x v="0"/>
    <x v="0"/>
    <s v="technology/web"/>
    <x v="2"/>
    <x v="2"/>
    <x v="542"/>
    <d v="2012-05-09T05:00:00"/>
  </r>
  <r>
    <x v="585"/>
    <x v="574"/>
    <x v="584"/>
    <n v="8900"/>
    <n v="13065"/>
    <n v="146.79775280898878"/>
    <x v="1"/>
    <m/>
    <n v="136"/>
    <x v="1"/>
    <x v="1"/>
    <n v="1268888400"/>
    <n v="1269752400"/>
    <x v="0"/>
    <x v="0"/>
    <s v="publishing/translations"/>
    <x v="5"/>
    <x v="18"/>
    <x v="543"/>
    <d v="2010-03-28T05:00:00"/>
  </r>
  <r>
    <x v="586"/>
    <x v="575"/>
    <x v="585"/>
    <n v="700"/>
    <n v="6654"/>
    <n v="950.57142857142856"/>
    <x v="1"/>
    <m/>
    <n v="130"/>
    <x v="1"/>
    <x v="1"/>
    <n v="1289973600"/>
    <n v="1291615200"/>
    <x v="0"/>
    <x v="0"/>
    <s v="music/rock"/>
    <x v="1"/>
    <x v="1"/>
    <x v="544"/>
    <d v="2010-12-06T06:00:00"/>
  </r>
  <r>
    <x v="587"/>
    <x v="576"/>
    <x v="586"/>
    <n v="9400"/>
    <n v="6852"/>
    <n v="72.893617021276597"/>
    <x v="0"/>
    <m/>
    <n v="156"/>
    <x v="0"/>
    <x v="0"/>
    <n v="1547877600"/>
    <n v="1552366800"/>
    <x v="0"/>
    <x v="1"/>
    <s v="food/food trucks"/>
    <x v="0"/>
    <x v="0"/>
    <x v="35"/>
    <d v="2019-03-12T05:00:00"/>
  </r>
  <r>
    <x v="588"/>
    <x v="577"/>
    <x v="587"/>
    <n v="157600"/>
    <n v="124517"/>
    <n v="79.008248730964468"/>
    <x v="0"/>
    <m/>
    <n v="1368"/>
    <x v="4"/>
    <x v="4"/>
    <n v="1269493200"/>
    <n v="1272171600"/>
    <x v="0"/>
    <x v="0"/>
    <s v="theater/plays"/>
    <x v="3"/>
    <x v="3"/>
    <x v="152"/>
    <d v="2010-04-25T05:00:00"/>
  </r>
  <r>
    <x v="589"/>
    <x v="578"/>
    <x v="588"/>
    <n v="7900"/>
    <n v="5113"/>
    <n v="64.721518987341781"/>
    <x v="0"/>
    <m/>
    <n v="102"/>
    <x v="1"/>
    <x v="1"/>
    <n v="1436072400"/>
    <n v="1436677200"/>
    <x v="0"/>
    <x v="0"/>
    <s v="film &amp; video/documentary"/>
    <x v="4"/>
    <x v="4"/>
    <x v="545"/>
    <d v="2015-07-12T05:00:00"/>
  </r>
  <r>
    <x v="590"/>
    <x v="579"/>
    <x v="589"/>
    <n v="7100"/>
    <n v="5824"/>
    <n v="82.028169014084511"/>
    <x v="0"/>
    <m/>
    <n v="86"/>
    <x v="2"/>
    <x v="2"/>
    <n v="1419141600"/>
    <n v="1420092000"/>
    <x v="0"/>
    <x v="0"/>
    <s v="publishing/radio &amp; podcasts"/>
    <x v="5"/>
    <x v="15"/>
    <x v="546"/>
    <d v="2015-01-01T06:00:00"/>
  </r>
  <r>
    <x v="591"/>
    <x v="580"/>
    <x v="590"/>
    <n v="600"/>
    <n v="6226"/>
    <n v="1037.6666666666667"/>
    <x v="1"/>
    <m/>
    <n v="102"/>
    <x v="1"/>
    <x v="1"/>
    <n v="1279083600"/>
    <n v="1279947600"/>
    <x v="0"/>
    <x v="0"/>
    <s v="games/video games"/>
    <x v="6"/>
    <x v="11"/>
    <x v="547"/>
    <d v="2010-07-24T05:00:00"/>
  </r>
  <r>
    <x v="592"/>
    <x v="581"/>
    <x v="591"/>
    <n v="156800"/>
    <n v="20243"/>
    <n v="12.910076530612244"/>
    <x v="0"/>
    <m/>
    <n v="253"/>
    <x v="1"/>
    <x v="1"/>
    <n v="1401426000"/>
    <n v="1402203600"/>
    <x v="0"/>
    <x v="0"/>
    <s v="theater/plays"/>
    <x v="3"/>
    <x v="3"/>
    <x v="548"/>
    <d v="2014-06-08T05:00:00"/>
  </r>
  <r>
    <x v="593"/>
    <x v="582"/>
    <x v="592"/>
    <n v="121600"/>
    <n v="188288"/>
    <n v="154.84210526315789"/>
    <x v="1"/>
    <m/>
    <n v="4006"/>
    <x v="1"/>
    <x v="1"/>
    <n v="1395810000"/>
    <n v="1396933200"/>
    <x v="0"/>
    <x v="0"/>
    <s v="film &amp; video/animation"/>
    <x v="4"/>
    <x v="10"/>
    <x v="549"/>
    <d v="2014-04-08T05:00:00"/>
  </r>
  <r>
    <x v="594"/>
    <x v="583"/>
    <x v="593"/>
    <n v="157300"/>
    <n v="11167"/>
    <n v="7.0991735537190088"/>
    <x v="0"/>
    <m/>
    <n v="157"/>
    <x v="1"/>
    <x v="1"/>
    <n v="1467003600"/>
    <n v="1467262800"/>
    <x v="0"/>
    <x v="1"/>
    <s v="theater/plays"/>
    <x v="3"/>
    <x v="3"/>
    <x v="550"/>
    <d v="2016-06-30T05:00:00"/>
  </r>
  <r>
    <x v="595"/>
    <x v="584"/>
    <x v="594"/>
    <n v="70300"/>
    <n v="146595"/>
    <n v="208.52773826458036"/>
    <x v="1"/>
    <m/>
    <n v="1629"/>
    <x v="1"/>
    <x v="1"/>
    <n v="1268715600"/>
    <n v="1270530000"/>
    <x v="0"/>
    <x v="1"/>
    <s v="theater/plays"/>
    <x v="3"/>
    <x v="3"/>
    <x v="551"/>
    <d v="2010-04-06T05:00:00"/>
  </r>
  <r>
    <x v="596"/>
    <x v="585"/>
    <x v="595"/>
    <n v="7900"/>
    <n v="7875"/>
    <n v="99.683544303797461"/>
    <x v="0"/>
    <m/>
    <n v="183"/>
    <x v="1"/>
    <x v="1"/>
    <n v="1457157600"/>
    <n v="1457762400"/>
    <x v="0"/>
    <x v="1"/>
    <s v="film &amp; video/drama"/>
    <x v="4"/>
    <x v="6"/>
    <x v="552"/>
    <d v="2016-03-12T06:00:00"/>
  </r>
  <r>
    <x v="597"/>
    <x v="586"/>
    <x v="596"/>
    <n v="73800"/>
    <n v="148779"/>
    <n v="201.59756097560978"/>
    <x v="1"/>
    <m/>
    <n v="2188"/>
    <x v="1"/>
    <x v="1"/>
    <n v="1573970400"/>
    <n v="1575525600"/>
    <x v="0"/>
    <x v="0"/>
    <s v="theater/plays"/>
    <x v="3"/>
    <x v="3"/>
    <x v="462"/>
    <d v="2019-12-05T06:00:00"/>
  </r>
  <r>
    <x v="598"/>
    <x v="587"/>
    <x v="597"/>
    <n v="108500"/>
    <n v="175868"/>
    <n v="162.09032258064516"/>
    <x v="1"/>
    <m/>
    <n v="2409"/>
    <x v="6"/>
    <x v="6"/>
    <n v="1276578000"/>
    <n v="1279083600"/>
    <x v="0"/>
    <x v="0"/>
    <s v="music/rock"/>
    <x v="1"/>
    <x v="1"/>
    <x v="553"/>
    <d v="2010-07-14T05:00:00"/>
  </r>
  <r>
    <x v="599"/>
    <x v="588"/>
    <x v="598"/>
    <n v="140300"/>
    <n v="5112"/>
    <n v="3.6436208125445471"/>
    <x v="0"/>
    <m/>
    <n v="82"/>
    <x v="3"/>
    <x v="3"/>
    <n v="1423720800"/>
    <n v="1424412000"/>
    <x v="0"/>
    <x v="0"/>
    <s v="film &amp; video/documentary"/>
    <x v="4"/>
    <x v="4"/>
    <x v="554"/>
    <d v="2015-02-20T06:00:00"/>
  </r>
  <r>
    <x v="600"/>
    <x v="589"/>
    <x v="599"/>
    <n v="100"/>
    <n v="5"/>
    <n v="5"/>
    <x v="0"/>
    <m/>
    <n v="1"/>
    <x v="4"/>
    <x v="4"/>
    <n v="1375160400"/>
    <n v="1376197200"/>
    <x v="0"/>
    <x v="0"/>
    <s v="food/food trucks"/>
    <x v="0"/>
    <x v="0"/>
    <x v="555"/>
    <d v="2013-08-11T05:00:00"/>
  </r>
  <r>
    <x v="601"/>
    <x v="590"/>
    <x v="600"/>
    <n v="6300"/>
    <n v="13018"/>
    <n v="206.63492063492063"/>
    <x v="1"/>
    <m/>
    <n v="194"/>
    <x v="1"/>
    <x v="1"/>
    <n v="1401426000"/>
    <n v="1402894800"/>
    <x v="1"/>
    <x v="0"/>
    <s v="technology/wearables"/>
    <x v="2"/>
    <x v="8"/>
    <x v="548"/>
    <d v="2014-06-16T05:00:00"/>
  </r>
  <r>
    <x v="602"/>
    <x v="591"/>
    <x v="601"/>
    <n v="71100"/>
    <n v="91176"/>
    <n v="128.23628691983123"/>
    <x v="1"/>
    <m/>
    <n v="1140"/>
    <x v="1"/>
    <x v="1"/>
    <n v="1433480400"/>
    <n v="1434430800"/>
    <x v="0"/>
    <x v="0"/>
    <s v="theater/plays"/>
    <x v="3"/>
    <x v="3"/>
    <x v="62"/>
    <d v="2015-06-16T05:00:00"/>
  </r>
  <r>
    <x v="603"/>
    <x v="592"/>
    <x v="602"/>
    <n v="5300"/>
    <n v="6342"/>
    <n v="119.66037735849055"/>
    <x v="1"/>
    <m/>
    <n v="102"/>
    <x v="1"/>
    <x v="1"/>
    <n v="1555563600"/>
    <n v="1557896400"/>
    <x v="0"/>
    <x v="0"/>
    <s v="theater/plays"/>
    <x v="3"/>
    <x v="3"/>
    <x v="556"/>
    <d v="2019-05-15T05:00:00"/>
  </r>
  <r>
    <x v="604"/>
    <x v="593"/>
    <x v="603"/>
    <n v="88700"/>
    <n v="151438"/>
    <n v="170.73055242390078"/>
    <x v="1"/>
    <m/>
    <n v="2857"/>
    <x v="1"/>
    <x v="1"/>
    <n v="1295676000"/>
    <n v="1297490400"/>
    <x v="0"/>
    <x v="0"/>
    <s v="theater/plays"/>
    <x v="3"/>
    <x v="3"/>
    <x v="557"/>
    <d v="2011-02-12T06:00:00"/>
  </r>
  <r>
    <x v="605"/>
    <x v="594"/>
    <x v="604"/>
    <n v="3300"/>
    <n v="6178"/>
    <n v="187.21212121212122"/>
    <x v="1"/>
    <m/>
    <n v="107"/>
    <x v="1"/>
    <x v="1"/>
    <n v="1443848400"/>
    <n v="1447394400"/>
    <x v="0"/>
    <x v="0"/>
    <s v="publishing/nonfiction"/>
    <x v="5"/>
    <x v="9"/>
    <x v="27"/>
    <d v="2015-11-13T06:00:00"/>
  </r>
  <r>
    <x v="606"/>
    <x v="595"/>
    <x v="605"/>
    <n v="3400"/>
    <n v="6405"/>
    <n v="188.38235294117646"/>
    <x v="1"/>
    <m/>
    <n v="160"/>
    <x v="4"/>
    <x v="4"/>
    <n v="1457330400"/>
    <n v="1458277200"/>
    <x v="0"/>
    <x v="0"/>
    <s v="music/rock"/>
    <x v="1"/>
    <x v="1"/>
    <x v="558"/>
    <d v="2016-03-18T05:00:00"/>
  </r>
  <r>
    <x v="607"/>
    <x v="596"/>
    <x v="606"/>
    <n v="137600"/>
    <n v="180667"/>
    <n v="131.29869186046511"/>
    <x v="1"/>
    <m/>
    <n v="2230"/>
    <x v="1"/>
    <x v="1"/>
    <n v="1395550800"/>
    <n v="1395723600"/>
    <x v="0"/>
    <x v="0"/>
    <s v="food/food trucks"/>
    <x v="0"/>
    <x v="0"/>
    <x v="559"/>
    <d v="2014-03-25T05:00:00"/>
  </r>
  <r>
    <x v="608"/>
    <x v="597"/>
    <x v="607"/>
    <n v="3900"/>
    <n v="11075"/>
    <n v="283.97435897435901"/>
    <x v="1"/>
    <m/>
    <n v="316"/>
    <x v="1"/>
    <x v="1"/>
    <n v="1551852000"/>
    <n v="1552197600"/>
    <x v="0"/>
    <x v="1"/>
    <s v="music/jazz"/>
    <x v="1"/>
    <x v="17"/>
    <x v="426"/>
    <d v="2019-03-10T06:00:00"/>
  </r>
  <r>
    <x v="609"/>
    <x v="598"/>
    <x v="608"/>
    <n v="10000"/>
    <n v="12042"/>
    <n v="120.41999999999999"/>
    <x v="1"/>
    <m/>
    <n v="117"/>
    <x v="1"/>
    <x v="1"/>
    <n v="1547618400"/>
    <n v="1549087200"/>
    <x v="0"/>
    <x v="0"/>
    <s v="film &amp; video/science fiction"/>
    <x v="4"/>
    <x v="22"/>
    <x v="560"/>
    <d v="2019-02-02T06:00:00"/>
  </r>
  <r>
    <x v="610"/>
    <x v="599"/>
    <x v="609"/>
    <n v="42800"/>
    <n v="179356"/>
    <n v="419.0560747663551"/>
    <x v="1"/>
    <m/>
    <n v="6406"/>
    <x v="1"/>
    <x v="1"/>
    <n v="1355637600"/>
    <n v="1356847200"/>
    <x v="0"/>
    <x v="0"/>
    <s v="theater/plays"/>
    <x v="3"/>
    <x v="3"/>
    <x v="561"/>
    <d v="2012-12-30T06:00:00"/>
  </r>
  <r>
    <x v="611"/>
    <x v="600"/>
    <x v="610"/>
    <n v="8200"/>
    <n v="1136"/>
    <n v="13.853658536585368"/>
    <x v="3"/>
    <m/>
    <n v="15"/>
    <x v="1"/>
    <x v="1"/>
    <n v="1374728400"/>
    <n v="1375765200"/>
    <x v="0"/>
    <x v="0"/>
    <s v="theater/plays"/>
    <x v="3"/>
    <x v="3"/>
    <x v="562"/>
    <d v="2013-08-06T05:00:00"/>
  </r>
  <r>
    <x v="612"/>
    <x v="601"/>
    <x v="611"/>
    <n v="6200"/>
    <n v="8645"/>
    <n v="139.43548387096774"/>
    <x v="1"/>
    <m/>
    <n v="192"/>
    <x v="1"/>
    <x v="1"/>
    <n v="1287810000"/>
    <n v="1289800800"/>
    <x v="0"/>
    <x v="0"/>
    <s v="music/electric music"/>
    <x v="1"/>
    <x v="5"/>
    <x v="563"/>
    <d v="2010-11-15T06:00:00"/>
  </r>
  <r>
    <x v="613"/>
    <x v="602"/>
    <x v="612"/>
    <n v="1100"/>
    <n v="1914"/>
    <n v="174"/>
    <x v="1"/>
    <m/>
    <n v="26"/>
    <x v="0"/>
    <x v="0"/>
    <n v="1503723600"/>
    <n v="1504501200"/>
    <x v="0"/>
    <x v="0"/>
    <s v="theater/plays"/>
    <x v="3"/>
    <x v="3"/>
    <x v="564"/>
    <d v="2017-09-04T05:00:00"/>
  </r>
  <r>
    <x v="614"/>
    <x v="603"/>
    <x v="613"/>
    <n v="26500"/>
    <n v="41205"/>
    <n v="155.49056603773585"/>
    <x v="1"/>
    <m/>
    <n v="723"/>
    <x v="1"/>
    <x v="1"/>
    <n v="1484114400"/>
    <n v="1485669600"/>
    <x v="0"/>
    <x v="0"/>
    <s v="theater/plays"/>
    <x v="3"/>
    <x v="3"/>
    <x v="565"/>
    <d v="2017-01-29T06:00:00"/>
  </r>
  <r>
    <x v="615"/>
    <x v="604"/>
    <x v="614"/>
    <n v="8500"/>
    <n v="14488"/>
    <n v="170.44705882352943"/>
    <x v="1"/>
    <m/>
    <n v="170"/>
    <x v="6"/>
    <x v="6"/>
    <n v="1461906000"/>
    <n v="1462770000"/>
    <x v="0"/>
    <x v="0"/>
    <s v="theater/plays"/>
    <x v="3"/>
    <x v="3"/>
    <x v="566"/>
    <d v="2016-05-09T05:00:00"/>
  </r>
  <r>
    <x v="616"/>
    <x v="605"/>
    <x v="615"/>
    <n v="6400"/>
    <n v="12129"/>
    <n v="189.515625"/>
    <x v="1"/>
    <m/>
    <n v="238"/>
    <x v="4"/>
    <x v="4"/>
    <n v="1379653200"/>
    <n v="1379739600"/>
    <x v="0"/>
    <x v="1"/>
    <s v="music/indie rock"/>
    <x v="1"/>
    <x v="7"/>
    <x v="567"/>
    <d v="2013-09-21T05:00:00"/>
  </r>
  <r>
    <x v="617"/>
    <x v="606"/>
    <x v="616"/>
    <n v="1400"/>
    <n v="3496"/>
    <n v="249.71428571428572"/>
    <x v="1"/>
    <m/>
    <n v="55"/>
    <x v="1"/>
    <x v="1"/>
    <n v="1401858000"/>
    <n v="1402722000"/>
    <x v="0"/>
    <x v="0"/>
    <s v="theater/plays"/>
    <x v="3"/>
    <x v="3"/>
    <x v="568"/>
    <d v="2014-06-14T05:00:00"/>
  </r>
  <r>
    <x v="618"/>
    <x v="607"/>
    <x v="617"/>
    <n v="198600"/>
    <n v="97037"/>
    <n v="48.860523665659613"/>
    <x v="0"/>
    <m/>
    <n v="1198"/>
    <x v="1"/>
    <x v="1"/>
    <n v="1367470800"/>
    <n v="1369285200"/>
    <x v="0"/>
    <x v="0"/>
    <s v="publishing/nonfiction"/>
    <x v="5"/>
    <x v="9"/>
    <x v="569"/>
    <d v="2013-05-23T05:00:00"/>
  </r>
  <r>
    <x v="619"/>
    <x v="608"/>
    <x v="618"/>
    <n v="195900"/>
    <n v="55757"/>
    <n v="28.461970393057683"/>
    <x v="0"/>
    <m/>
    <n v="648"/>
    <x v="1"/>
    <x v="1"/>
    <n v="1304658000"/>
    <n v="1304744400"/>
    <x v="1"/>
    <x v="1"/>
    <s v="theater/plays"/>
    <x v="3"/>
    <x v="3"/>
    <x v="570"/>
    <d v="2011-05-07T05:00:00"/>
  </r>
  <r>
    <x v="620"/>
    <x v="609"/>
    <x v="619"/>
    <n v="4300"/>
    <n v="11525"/>
    <n v="268.02325581395348"/>
    <x v="1"/>
    <m/>
    <n v="128"/>
    <x v="2"/>
    <x v="2"/>
    <n v="1467954000"/>
    <n v="1468299600"/>
    <x v="0"/>
    <x v="0"/>
    <s v="photography/photography books"/>
    <x v="7"/>
    <x v="14"/>
    <x v="571"/>
    <d v="2016-07-12T05:00:00"/>
  </r>
  <r>
    <x v="621"/>
    <x v="610"/>
    <x v="620"/>
    <n v="25600"/>
    <n v="158669"/>
    <n v="619.80078125"/>
    <x v="1"/>
    <m/>
    <n v="2144"/>
    <x v="1"/>
    <x v="1"/>
    <n v="1473742800"/>
    <n v="1474174800"/>
    <x v="0"/>
    <x v="0"/>
    <s v="theater/plays"/>
    <x v="3"/>
    <x v="3"/>
    <x v="572"/>
    <d v="2016-09-18T05:00:00"/>
  </r>
  <r>
    <x v="622"/>
    <x v="611"/>
    <x v="621"/>
    <n v="189000"/>
    <n v="5916"/>
    <n v="3.1301587301587301"/>
    <x v="0"/>
    <m/>
    <n v="64"/>
    <x v="1"/>
    <x v="1"/>
    <n v="1523768400"/>
    <n v="1526014800"/>
    <x v="0"/>
    <x v="0"/>
    <s v="music/indie rock"/>
    <x v="1"/>
    <x v="7"/>
    <x v="573"/>
    <d v="2018-05-11T05:00:00"/>
  </r>
  <r>
    <x v="623"/>
    <x v="612"/>
    <x v="622"/>
    <n v="94300"/>
    <n v="150806"/>
    <n v="159.92152704135739"/>
    <x v="1"/>
    <m/>
    <n v="2693"/>
    <x v="4"/>
    <x v="4"/>
    <n v="1437022800"/>
    <n v="1437454800"/>
    <x v="0"/>
    <x v="0"/>
    <s v="theater/plays"/>
    <x v="3"/>
    <x v="3"/>
    <x v="574"/>
    <d v="2015-07-21T05:00:00"/>
  </r>
  <r>
    <x v="624"/>
    <x v="613"/>
    <x v="623"/>
    <n v="5100"/>
    <n v="14249"/>
    <n v="279.39215686274508"/>
    <x v="1"/>
    <m/>
    <n v="432"/>
    <x v="1"/>
    <x v="1"/>
    <n v="1422165600"/>
    <n v="1422684000"/>
    <x v="0"/>
    <x v="0"/>
    <s v="photography/photography books"/>
    <x v="7"/>
    <x v="14"/>
    <x v="511"/>
    <d v="2015-01-31T06:00:00"/>
  </r>
  <r>
    <x v="625"/>
    <x v="614"/>
    <x v="624"/>
    <n v="7500"/>
    <n v="5803"/>
    <n v="77.373333333333335"/>
    <x v="0"/>
    <m/>
    <n v="62"/>
    <x v="1"/>
    <x v="1"/>
    <n v="1580104800"/>
    <n v="1581314400"/>
    <x v="0"/>
    <x v="0"/>
    <s v="theater/plays"/>
    <x v="3"/>
    <x v="3"/>
    <x v="575"/>
    <d v="2020-02-10T06:00:00"/>
  </r>
  <r>
    <x v="626"/>
    <x v="615"/>
    <x v="625"/>
    <n v="6400"/>
    <n v="13205"/>
    <n v="206.32812500000003"/>
    <x v="1"/>
    <m/>
    <n v="189"/>
    <x v="1"/>
    <x v="1"/>
    <n v="1285650000"/>
    <n v="1286427600"/>
    <x v="0"/>
    <x v="1"/>
    <s v="theater/plays"/>
    <x v="3"/>
    <x v="3"/>
    <x v="576"/>
    <d v="2010-10-07T05:00:00"/>
  </r>
  <r>
    <x v="627"/>
    <x v="616"/>
    <x v="626"/>
    <n v="1600"/>
    <n v="11108"/>
    <n v="694.25"/>
    <x v="1"/>
    <m/>
    <n v="154"/>
    <x v="4"/>
    <x v="4"/>
    <n v="1276664400"/>
    <n v="1278738000"/>
    <x v="1"/>
    <x v="0"/>
    <s v="food/food trucks"/>
    <x v="0"/>
    <x v="0"/>
    <x v="577"/>
    <d v="2010-07-10T05:00:00"/>
  </r>
  <r>
    <x v="628"/>
    <x v="617"/>
    <x v="627"/>
    <n v="1900"/>
    <n v="2884"/>
    <n v="151.78947368421052"/>
    <x v="1"/>
    <m/>
    <n v="96"/>
    <x v="1"/>
    <x v="1"/>
    <n v="1286168400"/>
    <n v="1286427600"/>
    <x v="0"/>
    <x v="0"/>
    <s v="music/indie rock"/>
    <x v="1"/>
    <x v="7"/>
    <x v="578"/>
    <d v="2010-10-07T05:00:00"/>
  </r>
  <r>
    <x v="629"/>
    <x v="618"/>
    <x v="628"/>
    <n v="85900"/>
    <n v="55476"/>
    <n v="64.58207217694995"/>
    <x v="0"/>
    <m/>
    <n v="750"/>
    <x v="1"/>
    <x v="1"/>
    <n v="1467781200"/>
    <n v="1467954000"/>
    <x v="0"/>
    <x v="1"/>
    <s v="theater/plays"/>
    <x v="3"/>
    <x v="3"/>
    <x v="579"/>
    <d v="2016-07-08T05:00:00"/>
  </r>
  <r>
    <x v="630"/>
    <x v="619"/>
    <x v="629"/>
    <n v="9500"/>
    <n v="5973"/>
    <n v="62.873684210526314"/>
    <x v="3"/>
    <m/>
    <n v="87"/>
    <x v="1"/>
    <x v="1"/>
    <n v="1556686800"/>
    <n v="1557637200"/>
    <x v="0"/>
    <x v="1"/>
    <s v="theater/plays"/>
    <x v="3"/>
    <x v="3"/>
    <x v="580"/>
    <d v="2019-05-12T05:00:00"/>
  </r>
  <r>
    <x v="631"/>
    <x v="620"/>
    <x v="630"/>
    <n v="59200"/>
    <n v="183756"/>
    <n v="310.39864864864865"/>
    <x v="1"/>
    <m/>
    <n v="3063"/>
    <x v="1"/>
    <x v="1"/>
    <n v="1553576400"/>
    <n v="1553922000"/>
    <x v="0"/>
    <x v="0"/>
    <s v="theater/plays"/>
    <x v="3"/>
    <x v="3"/>
    <x v="581"/>
    <d v="2019-03-30T05:00:00"/>
  </r>
  <r>
    <x v="632"/>
    <x v="621"/>
    <x v="631"/>
    <n v="72100"/>
    <n v="30902"/>
    <n v="42.859916782246884"/>
    <x v="2"/>
    <m/>
    <n v="278"/>
    <x v="1"/>
    <x v="1"/>
    <n v="1414904400"/>
    <n v="1416463200"/>
    <x v="0"/>
    <x v="0"/>
    <s v="theater/plays"/>
    <x v="3"/>
    <x v="3"/>
    <x v="582"/>
    <d v="2014-11-20T06:00:00"/>
  </r>
  <r>
    <x v="633"/>
    <x v="622"/>
    <x v="632"/>
    <n v="6700"/>
    <n v="5569"/>
    <n v="83.119402985074629"/>
    <x v="0"/>
    <m/>
    <n v="105"/>
    <x v="1"/>
    <x v="1"/>
    <n v="1446876000"/>
    <n v="1447221600"/>
    <x v="0"/>
    <x v="0"/>
    <s v="film &amp; video/animation"/>
    <x v="4"/>
    <x v="10"/>
    <x v="336"/>
    <d v="2015-11-11T06:00:00"/>
  </r>
  <r>
    <x v="634"/>
    <x v="623"/>
    <x v="633"/>
    <n v="118200"/>
    <n v="92824"/>
    <n v="78.531302876480552"/>
    <x v="3"/>
    <m/>
    <n v="1658"/>
    <x v="1"/>
    <x v="1"/>
    <n v="1490418000"/>
    <n v="1491627600"/>
    <x v="0"/>
    <x v="0"/>
    <s v="film &amp; video/television"/>
    <x v="4"/>
    <x v="19"/>
    <x v="583"/>
    <d v="2017-04-08T05:00:00"/>
  </r>
  <r>
    <x v="635"/>
    <x v="624"/>
    <x v="634"/>
    <n v="139000"/>
    <n v="158590"/>
    <n v="114.09352517985612"/>
    <x v="1"/>
    <m/>
    <n v="2266"/>
    <x v="1"/>
    <x v="1"/>
    <n v="1360389600"/>
    <n v="1363150800"/>
    <x v="0"/>
    <x v="0"/>
    <s v="film &amp; video/television"/>
    <x v="4"/>
    <x v="19"/>
    <x v="584"/>
    <d v="2013-03-13T05:00:00"/>
  </r>
  <r>
    <x v="636"/>
    <x v="625"/>
    <x v="635"/>
    <n v="197700"/>
    <n v="127591"/>
    <n v="64.537683358624179"/>
    <x v="0"/>
    <m/>
    <n v="2604"/>
    <x v="3"/>
    <x v="3"/>
    <n v="1326866400"/>
    <n v="1330754400"/>
    <x v="0"/>
    <x v="1"/>
    <s v="film &amp; video/animation"/>
    <x v="4"/>
    <x v="10"/>
    <x v="585"/>
    <d v="2012-03-03T06:00:00"/>
  </r>
  <r>
    <x v="637"/>
    <x v="626"/>
    <x v="636"/>
    <n v="8500"/>
    <n v="6750"/>
    <n v="79.411764705882348"/>
    <x v="0"/>
    <m/>
    <n v="65"/>
    <x v="1"/>
    <x v="1"/>
    <n v="1479103200"/>
    <n v="1479794400"/>
    <x v="0"/>
    <x v="0"/>
    <s v="theater/plays"/>
    <x v="3"/>
    <x v="3"/>
    <x v="586"/>
    <d v="2016-11-22T06:00:00"/>
  </r>
  <r>
    <x v="638"/>
    <x v="627"/>
    <x v="637"/>
    <n v="81600"/>
    <n v="9318"/>
    <n v="11.419117647058824"/>
    <x v="0"/>
    <m/>
    <n v="94"/>
    <x v="1"/>
    <x v="1"/>
    <n v="1280206800"/>
    <n v="1281243600"/>
    <x v="0"/>
    <x v="1"/>
    <s v="theater/plays"/>
    <x v="3"/>
    <x v="3"/>
    <x v="587"/>
    <d v="2010-08-08T05:00:00"/>
  </r>
  <r>
    <x v="639"/>
    <x v="628"/>
    <x v="638"/>
    <n v="8600"/>
    <n v="4832"/>
    <n v="56.186046511627907"/>
    <x v="2"/>
    <m/>
    <n v="45"/>
    <x v="1"/>
    <x v="1"/>
    <n v="1532754000"/>
    <n v="1532754000"/>
    <x v="0"/>
    <x v="1"/>
    <s v="film &amp; video/drama"/>
    <x v="4"/>
    <x v="6"/>
    <x v="588"/>
    <d v="2018-07-28T05:00:00"/>
  </r>
  <r>
    <x v="640"/>
    <x v="629"/>
    <x v="639"/>
    <n v="119800"/>
    <n v="19769"/>
    <n v="16.501669449081803"/>
    <x v="0"/>
    <m/>
    <n v="257"/>
    <x v="1"/>
    <x v="1"/>
    <n v="1453096800"/>
    <n v="1453356000"/>
    <x v="0"/>
    <x v="0"/>
    <s v="theater/plays"/>
    <x v="3"/>
    <x v="3"/>
    <x v="589"/>
    <d v="2016-01-21T06:00:00"/>
  </r>
  <r>
    <x v="641"/>
    <x v="630"/>
    <x v="640"/>
    <n v="9400"/>
    <n v="11277"/>
    <n v="119.96808510638297"/>
    <x v="1"/>
    <m/>
    <n v="194"/>
    <x v="5"/>
    <x v="5"/>
    <n v="1487570400"/>
    <n v="1489986000"/>
    <x v="0"/>
    <x v="0"/>
    <s v="theater/plays"/>
    <x v="3"/>
    <x v="3"/>
    <x v="590"/>
    <d v="2017-03-20T05:00:00"/>
  </r>
  <r>
    <x v="642"/>
    <x v="631"/>
    <x v="641"/>
    <n v="9200"/>
    <n v="13382"/>
    <n v="145.45652173913044"/>
    <x v="1"/>
    <m/>
    <n v="129"/>
    <x v="0"/>
    <x v="0"/>
    <n v="1545026400"/>
    <n v="1545804000"/>
    <x v="0"/>
    <x v="0"/>
    <s v="technology/wearables"/>
    <x v="2"/>
    <x v="8"/>
    <x v="591"/>
    <d v="2018-12-26T06:00:00"/>
  </r>
  <r>
    <x v="643"/>
    <x v="632"/>
    <x v="642"/>
    <n v="14900"/>
    <n v="32986"/>
    <n v="221.38255033557047"/>
    <x v="1"/>
    <m/>
    <n v="375"/>
    <x v="1"/>
    <x v="1"/>
    <n v="1488348000"/>
    <n v="1489899600"/>
    <x v="0"/>
    <x v="0"/>
    <s v="theater/plays"/>
    <x v="3"/>
    <x v="3"/>
    <x v="592"/>
    <d v="2017-03-19T05:00:00"/>
  </r>
  <r>
    <x v="644"/>
    <x v="633"/>
    <x v="643"/>
    <n v="169400"/>
    <n v="81984"/>
    <n v="48.396694214876035"/>
    <x v="0"/>
    <m/>
    <n v="2928"/>
    <x v="0"/>
    <x v="0"/>
    <n v="1545112800"/>
    <n v="1546495200"/>
    <x v="0"/>
    <x v="0"/>
    <s v="theater/plays"/>
    <x v="3"/>
    <x v="3"/>
    <x v="593"/>
    <d v="2019-01-03T06:00:00"/>
  </r>
  <r>
    <x v="645"/>
    <x v="634"/>
    <x v="644"/>
    <n v="192100"/>
    <n v="178483"/>
    <n v="92.911504424778755"/>
    <x v="0"/>
    <m/>
    <n v="4697"/>
    <x v="1"/>
    <x v="1"/>
    <n v="1537938000"/>
    <n v="1539752400"/>
    <x v="0"/>
    <x v="1"/>
    <s v="music/rock"/>
    <x v="1"/>
    <x v="1"/>
    <x v="594"/>
    <d v="2018-10-17T05:00:00"/>
  </r>
  <r>
    <x v="646"/>
    <x v="635"/>
    <x v="645"/>
    <n v="98700"/>
    <n v="87448"/>
    <n v="88.599797365754824"/>
    <x v="0"/>
    <m/>
    <n v="2915"/>
    <x v="1"/>
    <x v="1"/>
    <n v="1363150800"/>
    <n v="1364101200"/>
    <x v="0"/>
    <x v="0"/>
    <s v="games/video games"/>
    <x v="6"/>
    <x v="11"/>
    <x v="595"/>
    <d v="2013-03-24T05:00:00"/>
  </r>
  <r>
    <x v="647"/>
    <x v="636"/>
    <x v="646"/>
    <n v="4500"/>
    <n v="1863"/>
    <n v="41.4"/>
    <x v="0"/>
    <m/>
    <n v="18"/>
    <x v="1"/>
    <x v="1"/>
    <n v="1523250000"/>
    <n v="1525323600"/>
    <x v="0"/>
    <x v="0"/>
    <s v="publishing/translations"/>
    <x v="5"/>
    <x v="18"/>
    <x v="596"/>
    <d v="2018-05-03T05:00:00"/>
  </r>
  <r>
    <x v="648"/>
    <x v="637"/>
    <x v="647"/>
    <n v="98600"/>
    <n v="62174"/>
    <n v="63.056795131845846"/>
    <x v="3"/>
    <m/>
    <n v="723"/>
    <x v="1"/>
    <x v="1"/>
    <n v="1499317200"/>
    <n v="1500872400"/>
    <x v="1"/>
    <x v="0"/>
    <s v="food/food trucks"/>
    <x v="0"/>
    <x v="0"/>
    <x v="597"/>
    <d v="2017-07-24T05:00:00"/>
  </r>
  <r>
    <x v="649"/>
    <x v="638"/>
    <x v="648"/>
    <n v="121700"/>
    <n v="59003"/>
    <n v="48.482333607230892"/>
    <x v="0"/>
    <m/>
    <n v="602"/>
    <x v="5"/>
    <x v="5"/>
    <n v="1287550800"/>
    <n v="1288501200"/>
    <x v="1"/>
    <x v="1"/>
    <s v="theater/plays"/>
    <x v="3"/>
    <x v="3"/>
    <x v="598"/>
    <d v="2010-10-31T05:00:00"/>
  </r>
  <r>
    <x v="650"/>
    <x v="639"/>
    <x v="649"/>
    <n v="100"/>
    <n v="2"/>
    <n v="2"/>
    <x v="0"/>
    <m/>
    <n v="1"/>
    <x v="1"/>
    <x v="1"/>
    <n v="1404795600"/>
    <n v="1407128400"/>
    <x v="0"/>
    <x v="0"/>
    <s v="music/jazz"/>
    <x v="1"/>
    <x v="17"/>
    <x v="599"/>
    <d v="2014-08-04T05:00:00"/>
  </r>
  <r>
    <x v="651"/>
    <x v="640"/>
    <x v="650"/>
    <n v="196700"/>
    <n v="174039"/>
    <n v="88.47941026944585"/>
    <x v="0"/>
    <m/>
    <n v="3868"/>
    <x v="6"/>
    <x v="6"/>
    <n v="1393048800"/>
    <n v="1394344800"/>
    <x v="0"/>
    <x v="0"/>
    <s v="film &amp; video/shorts"/>
    <x v="4"/>
    <x v="12"/>
    <x v="600"/>
    <d v="2014-03-09T06:00:00"/>
  </r>
  <r>
    <x v="652"/>
    <x v="641"/>
    <x v="651"/>
    <n v="10000"/>
    <n v="12684"/>
    <n v="126.84"/>
    <x v="1"/>
    <m/>
    <n v="409"/>
    <x v="1"/>
    <x v="1"/>
    <n v="1470373200"/>
    <n v="1474088400"/>
    <x v="0"/>
    <x v="0"/>
    <s v="technology/web"/>
    <x v="2"/>
    <x v="2"/>
    <x v="601"/>
    <d v="2016-09-17T05:00:00"/>
  </r>
  <r>
    <x v="653"/>
    <x v="642"/>
    <x v="652"/>
    <n v="600"/>
    <n v="14033"/>
    <n v="2338.833333333333"/>
    <x v="1"/>
    <m/>
    <n v="234"/>
    <x v="1"/>
    <x v="1"/>
    <n v="1460091600"/>
    <n v="1460264400"/>
    <x v="0"/>
    <x v="0"/>
    <s v="technology/web"/>
    <x v="2"/>
    <x v="2"/>
    <x v="602"/>
    <d v="2016-04-10T05:00:00"/>
  </r>
  <r>
    <x v="654"/>
    <x v="643"/>
    <x v="653"/>
    <n v="35000"/>
    <n v="177936"/>
    <n v="508.38857142857148"/>
    <x v="1"/>
    <m/>
    <n v="3016"/>
    <x v="1"/>
    <x v="1"/>
    <n v="1440392400"/>
    <n v="1440824400"/>
    <x v="0"/>
    <x v="0"/>
    <s v="music/metal"/>
    <x v="1"/>
    <x v="16"/>
    <x v="335"/>
    <d v="2015-08-29T05:00:00"/>
  </r>
  <r>
    <x v="655"/>
    <x v="644"/>
    <x v="654"/>
    <n v="6900"/>
    <n v="13212"/>
    <n v="191.47826086956522"/>
    <x v="1"/>
    <m/>
    <n v="264"/>
    <x v="1"/>
    <x v="1"/>
    <n v="1488434400"/>
    <n v="1489554000"/>
    <x v="1"/>
    <x v="0"/>
    <s v="photography/photography books"/>
    <x v="7"/>
    <x v="14"/>
    <x v="603"/>
    <d v="2017-03-15T05:00:00"/>
  </r>
  <r>
    <x v="656"/>
    <x v="645"/>
    <x v="655"/>
    <n v="118400"/>
    <n v="49879"/>
    <n v="42.127533783783782"/>
    <x v="0"/>
    <m/>
    <n v="504"/>
    <x v="2"/>
    <x v="2"/>
    <n v="1514440800"/>
    <n v="1514872800"/>
    <x v="0"/>
    <x v="0"/>
    <s v="food/food trucks"/>
    <x v="0"/>
    <x v="0"/>
    <x v="604"/>
    <d v="2018-01-02T06:00:00"/>
  </r>
  <r>
    <x v="657"/>
    <x v="646"/>
    <x v="656"/>
    <n v="10000"/>
    <n v="824"/>
    <n v="8.24"/>
    <x v="0"/>
    <m/>
    <n v="14"/>
    <x v="1"/>
    <x v="1"/>
    <n v="1514354400"/>
    <n v="1515736800"/>
    <x v="0"/>
    <x v="0"/>
    <s v="film &amp; video/science fiction"/>
    <x v="4"/>
    <x v="22"/>
    <x v="605"/>
    <d v="2018-01-12T06:00:00"/>
  </r>
  <r>
    <x v="658"/>
    <x v="647"/>
    <x v="657"/>
    <n v="52600"/>
    <n v="31594"/>
    <n v="60.064638783269963"/>
    <x v="3"/>
    <m/>
    <n v="390"/>
    <x v="1"/>
    <x v="1"/>
    <n v="1440910800"/>
    <n v="1442898000"/>
    <x v="0"/>
    <x v="0"/>
    <s v="music/rock"/>
    <x v="1"/>
    <x v="1"/>
    <x v="606"/>
    <d v="2015-09-22T05:00:00"/>
  </r>
  <r>
    <x v="659"/>
    <x v="648"/>
    <x v="658"/>
    <n v="120700"/>
    <n v="57010"/>
    <n v="47.232808616404313"/>
    <x v="0"/>
    <m/>
    <n v="750"/>
    <x v="4"/>
    <x v="4"/>
    <n v="1296108000"/>
    <n v="1296194400"/>
    <x v="0"/>
    <x v="0"/>
    <s v="film &amp; video/documentary"/>
    <x v="4"/>
    <x v="4"/>
    <x v="65"/>
    <d v="2011-01-28T06:00:00"/>
  </r>
  <r>
    <x v="660"/>
    <x v="649"/>
    <x v="659"/>
    <n v="9100"/>
    <n v="7438"/>
    <n v="81.736263736263737"/>
    <x v="0"/>
    <m/>
    <n v="77"/>
    <x v="1"/>
    <x v="1"/>
    <n v="1440133200"/>
    <n v="1440910800"/>
    <x v="1"/>
    <x v="0"/>
    <s v="theater/plays"/>
    <x v="3"/>
    <x v="3"/>
    <x v="607"/>
    <d v="2015-08-30T05:00:00"/>
  </r>
  <r>
    <x v="661"/>
    <x v="650"/>
    <x v="660"/>
    <n v="106800"/>
    <n v="57872"/>
    <n v="54.187265917603"/>
    <x v="0"/>
    <m/>
    <n v="752"/>
    <x v="3"/>
    <x v="3"/>
    <n v="1332910800"/>
    <n v="1335502800"/>
    <x v="0"/>
    <x v="0"/>
    <s v="music/jazz"/>
    <x v="1"/>
    <x v="17"/>
    <x v="608"/>
    <d v="2012-04-27T05:00:00"/>
  </r>
  <r>
    <x v="662"/>
    <x v="651"/>
    <x v="661"/>
    <n v="9100"/>
    <n v="8906"/>
    <n v="97.868131868131869"/>
    <x v="0"/>
    <m/>
    <n v="131"/>
    <x v="1"/>
    <x v="1"/>
    <n v="1544335200"/>
    <n v="1544680800"/>
    <x v="0"/>
    <x v="0"/>
    <s v="theater/plays"/>
    <x v="3"/>
    <x v="3"/>
    <x v="609"/>
    <d v="2018-12-13T06:00:00"/>
  </r>
  <r>
    <x v="663"/>
    <x v="652"/>
    <x v="662"/>
    <n v="10000"/>
    <n v="7724"/>
    <n v="77.239999999999995"/>
    <x v="0"/>
    <m/>
    <n v="87"/>
    <x v="1"/>
    <x v="1"/>
    <n v="1286427600"/>
    <n v="1288414800"/>
    <x v="0"/>
    <x v="0"/>
    <s v="theater/plays"/>
    <x v="3"/>
    <x v="3"/>
    <x v="610"/>
    <d v="2010-10-30T05:00:00"/>
  </r>
  <r>
    <x v="664"/>
    <x v="327"/>
    <x v="663"/>
    <n v="79400"/>
    <n v="26571"/>
    <n v="33.464735516372798"/>
    <x v="0"/>
    <m/>
    <n v="1063"/>
    <x v="1"/>
    <x v="1"/>
    <n v="1329717600"/>
    <n v="1330581600"/>
    <x v="0"/>
    <x v="0"/>
    <s v="music/jazz"/>
    <x v="1"/>
    <x v="17"/>
    <x v="541"/>
    <d v="2012-03-01T06:00:00"/>
  </r>
  <r>
    <x v="665"/>
    <x v="653"/>
    <x v="664"/>
    <n v="5100"/>
    <n v="12219"/>
    <n v="239.58823529411765"/>
    <x v="1"/>
    <m/>
    <n v="272"/>
    <x v="1"/>
    <x v="1"/>
    <n v="1310187600"/>
    <n v="1311397200"/>
    <x v="0"/>
    <x v="1"/>
    <s v="film &amp; video/documentary"/>
    <x v="4"/>
    <x v="4"/>
    <x v="611"/>
    <d v="2011-07-23T05:00:00"/>
  </r>
  <r>
    <x v="666"/>
    <x v="654"/>
    <x v="665"/>
    <n v="3100"/>
    <n v="1985"/>
    <n v="64.032258064516128"/>
    <x v="3"/>
    <m/>
    <n v="25"/>
    <x v="1"/>
    <x v="1"/>
    <n v="1377838800"/>
    <n v="1378357200"/>
    <x v="0"/>
    <x v="1"/>
    <s v="theater/plays"/>
    <x v="3"/>
    <x v="3"/>
    <x v="612"/>
    <d v="2013-09-05T05:00:00"/>
  </r>
  <r>
    <x v="667"/>
    <x v="655"/>
    <x v="666"/>
    <n v="6900"/>
    <n v="12155"/>
    <n v="176.15942028985506"/>
    <x v="1"/>
    <m/>
    <n v="419"/>
    <x v="1"/>
    <x v="1"/>
    <n v="1410325200"/>
    <n v="1411102800"/>
    <x v="0"/>
    <x v="0"/>
    <s v="journalism/audio"/>
    <x v="8"/>
    <x v="23"/>
    <x v="613"/>
    <d v="2014-09-19T05:00:00"/>
  </r>
  <r>
    <x v="668"/>
    <x v="656"/>
    <x v="667"/>
    <n v="27500"/>
    <n v="5593"/>
    <n v="20.33818181818182"/>
    <x v="0"/>
    <m/>
    <n v="76"/>
    <x v="1"/>
    <x v="1"/>
    <n v="1343797200"/>
    <n v="1344834000"/>
    <x v="0"/>
    <x v="0"/>
    <s v="theater/plays"/>
    <x v="3"/>
    <x v="3"/>
    <x v="614"/>
    <d v="2012-08-13T05:00:00"/>
  </r>
  <r>
    <x v="669"/>
    <x v="657"/>
    <x v="668"/>
    <n v="48800"/>
    <n v="175020"/>
    <n v="358.64754098360658"/>
    <x v="1"/>
    <m/>
    <n v="1621"/>
    <x v="6"/>
    <x v="6"/>
    <n v="1498453200"/>
    <n v="1499230800"/>
    <x v="0"/>
    <x v="0"/>
    <s v="theater/plays"/>
    <x v="3"/>
    <x v="3"/>
    <x v="615"/>
    <d v="2017-07-05T05:00:00"/>
  </r>
  <r>
    <x v="670"/>
    <x v="635"/>
    <x v="669"/>
    <n v="16200"/>
    <n v="75955"/>
    <n v="468.85802469135803"/>
    <x v="1"/>
    <m/>
    <n v="1101"/>
    <x v="1"/>
    <x v="1"/>
    <n v="1456380000"/>
    <n v="1457416800"/>
    <x v="0"/>
    <x v="0"/>
    <s v="music/indie rock"/>
    <x v="1"/>
    <x v="7"/>
    <x v="90"/>
    <d v="2016-03-08T06:00:00"/>
  </r>
  <r>
    <x v="671"/>
    <x v="658"/>
    <x v="670"/>
    <n v="97600"/>
    <n v="119127"/>
    <n v="122.05635245901641"/>
    <x v="1"/>
    <m/>
    <n v="1073"/>
    <x v="1"/>
    <x v="1"/>
    <n v="1280552400"/>
    <n v="1280898000"/>
    <x v="0"/>
    <x v="1"/>
    <s v="theater/plays"/>
    <x v="3"/>
    <x v="3"/>
    <x v="616"/>
    <d v="2010-08-04T05:00:00"/>
  </r>
  <r>
    <x v="672"/>
    <x v="659"/>
    <x v="671"/>
    <n v="197900"/>
    <n v="110689"/>
    <n v="55.931783729156137"/>
    <x v="0"/>
    <m/>
    <n v="4428"/>
    <x v="2"/>
    <x v="2"/>
    <n v="1521608400"/>
    <n v="1522472400"/>
    <x v="0"/>
    <x v="0"/>
    <s v="theater/plays"/>
    <x v="3"/>
    <x v="3"/>
    <x v="617"/>
    <d v="2018-03-31T05:00:00"/>
  </r>
  <r>
    <x v="673"/>
    <x v="660"/>
    <x v="672"/>
    <n v="5600"/>
    <n v="2445"/>
    <n v="43.660714285714285"/>
    <x v="0"/>
    <m/>
    <n v="58"/>
    <x v="6"/>
    <x v="6"/>
    <n v="1460696400"/>
    <n v="1462510800"/>
    <x v="0"/>
    <x v="0"/>
    <s v="music/indie rock"/>
    <x v="1"/>
    <x v="7"/>
    <x v="618"/>
    <d v="2016-05-06T05:00:00"/>
  </r>
  <r>
    <x v="674"/>
    <x v="661"/>
    <x v="673"/>
    <n v="170700"/>
    <n v="57250"/>
    <n v="33.53837141183363"/>
    <x v="3"/>
    <m/>
    <n v="1218"/>
    <x v="1"/>
    <x v="1"/>
    <n v="1313730000"/>
    <n v="1317790800"/>
    <x v="0"/>
    <x v="0"/>
    <s v="photography/photography books"/>
    <x v="7"/>
    <x v="14"/>
    <x v="619"/>
    <d v="2011-10-05T05:00:00"/>
  </r>
  <r>
    <x v="675"/>
    <x v="662"/>
    <x v="674"/>
    <n v="9700"/>
    <n v="11929"/>
    <n v="122.97938144329896"/>
    <x v="1"/>
    <m/>
    <n v="331"/>
    <x v="1"/>
    <x v="1"/>
    <n v="1568178000"/>
    <n v="1568782800"/>
    <x v="0"/>
    <x v="0"/>
    <s v="journalism/audio"/>
    <x v="8"/>
    <x v="23"/>
    <x v="620"/>
    <d v="2019-09-18T05:00:00"/>
  </r>
  <r>
    <x v="676"/>
    <x v="663"/>
    <x v="675"/>
    <n v="62300"/>
    <n v="118214"/>
    <n v="189.74959871589084"/>
    <x v="1"/>
    <m/>
    <n v="1170"/>
    <x v="1"/>
    <x v="1"/>
    <n v="1348635600"/>
    <n v="1349413200"/>
    <x v="0"/>
    <x v="0"/>
    <s v="photography/photography books"/>
    <x v="7"/>
    <x v="14"/>
    <x v="621"/>
    <d v="2012-10-05T05:00:00"/>
  </r>
  <r>
    <x v="677"/>
    <x v="664"/>
    <x v="676"/>
    <n v="5300"/>
    <n v="4432"/>
    <n v="83.622641509433961"/>
    <x v="0"/>
    <m/>
    <n v="111"/>
    <x v="1"/>
    <x v="1"/>
    <n v="1468126800"/>
    <n v="1472446800"/>
    <x v="0"/>
    <x v="0"/>
    <s v="publishing/fiction"/>
    <x v="5"/>
    <x v="13"/>
    <x v="622"/>
    <d v="2016-08-29T05:00:00"/>
  </r>
  <r>
    <x v="678"/>
    <x v="665"/>
    <x v="677"/>
    <n v="99500"/>
    <n v="17879"/>
    <n v="17.968844221105527"/>
    <x v="3"/>
    <m/>
    <n v="215"/>
    <x v="1"/>
    <x v="1"/>
    <n v="1547877600"/>
    <n v="1548050400"/>
    <x v="0"/>
    <x v="0"/>
    <s v="film &amp; video/drama"/>
    <x v="4"/>
    <x v="6"/>
    <x v="35"/>
    <d v="2019-01-21T06:00:00"/>
  </r>
  <r>
    <x v="679"/>
    <x v="307"/>
    <x v="678"/>
    <n v="1400"/>
    <n v="14511"/>
    <n v="1036.5"/>
    <x v="1"/>
    <m/>
    <n v="363"/>
    <x v="1"/>
    <x v="1"/>
    <n v="1571374800"/>
    <n v="1571806800"/>
    <x v="0"/>
    <x v="1"/>
    <s v="food/food trucks"/>
    <x v="0"/>
    <x v="0"/>
    <x v="623"/>
    <d v="2019-10-23T05:00:00"/>
  </r>
  <r>
    <x v="680"/>
    <x v="666"/>
    <x v="679"/>
    <n v="145600"/>
    <n v="141822"/>
    <n v="97.405219780219781"/>
    <x v="0"/>
    <m/>
    <n v="2955"/>
    <x v="1"/>
    <x v="1"/>
    <n v="1576303200"/>
    <n v="1576476000"/>
    <x v="0"/>
    <x v="1"/>
    <s v="games/mobile games"/>
    <x v="6"/>
    <x v="20"/>
    <x v="624"/>
    <d v="2019-12-16T06:00:00"/>
  </r>
  <r>
    <x v="681"/>
    <x v="667"/>
    <x v="680"/>
    <n v="184100"/>
    <n v="159037"/>
    <n v="86.386203150461711"/>
    <x v="0"/>
    <m/>
    <n v="1657"/>
    <x v="1"/>
    <x v="1"/>
    <n v="1324447200"/>
    <n v="1324965600"/>
    <x v="0"/>
    <x v="0"/>
    <s v="theater/plays"/>
    <x v="3"/>
    <x v="3"/>
    <x v="625"/>
    <d v="2011-12-27T06:00:00"/>
  </r>
  <r>
    <x v="682"/>
    <x v="668"/>
    <x v="681"/>
    <n v="5400"/>
    <n v="8109"/>
    <n v="150.16666666666666"/>
    <x v="1"/>
    <m/>
    <n v="103"/>
    <x v="1"/>
    <x v="1"/>
    <n v="1386741600"/>
    <n v="1387519200"/>
    <x v="0"/>
    <x v="0"/>
    <s v="theater/plays"/>
    <x v="3"/>
    <x v="3"/>
    <x v="626"/>
    <d v="2013-12-20T06:00:00"/>
  </r>
  <r>
    <x v="683"/>
    <x v="669"/>
    <x v="682"/>
    <n v="2300"/>
    <n v="8244"/>
    <n v="358.43478260869563"/>
    <x v="1"/>
    <m/>
    <n v="147"/>
    <x v="1"/>
    <x v="1"/>
    <n v="1537074000"/>
    <n v="1537246800"/>
    <x v="0"/>
    <x v="0"/>
    <s v="theater/plays"/>
    <x v="3"/>
    <x v="3"/>
    <x v="627"/>
    <d v="2018-09-18T05:00:00"/>
  </r>
  <r>
    <x v="684"/>
    <x v="670"/>
    <x v="683"/>
    <n v="1400"/>
    <n v="7600"/>
    <n v="542.85714285714289"/>
    <x v="1"/>
    <m/>
    <n v="110"/>
    <x v="0"/>
    <x v="0"/>
    <n v="1277787600"/>
    <n v="1279515600"/>
    <x v="0"/>
    <x v="0"/>
    <s v="publishing/nonfiction"/>
    <x v="5"/>
    <x v="9"/>
    <x v="628"/>
    <d v="2010-07-19T05:00:00"/>
  </r>
  <r>
    <x v="685"/>
    <x v="671"/>
    <x v="684"/>
    <n v="140000"/>
    <n v="94501"/>
    <n v="67.500714285714281"/>
    <x v="0"/>
    <m/>
    <n v="926"/>
    <x v="0"/>
    <x v="0"/>
    <n v="1440306000"/>
    <n v="1442379600"/>
    <x v="0"/>
    <x v="0"/>
    <s v="theater/plays"/>
    <x v="3"/>
    <x v="3"/>
    <x v="629"/>
    <d v="2015-09-16T05:00:00"/>
  </r>
  <r>
    <x v="686"/>
    <x v="672"/>
    <x v="685"/>
    <n v="7500"/>
    <n v="14381"/>
    <n v="191.74666666666667"/>
    <x v="1"/>
    <m/>
    <n v="134"/>
    <x v="1"/>
    <x v="1"/>
    <n v="1522126800"/>
    <n v="1523077200"/>
    <x v="0"/>
    <x v="0"/>
    <s v="technology/wearables"/>
    <x v="2"/>
    <x v="8"/>
    <x v="630"/>
    <d v="2018-04-07T05:00:00"/>
  </r>
  <r>
    <x v="687"/>
    <x v="673"/>
    <x v="686"/>
    <n v="1500"/>
    <n v="13980"/>
    <n v="932"/>
    <x v="1"/>
    <m/>
    <n v="269"/>
    <x v="1"/>
    <x v="1"/>
    <n v="1489298400"/>
    <n v="1489554000"/>
    <x v="0"/>
    <x v="0"/>
    <s v="theater/plays"/>
    <x v="3"/>
    <x v="3"/>
    <x v="631"/>
    <d v="2017-03-15T05:00:00"/>
  </r>
  <r>
    <x v="688"/>
    <x v="674"/>
    <x v="687"/>
    <n v="2900"/>
    <n v="12449"/>
    <n v="429.27586206896552"/>
    <x v="1"/>
    <m/>
    <n v="175"/>
    <x v="1"/>
    <x v="1"/>
    <n v="1547100000"/>
    <n v="1548482400"/>
    <x v="0"/>
    <x v="1"/>
    <s v="film &amp; video/television"/>
    <x v="4"/>
    <x v="19"/>
    <x v="632"/>
    <d v="2019-01-26T06:00:00"/>
  </r>
  <r>
    <x v="689"/>
    <x v="675"/>
    <x v="688"/>
    <n v="7300"/>
    <n v="7348"/>
    <n v="100.65753424657535"/>
    <x v="1"/>
    <m/>
    <n v="69"/>
    <x v="1"/>
    <x v="1"/>
    <n v="1383022800"/>
    <n v="1384063200"/>
    <x v="0"/>
    <x v="0"/>
    <s v="technology/web"/>
    <x v="2"/>
    <x v="2"/>
    <x v="633"/>
    <d v="2013-11-10T06:00:00"/>
  </r>
  <r>
    <x v="690"/>
    <x v="676"/>
    <x v="689"/>
    <n v="3600"/>
    <n v="8158"/>
    <n v="226.61111111111109"/>
    <x v="1"/>
    <m/>
    <n v="190"/>
    <x v="1"/>
    <x v="1"/>
    <n v="1322373600"/>
    <n v="1322892000"/>
    <x v="0"/>
    <x v="1"/>
    <s v="film &amp; video/documentary"/>
    <x v="4"/>
    <x v="4"/>
    <x v="634"/>
    <d v="2011-12-03T06:00:00"/>
  </r>
  <r>
    <x v="691"/>
    <x v="677"/>
    <x v="690"/>
    <n v="5000"/>
    <n v="7119"/>
    <n v="142.38"/>
    <x v="1"/>
    <m/>
    <n v="237"/>
    <x v="1"/>
    <x v="1"/>
    <n v="1349240400"/>
    <n v="1350709200"/>
    <x v="1"/>
    <x v="1"/>
    <s v="film &amp; video/documentary"/>
    <x v="4"/>
    <x v="4"/>
    <x v="635"/>
    <d v="2012-10-20T05:00:00"/>
  </r>
  <r>
    <x v="692"/>
    <x v="678"/>
    <x v="691"/>
    <n v="6000"/>
    <n v="5438"/>
    <n v="90.633333333333326"/>
    <x v="0"/>
    <m/>
    <n v="77"/>
    <x v="4"/>
    <x v="4"/>
    <n v="1562648400"/>
    <n v="1564203600"/>
    <x v="0"/>
    <x v="0"/>
    <s v="music/rock"/>
    <x v="1"/>
    <x v="1"/>
    <x v="636"/>
    <d v="2019-07-27T05:00:00"/>
  </r>
  <r>
    <x v="693"/>
    <x v="679"/>
    <x v="692"/>
    <n v="180400"/>
    <n v="115396"/>
    <n v="63.966740576496676"/>
    <x v="0"/>
    <m/>
    <n v="1748"/>
    <x v="1"/>
    <x v="1"/>
    <n v="1508216400"/>
    <n v="1509685200"/>
    <x v="0"/>
    <x v="0"/>
    <s v="theater/plays"/>
    <x v="3"/>
    <x v="3"/>
    <x v="637"/>
    <d v="2017-11-03T05:00:00"/>
  </r>
  <r>
    <x v="694"/>
    <x v="680"/>
    <x v="693"/>
    <n v="9100"/>
    <n v="7656"/>
    <n v="84.131868131868131"/>
    <x v="0"/>
    <m/>
    <n v="79"/>
    <x v="1"/>
    <x v="1"/>
    <n v="1511762400"/>
    <n v="1514959200"/>
    <x v="0"/>
    <x v="0"/>
    <s v="theater/plays"/>
    <x v="3"/>
    <x v="3"/>
    <x v="638"/>
    <d v="2018-01-03T06:00:00"/>
  </r>
  <r>
    <x v="695"/>
    <x v="681"/>
    <x v="694"/>
    <n v="9200"/>
    <n v="12322"/>
    <n v="133.93478260869566"/>
    <x v="1"/>
    <m/>
    <n v="196"/>
    <x v="6"/>
    <x v="6"/>
    <n v="1447480800"/>
    <n v="1448863200"/>
    <x v="1"/>
    <x v="0"/>
    <s v="music/rock"/>
    <x v="1"/>
    <x v="1"/>
    <x v="639"/>
    <d v="2015-11-30T06:00:00"/>
  </r>
  <r>
    <x v="696"/>
    <x v="682"/>
    <x v="695"/>
    <n v="164100"/>
    <n v="96888"/>
    <n v="59.042047531992694"/>
    <x v="0"/>
    <m/>
    <n v="889"/>
    <x v="1"/>
    <x v="1"/>
    <n v="1429506000"/>
    <n v="1429592400"/>
    <x v="0"/>
    <x v="1"/>
    <s v="theater/plays"/>
    <x v="3"/>
    <x v="3"/>
    <x v="640"/>
    <d v="2015-04-21T05:00:00"/>
  </r>
  <r>
    <x v="697"/>
    <x v="683"/>
    <x v="696"/>
    <n v="128900"/>
    <n v="196960"/>
    <n v="152.80062063615205"/>
    <x v="1"/>
    <m/>
    <n v="7295"/>
    <x v="1"/>
    <x v="1"/>
    <n v="1522472400"/>
    <n v="1522645200"/>
    <x v="0"/>
    <x v="0"/>
    <s v="music/electric music"/>
    <x v="1"/>
    <x v="5"/>
    <x v="641"/>
    <d v="2018-04-02T05:00:00"/>
  </r>
  <r>
    <x v="698"/>
    <x v="684"/>
    <x v="697"/>
    <n v="42100"/>
    <n v="188057"/>
    <n v="446.69121140142522"/>
    <x v="1"/>
    <m/>
    <n v="2893"/>
    <x v="0"/>
    <x v="0"/>
    <n v="1322114400"/>
    <n v="1323324000"/>
    <x v="0"/>
    <x v="0"/>
    <s v="technology/wearables"/>
    <x v="2"/>
    <x v="8"/>
    <x v="642"/>
    <d v="2011-12-08T06:00:00"/>
  </r>
  <r>
    <x v="699"/>
    <x v="196"/>
    <x v="698"/>
    <n v="7400"/>
    <n v="6245"/>
    <n v="84.391891891891888"/>
    <x v="0"/>
    <m/>
    <n v="56"/>
    <x v="1"/>
    <x v="1"/>
    <n v="1561438800"/>
    <n v="1561525200"/>
    <x v="0"/>
    <x v="0"/>
    <s v="film &amp; video/drama"/>
    <x v="4"/>
    <x v="6"/>
    <x v="230"/>
    <d v="2019-06-26T05:00:00"/>
  </r>
  <r>
    <x v="700"/>
    <x v="685"/>
    <x v="699"/>
    <n v="100"/>
    <n v="3"/>
    <n v="3"/>
    <x v="0"/>
    <m/>
    <n v="1"/>
    <x v="1"/>
    <x v="1"/>
    <n v="1264399200"/>
    <n v="1265695200"/>
    <x v="0"/>
    <x v="0"/>
    <s v="technology/wearables"/>
    <x v="2"/>
    <x v="8"/>
    <x v="67"/>
    <d v="2010-02-09T06:00:00"/>
  </r>
  <r>
    <x v="701"/>
    <x v="686"/>
    <x v="700"/>
    <n v="52000"/>
    <n v="91014"/>
    <n v="175.02692307692308"/>
    <x v="1"/>
    <m/>
    <n v="820"/>
    <x v="1"/>
    <x v="1"/>
    <n v="1301202000"/>
    <n v="1301806800"/>
    <x v="1"/>
    <x v="0"/>
    <s v="theater/plays"/>
    <x v="3"/>
    <x v="3"/>
    <x v="643"/>
    <d v="2011-04-03T05:00:00"/>
  </r>
  <r>
    <x v="702"/>
    <x v="687"/>
    <x v="701"/>
    <n v="8700"/>
    <n v="4710"/>
    <n v="54.137931034482754"/>
    <x v="0"/>
    <m/>
    <n v="83"/>
    <x v="1"/>
    <x v="1"/>
    <n v="1374469200"/>
    <n v="1374901200"/>
    <x v="0"/>
    <x v="0"/>
    <s v="technology/wearables"/>
    <x v="2"/>
    <x v="8"/>
    <x v="644"/>
    <d v="2013-07-27T05:00:00"/>
  </r>
  <r>
    <x v="703"/>
    <x v="688"/>
    <x v="702"/>
    <n v="63400"/>
    <n v="197728"/>
    <n v="311.87381703470032"/>
    <x v="1"/>
    <m/>
    <n v="2038"/>
    <x v="1"/>
    <x v="1"/>
    <n v="1334984400"/>
    <n v="1336453200"/>
    <x v="1"/>
    <x v="1"/>
    <s v="publishing/translations"/>
    <x v="5"/>
    <x v="18"/>
    <x v="645"/>
    <d v="2012-05-08T05:00:00"/>
  </r>
  <r>
    <x v="704"/>
    <x v="689"/>
    <x v="703"/>
    <n v="8700"/>
    <n v="10682"/>
    <n v="122.78160919540231"/>
    <x v="1"/>
    <m/>
    <n v="116"/>
    <x v="1"/>
    <x v="1"/>
    <n v="1467608400"/>
    <n v="1468904400"/>
    <x v="0"/>
    <x v="0"/>
    <s v="film &amp; video/animation"/>
    <x v="4"/>
    <x v="10"/>
    <x v="646"/>
    <d v="2016-07-19T05:00:00"/>
  </r>
  <r>
    <x v="705"/>
    <x v="690"/>
    <x v="704"/>
    <n v="169700"/>
    <n v="168048"/>
    <n v="99.026517383618156"/>
    <x v="0"/>
    <m/>
    <n v="2025"/>
    <x v="4"/>
    <x v="4"/>
    <n v="1386741600"/>
    <n v="1387087200"/>
    <x v="0"/>
    <x v="0"/>
    <s v="publishing/nonfiction"/>
    <x v="5"/>
    <x v="9"/>
    <x v="626"/>
    <d v="2013-12-15T06:00:00"/>
  </r>
  <r>
    <x v="706"/>
    <x v="691"/>
    <x v="705"/>
    <n v="108400"/>
    <n v="138586"/>
    <n v="127.84686346863469"/>
    <x v="1"/>
    <m/>
    <n v="1345"/>
    <x v="2"/>
    <x v="2"/>
    <n v="1546754400"/>
    <n v="1547445600"/>
    <x v="0"/>
    <x v="1"/>
    <s v="technology/web"/>
    <x v="2"/>
    <x v="2"/>
    <x v="647"/>
    <d v="2019-01-14T06:00:00"/>
  </r>
  <r>
    <x v="707"/>
    <x v="692"/>
    <x v="706"/>
    <n v="7300"/>
    <n v="11579"/>
    <n v="158.61643835616439"/>
    <x v="1"/>
    <m/>
    <n v="168"/>
    <x v="1"/>
    <x v="1"/>
    <n v="1544248800"/>
    <n v="1547359200"/>
    <x v="0"/>
    <x v="0"/>
    <s v="film &amp; video/drama"/>
    <x v="4"/>
    <x v="6"/>
    <x v="159"/>
    <d v="2019-01-13T06:00:00"/>
  </r>
  <r>
    <x v="708"/>
    <x v="693"/>
    <x v="707"/>
    <n v="1700"/>
    <n v="12020"/>
    <n v="707.05882352941171"/>
    <x v="1"/>
    <m/>
    <n v="137"/>
    <x v="5"/>
    <x v="5"/>
    <n v="1495429200"/>
    <n v="1496293200"/>
    <x v="0"/>
    <x v="0"/>
    <s v="theater/plays"/>
    <x v="3"/>
    <x v="3"/>
    <x v="648"/>
    <d v="2017-06-01T05:00:00"/>
  </r>
  <r>
    <x v="709"/>
    <x v="694"/>
    <x v="708"/>
    <n v="9800"/>
    <n v="13954"/>
    <n v="142.38775510204081"/>
    <x v="1"/>
    <m/>
    <n v="186"/>
    <x v="6"/>
    <x v="6"/>
    <n v="1334811600"/>
    <n v="1335416400"/>
    <x v="0"/>
    <x v="0"/>
    <s v="theater/plays"/>
    <x v="3"/>
    <x v="3"/>
    <x v="267"/>
    <d v="2012-04-26T05:00:00"/>
  </r>
  <r>
    <x v="710"/>
    <x v="695"/>
    <x v="709"/>
    <n v="4300"/>
    <n v="6358"/>
    <n v="147.86046511627907"/>
    <x v="1"/>
    <m/>
    <n v="125"/>
    <x v="1"/>
    <x v="1"/>
    <n v="1531544400"/>
    <n v="1532149200"/>
    <x v="0"/>
    <x v="1"/>
    <s v="theater/plays"/>
    <x v="3"/>
    <x v="3"/>
    <x v="649"/>
    <d v="2018-07-21T05:00:00"/>
  </r>
  <r>
    <x v="711"/>
    <x v="696"/>
    <x v="710"/>
    <n v="6200"/>
    <n v="1260"/>
    <n v="20.322580645161288"/>
    <x v="0"/>
    <m/>
    <n v="14"/>
    <x v="6"/>
    <x v="6"/>
    <n v="1453615200"/>
    <n v="1453788000"/>
    <x v="1"/>
    <x v="1"/>
    <s v="theater/plays"/>
    <x v="3"/>
    <x v="3"/>
    <x v="248"/>
    <d v="2016-01-26T06:00:00"/>
  </r>
  <r>
    <x v="712"/>
    <x v="697"/>
    <x v="711"/>
    <n v="800"/>
    <n v="14725"/>
    <n v="1840.625"/>
    <x v="1"/>
    <m/>
    <n v="202"/>
    <x v="1"/>
    <x v="1"/>
    <n v="1467954000"/>
    <n v="1471496400"/>
    <x v="0"/>
    <x v="0"/>
    <s v="theater/plays"/>
    <x v="3"/>
    <x v="3"/>
    <x v="571"/>
    <d v="2016-08-18T05:00:00"/>
  </r>
  <r>
    <x v="713"/>
    <x v="698"/>
    <x v="712"/>
    <n v="6900"/>
    <n v="11174"/>
    <n v="161.94202898550725"/>
    <x v="1"/>
    <m/>
    <n v="103"/>
    <x v="1"/>
    <x v="1"/>
    <n v="1471842000"/>
    <n v="1472878800"/>
    <x v="0"/>
    <x v="0"/>
    <s v="publishing/radio &amp; podcasts"/>
    <x v="5"/>
    <x v="15"/>
    <x v="650"/>
    <d v="2016-09-03T05:00:00"/>
  </r>
  <r>
    <x v="714"/>
    <x v="699"/>
    <x v="713"/>
    <n v="38500"/>
    <n v="182036"/>
    <n v="472.82077922077923"/>
    <x v="1"/>
    <m/>
    <n v="1785"/>
    <x v="1"/>
    <x v="1"/>
    <n v="1408424400"/>
    <n v="1408510800"/>
    <x v="0"/>
    <x v="0"/>
    <s v="music/rock"/>
    <x v="1"/>
    <x v="1"/>
    <x v="1"/>
    <d v="2014-08-20T05:00:00"/>
  </r>
  <r>
    <x v="715"/>
    <x v="700"/>
    <x v="714"/>
    <n v="118000"/>
    <n v="28870"/>
    <n v="24.466101694915253"/>
    <x v="0"/>
    <m/>
    <n v="656"/>
    <x v="1"/>
    <x v="1"/>
    <n v="1281157200"/>
    <n v="1281589200"/>
    <x v="0"/>
    <x v="0"/>
    <s v="games/mobile games"/>
    <x v="6"/>
    <x v="20"/>
    <x v="651"/>
    <d v="2010-08-12T05:00:00"/>
  </r>
  <r>
    <x v="716"/>
    <x v="701"/>
    <x v="715"/>
    <n v="2000"/>
    <n v="10353"/>
    <n v="517.65"/>
    <x v="1"/>
    <m/>
    <n v="157"/>
    <x v="1"/>
    <x v="1"/>
    <n v="1373432400"/>
    <n v="1375851600"/>
    <x v="0"/>
    <x v="1"/>
    <s v="theater/plays"/>
    <x v="3"/>
    <x v="3"/>
    <x v="652"/>
    <d v="2013-08-07T05:00:00"/>
  </r>
  <r>
    <x v="717"/>
    <x v="702"/>
    <x v="716"/>
    <n v="5600"/>
    <n v="13868"/>
    <n v="247.64285714285714"/>
    <x v="1"/>
    <m/>
    <n v="555"/>
    <x v="1"/>
    <x v="1"/>
    <n v="1313989200"/>
    <n v="1315803600"/>
    <x v="0"/>
    <x v="0"/>
    <s v="film &amp; video/documentary"/>
    <x v="4"/>
    <x v="4"/>
    <x v="653"/>
    <d v="2011-09-12T05:00:00"/>
  </r>
  <r>
    <x v="718"/>
    <x v="703"/>
    <x v="717"/>
    <n v="8300"/>
    <n v="8317"/>
    <n v="100.20481927710843"/>
    <x v="1"/>
    <m/>
    <n v="297"/>
    <x v="1"/>
    <x v="1"/>
    <n v="1371445200"/>
    <n v="1373691600"/>
    <x v="0"/>
    <x v="0"/>
    <s v="technology/wearables"/>
    <x v="2"/>
    <x v="8"/>
    <x v="654"/>
    <d v="2013-07-13T05:00:00"/>
  </r>
  <r>
    <x v="719"/>
    <x v="704"/>
    <x v="718"/>
    <n v="6900"/>
    <n v="10557"/>
    <n v="153"/>
    <x v="1"/>
    <m/>
    <n v="123"/>
    <x v="1"/>
    <x v="1"/>
    <n v="1338267600"/>
    <n v="1339218000"/>
    <x v="0"/>
    <x v="0"/>
    <s v="publishing/fiction"/>
    <x v="5"/>
    <x v="13"/>
    <x v="655"/>
    <d v="2012-06-09T05:00:00"/>
  </r>
  <r>
    <x v="720"/>
    <x v="705"/>
    <x v="719"/>
    <n v="8700"/>
    <n v="3227"/>
    <n v="37.091954022988503"/>
    <x v="3"/>
    <m/>
    <n v="38"/>
    <x v="3"/>
    <x v="3"/>
    <n v="1519192800"/>
    <n v="1520402400"/>
    <x v="0"/>
    <x v="1"/>
    <s v="theater/plays"/>
    <x v="3"/>
    <x v="3"/>
    <x v="656"/>
    <d v="2018-03-07T06:00:00"/>
  </r>
  <r>
    <x v="721"/>
    <x v="706"/>
    <x v="720"/>
    <n v="123600"/>
    <n v="5429"/>
    <n v="4.392394822006473"/>
    <x v="3"/>
    <m/>
    <n v="60"/>
    <x v="1"/>
    <x v="1"/>
    <n v="1522818000"/>
    <n v="1523336400"/>
    <x v="0"/>
    <x v="0"/>
    <s v="music/rock"/>
    <x v="1"/>
    <x v="1"/>
    <x v="657"/>
    <d v="2018-04-10T05:00:00"/>
  </r>
  <r>
    <x v="722"/>
    <x v="707"/>
    <x v="721"/>
    <n v="48500"/>
    <n v="75906"/>
    <n v="156.50721649484535"/>
    <x v="1"/>
    <m/>
    <n v="3036"/>
    <x v="1"/>
    <x v="1"/>
    <n v="1509948000"/>
    <n v="1512280800"/>
    <x v="0"/>
    <x v="0"/>
    <s v="film &amp; video/documentary"/>
    <x v="4"/>
    <x v="4"/>
    <x v="265"/>
    <d v="2017-12-03T06:00:00"/>
  </r>
  <r>
    <x v="723"/>
    <x v="708"/>
    <x v="722"/>
    <n v="4900"/>
    <n v="13250"/>
    <n v="270.40816326530609"/>
    <x v="1"/>
    <m/>
    <n v="144"/>
    <x v="2"/>
    <x v="2"/>
    <n v="1456898400"/>
    <n v="1458709200"/>
    <x v="0"/>
    <x v="0"/>
    <s v="theater/plays"/>
    <x v="3"/>
    <x v="3"/>
    <x v="658"/>
    <d v="2016-03-23T05:00:00"/>
  </r>
  <r>
    <x v="724"/>
    <x v="709"/>
    <x v="723"/>
    <n v="8400"/>
    <n v="11261"/>
    <n v="134.05952380952382"/>
    <x v="1"/>
    <m/>
    <n v="121"/>
    <x v="4"/>
    <x v="4"/>
    <n v="1413954000"/>
    <n v="1414126800"/>
    <x v="0"/>
    <x v="1"/>
    <s v="theater/plays"/>
    <x v="3"/>
    <x v="3"/>
    <x v="659"/>
    <d v="2014-10-24T05:00:00"/>
  </r>
  <r>
    <x v="725"/>
    <x v="710"/>
    <x v="724"/>
    <n v="193200"/>
    <n v="97369"/>
    <n v="50.398033126293996"/>
    <x v="0"/>
    <m/>
    <n v="1596"/>
    <x v="1"/>
    <x v="1"/>
    <n v="1416031200"/>
    <n v="1416204000"/>
    <x v="0"/>
    <x v="0"/>
    <s v="games/mobile games"/>
    <x v="6"/>
    <x v="20"/>
    <x v="660"/>
    <d v="2014-11-17T06:00:00"/>
  </r>
  <r>
    <x v="726"/>
    <x v="711"/>
    <x v="725"/>
    <n v="54300"/>
    <n v="48227"/>
    <n v="88.815837937384899"/>
    <x v="3"/>
    <m/>
    <n v="524"/>
    <x v="1"/>
    <x v="1"/>
    <n v="1287982800"/>
    <n v="1288501200"/>
    <x v="0"/>
    <x v="1"/>
    <s v="theater/plays"/>
    <x v="3"/>
    <x v="3"/>
    <x v="661"/>
    <d v="2010-10-31T05:00:00"/>
  </r>
  <r>
    <x v="727"/>
    <x v="712"/>
    <x v="726"/>
    <n v="8900"/>
    <n v="14685"/>
    <n v="165"/>
    <x v="1"/>
    <m/>
    <n v="181"/>
    <x v="1"/>
    <x v="1"/>
    <n v="1547964000"/>
    <n v="1552971600"/>
    <x v="0"/>
    <x v="0"/>
    <s v="technology/web"/>
    <x v="2"/>
    <x v="2"/>
    <x v="4"/>
    <d v="2019-03-19T05:00:00"/>
  </r>
  <r>
    <x v="728"/>
    <x v="713"/>
    <x v="727"/>
    <n v="4200"/>
    <n v="735"/>
    <n v="17.5"/>
    <x v="0"/>
    <m/>
    <n v="10"/>
    <x v="1"/>
    <x v="1"/>
    <n v="1464152400"/>
    <n v="1465102800"/>
    <x v="0"/>
    <x v="0"/>
    <s v="theater/plays"/>
    <x v="3"/>
    <x v="3"/>
    <x v="662"/>
    <d v="2016-06-05T05:00:00"/>
  </r>
  <r>
    <x v="729"/>
    <x v="714"/>
    <x v="728"/>
    <n v="5600"/>
    <n v="10397"/>
    <n v="185.66071428571428"/>
    <x v="1"/>
    <m/>
    <n v="122"/>
    <x v="1"/>
    <x v="1"/>
    <n v="1359957600"/>
    <n v="1360130400"/>
    <x v="0"/>
    <x v="0"/>
    <s v="film &amp; video/drama"/>
    <x v="4"/>
    <x v="6"/>
    <x v="663"/>
    <d v="2013-02-06T06:00:00"/>
  </r>
  <r>
    <x v="730"/>
    <x v="715"/>
    <x v="729"/>
    <n v="28800"/>
    <n v="118847"/>
    <n v="412.6631944444444"/>
    <x v="1"/>
    <m/>
    <n v="1071"/>
    <x v="0"/>
    <x v="0"/>
    <n v="1432357200"/>
    <n v="1432875600"/>
    <x v="0"/>
    <x v="0"/>
    <s v="technology/wearables"/>
    <x v="2"/>
    <x v="8"/>
    <x v="664"/>
    <d v="2015-05-29T05:00:00"/>
  </r>
  <r>
    <x v="731"/>
    <x v="716"/>
    <x v="730"/>
    <n v="8000"/>
    <n v="7220"/>
    <n v="90.25"/>
    <x v="3"/>
    <m/>
    <n v="219"/>
    <x v="1"/>
    <x v="1"/>
    <n v="1500786000"/>
    <n v="1500872400"/>
    <x v="0"/>
    <x v="0"/>
    <s v="technology/web"/>
    <x v="2"/>
    <x v="2"/>
    <x v="665"/>
    <d v="2017-07-24T05:00:00"/>
  </r>
  <r>
    <x v="732"/>
    <x v="717"/>
    <x v="731"/>
    <n v="117000"/>
    <n v="107622"/>
    <n v="91.984615384615381"/>
    <x v="0"/>
    <m/>
    <n v="1121"/>
    <x v="1"/>
    <x v="1"/>
    <n v="1490158800"/>
    <n v="1492146000"/>
    <x v="0"/>
    <x v="1"/>
    <s v="music/rock"/>
    <x v="1"/>
    <x v="1"/>
    <x v="666"/>
    <d v="2017-04-14T05:00:00"/>
  </r>
  <r>
    <x v="733"/>
    <x v="718"/>
    <x v="732"/>
    <n v="15800"/>
    <n v="83267"/>
    <n v="527.00632911392404"/>
    <x v="1"/>
    <m/>
    <n v="980"/>
    <x v="1"/>
    <x v="1"/>
    <n v="1406178000"/>
    <n v="1407301200"/>
    <x v="0"/>
    <x v="0"/>
    <s v="music/metal"/>
    <x v="1"/>
    <x v="16"/>
    <x v="43"/>
    <d v="2014-08-06T05:00:00"/>
  </r>
  <r>
    <x v="734"/>
    <x v="719"/>
    <x v="733"/>
    <n v="4200"/>
    <n v="13404"/>
    <n v="319.14285714285711"/>
    <x v="1"/>
    <m/>
    <n v="536"/>
    <x v="1"/>
    <x v="1"/>
    <n v="1485583200"/>
    <n v="1486620000"/>
    <x v="0"/>
    <x v="1"/>
    <s v="theater/plays"/>
    <x v="3"/>
    <x v="3"/>
    <x v="667"/>
    <d v="2017-02-09T06:00:00"/>
  </r>
  <r>
    <x v="735"/>
    <x v="720"/>
    <x v="734"/>
    <n v="37100"/>
    <n v="131404"/>
    <n v="354.18867924528303"/>
    <x v="1"/>
    <m/>
    <n v="1991"/>
    <x v="1"/>
    <x v="1"/>
    <n v="1459314000"/>
    <n v="1459918800"/>
    <x v="0"/>
    <x v="0"/>
    <s v="photography/photography books"/>
    <x v="7"/>
    <x v="14"/>
    <x v="668"/>
    <d v="2016-04-06T05:00:00"/>
  </r>
  <r>
    <x v="736"/>
    <x v="721"/>
    <x v="735"/>
    <n v="7700"/>
    <n v="2533"/>
    <n v="32.896103896103895"/>
    <x v="3"/>
    <m/>
    <n v="29"/>
    <x v="1"/>
    <x v="1"/>
    <n v="1424412000"/>
    <n v="1424757600"/>
    <x v="0"/>
    <x v="0"/>
    <s v="publishing/nonfiction"/>
    <x v="5"/>
    <x v="9"/>
    <x v="669"/>
    <d v="2015-02-24T06:00:00"/>
  </r>
  <r>
    <x v="737"/>
    <x v="722"/>
    <x v="736"/>
    <n v="3700"/>
    <n v="5028"/>
    <n v="135.8918918918919"/>
    <x v="1"/>
    <m/>
    <n v="180"/>
    <x v="1"/>
    <x v="1"/>
    <n v="1478844000"/>
    <n v="1479880800"/>
    <x v="0"/>
    <x v="0"/>
    <s v="music/indie rock"/>
    <x v="1"/>
    <x v="7"/>
    <x v="670"/>
    <d v="2016-11-23T06:00:00"/>
  </r>
  <r>
    <x v="738"/>
    <x v="486"/>
    <x v="737"/>
    <n v="74700"/>
    <n v="1557"/>
    <n v="2.0843373493975905"/>
    <x v="0"/>
    <m/>
    <n v="15"/>
    <x v="1"/>
    <x v="1"/>
    <n v="1416117600"/>
    <n v="1418018400"/>
    <x v="0"/>
    <x v="1"/>
    <s v="theater/plays"/>
    <x v="3"/>
    <x v="3"/>
    <x v="671"/>
    <d v="2014-12-08T06:00:00"/>
  </r>
  <r>
    <x v="739"/>
    <x v="723"/>
    <x v="738"/>
    <n v="10000"/>
    <n v="6100"/>
    <n v="61"/>
    <x v="0"/>
    <m/>
    <n v="191"/>
    <x v="1"/>
    <x v="1"/>
    <n v="1340946000"/>
    <n v="1341032400"/>
    <x v="0"/>
    <x v="0"/>
    <s v="music/indie rock"/>
    <x v="1"/>
    <x v="7"/>
    <x v="672"/>
    <d v="2012-06-30T05:00:00"/>
  </r>
  <r>
    <x v="740"/>
    <x v="724"/>
    <x v="739"/>
    <n v="5300"/>
    <n v="1592"/>
    <n v="30.037735849056602"/>
    <x v="0"/>
    <m/>
    <n v="16"/>
    <x v="1"/>
    <x v="1"/>
    <n v="1486101600"/>
    <n v="1486360800"/>
    <x v="0"/>
    <x v="0"/>
    <s v="theater/plays"/>
    <x v="3"/>
    <x v="3"/>
    <x v="673"/>
    <d v="2017-02-06T06:00:00"/>
  </r>
  <r>
    <x v="741"/>
    <x v="287"/>
    <x v="740"/>
    <n v="1200"/>
    <n v="14150"/>
    <n v="1179.1666666666665"/>
    <x v="1"/>
    <m/>
    <n v="130"/>
    <x v="1"/>
    <x v="1"/>
    <n v="1274590800"/>
    <n v="1274677200"/>
    <x v="0"/>
    <x v="0"/>
    <s v="theater/plays"/>
    <x v="3"/>
    <x v="3"/>
    <x v="674"/>
    <d v="2010-05-24T05:00:00"/>
  </r>
  <r>
    <x v="742"/>
    <x v="725"/>
    <x v="741"/>
    <n v="1200"/>
    <n v="13513"/>
    <n v="1126.0833333333335"/>
    <x v="1"/>
    <m/>
    <n v="122"/>
    <x v="1"/>
    <x v="1"/>
    <n v="1263880800"/>
    <n v="1267509600"/>
    <x v="0"/>
    <x v="0"/>
    <s v="music/electric music"/>
    <x v="1"/>
    <x v="5"/>
    <x v="675"/>
    <d v="2010-03-02T06:00:00"/>
  </r>
  <r>
    <x v="743"/>
    <x v="726"/>
    <x v="742"/>
    <n v="3900"/>
    <n v="504"/>
    <n v="12.923076923076923"/>
    <x v="0"/>
    <m/>
    <n v="17"/>
    <x v="1"/>
    <x v="1"/>
    <n v="1445403600"/>
    <n v="1445922000"/>
    <x v="0"/>
    <x v="1"/>
    <s v="theater/plays"/>
    <x v="3"/>
    <x v="3"/>
    <x v="676"/>
    <d v="2015-10-27T05:00:00"/>
  </r>
  <r>
    <x v="744"/>
    <x v="727"/>
    <x v="743"/>
    <n v="2000"/>
    <n v="14240"/>
    <n v="712"/>
    <x v="1"/>
    <m/>
    <n v="140"/>
    <x v="1"/>
    <x v="1"/>
    <n v="1533877200"/>
    <n v="1534050000"/>
    <x v="0"/>
    <x v="1"/>
    <s v="theater/plays"/>
    <x v="3"/>
    <x v="3"/>
    <x v="342"/>
    <d v="2018-08-12T05:00:00"/>
  </r>
  <r>
    <x v="745"/>
    <x v="728"/>
    <x v="744"/>
    <n v="6900"/>
    <n v="2091"/>
    <n v="30.304347826086957"/>
    <x v="0"/>
    <m/>
    <n v="34"/>
    <x v="1"/>
    <x v="1"/>
    <n v="1275195600"/>
    <n v="1277528400"/>
    <x v="0"/>
    <x v="0"/>
    <s v="technology/wearables"/>
    <x v="2"/>
    <x v="8"/>
    <x v="677"/>
    <d v="2010-06-26T05:00:00"/>
  </r>
  <r>
    <x v="746"/>
    <x v="729"/>
    <x v="745"/>
    <n v="55800"/>
    <n v="118580"/>
    <n v="212.50896057347671"/>
    <x v="1"/>
    <m/>
    <n v="3388"/>
    <x v="1"/>
    <x v="1"/>
    <n v="1318136400"/>
    <n v="1318568400"/>
    <x v="0"/>
    <x v="0"/>
    <s v="technology/web"/>
    <x v="2"/>
    <x v="2"/>
    <x v="678"/>
    <d v="2011-10-14T05:00:00"/>
  </r>
  <r>
    <x v="747"/>
    <x v="730"/>
    <x v="746"/>
    <n v="4900"/>
    <n v="11214"/>
    <n v="228.85714285714286"/>
    <x v="1"/>
    <m/>
    <n v="280"/>
    <x v="1"/>
    <x v="1"/>
    <n v="1283403600"/>
    <n v="1284354000"/>
    <x v="0"/>
    <x v="0"/>
    <s v="theater/plays"/>
    <x v="3"/>
    <x v="3"/>
    <x v="679"/>
    <d v="2010-09-13T05:00:00"/>
  </r>
  <r>
    <x v="748"/>
    <x v="731"/>
    <x v="747"/>
    <n v="194900"/>
    <n v="68137"/>
    <n v="34.959979476654695"/>
    <x v="3"/>
    <m/>
    <n v="614"/>
    <x v="1"/>
    <x v="1"/>
    <n v="1267423200"/>
    <n v="1269579600"/>
    <x v="0"/>
    <x v="1"/>
    <s v="film &amp; video/animation"/>
    <x v="4"/>
    <x v="10"/>
    <x v="680"/>
    <d v="2010-03-26T05:00:00"/>
  </r>
  <r>
    <x v="749"/>
    <x v="732"/>
    <x v="748"/>
    <n v="8600"/>
    <n v="13527"/>
    <n v="157.29069767441862"/>
    <x v="1"/>
    <m/>
    <n v="366"/>
    <x v="6"/>
    <x v="6"/>
    <n v="1412744400"/>
    <n v="1413781200"/>
    <x v="0"/>
    <x v="1"/>
    <s v="technology/wearables"/>
    <x v="2"/>
    <x v="8"/>
    <x v="681"/>
    <d v="2014-10-20T05:00:00"/>
  </r>
  <r>
    <x v="750"/>
    <x v="733"/>
    <x v="749"/>
    <n v="100"/>
    <n v="1"/>
    <n v="1"/>
    <x v="0"/>
    <m/>
    <n v="1"/>
    <x v="4"/>
    <x v="4"/>
    <n v="1277960400"/>
    <n v="1280120400"/>
    <x v="0"/>
    <x v="0"/>
    <s v="music/electric music"/>
    <x v="1"/>
    <x v="5"/>
    <x v="682"/>
    <d v="2010-07-26T05:00:00"/>
  </r>
  <r>
    <x v="751"/>
    <x v="734"/>
    <x v="750"/>
    <n v="3600"/>
    <n v="8363"/>
    <n v="232.30555555555554"/>
    <x v="1"/>
    <m/>
    <n v="270"/>
    <x v="1"/>
    <x v="1"/>
    <n v="1458190800"/>
    <n v="1459486800"/>
    <x v="1"/>
    <x v="1"/>
    <s v="publishing/nonfiction"/>
    <x v="5"/>
    <x v="9"/>
    <x v="683"/>
    <d v="2016-04-01T05:00:00"/>
  </r>
  <r>
    <x v="752"/>
    <x v="735"/>
    <x v="751"/>
    <n v="5800"/>
    <n v="5362"/>
    <n v="92.448275862068968"/>
    <x v="3"/>
    <m/>
    <n v="114"/>
    <x v="1"/>
    <x v="1"/>
    <n v="1280984400"/>
    <n v="1282539600"/>
    <x v="0"/>
    <x v="1"/>
    <s v="theater/plays"/>
    <x v="3"/>
    <x v="3"/>
    <x v="684"/>
    <d v="2010-08-23T05:00:00"/>
  </r>
  <r>
    <x v="753"/>
    <x v="736"/>
    <x v="752"/>
    <n v="4700"/>
    <n v="12065"/>
    <n v="256.70212765957444"/>
    <x v="1"/>
    <m/>
    <n v="137"/>
    <x v="1"/>
    <x v="1"/>
    <n v="1274590800"/>
    <n v="1275886800"/>
    <x v="0"/>
    <x v="0"/>
    <s v="photography/photography books"/>
    <x v="7"/>
    <x v="14"/>
    <x v="674"/>
    <d v="2010-06-07T05:00:00"/>
  </r>
  <r>
    <x v="754"/>
    <x v="737"/>
    <x v="753"/>
    <n v="70400"/>
    <n v="118603"/>
    <n v="168.47017045454547"/>
    <x v="1"/>
    <m/>
    <n v="3205"/>
    <x v="1"/>
    <x v="1"/>
    <n v="1351400400"/>
    <n v="1355983200"/>
    <x v="0"/>
    <x v="0"/>
    <s v="theater/plays"/>
    <x v="3"/>
    <x v="3"/>
    <x v="685"/>
    <d v="2012-12-20T06:00:00"/>
  </r>
  <r>
    <x v="755"/>
    <x v="738"/>
    <x v="754"/>
    <n v="4500"/>
    <n v="7496"/>
    <n v="166.57777777777778"/>
    <x v="1"/>
    <m/>
    <n v="288"/>
    <x v="3"/>
    <x v="3"/>
    <n v="1514354400"/>
    <n v="1515391200"/>
    <x v="0"/>
    <x v="1"/>
    <s v="theater/plays"/>
    <x v="3"/>
    <x v="3"/>
    <x v="605"/>
    <d v="2018-01-08T06:00:00"/>
  </r>
  <r>
    <x v="756"/>
    <x v="739"/>
    <x v="755"/>
    <n v="1300"/>
    <n v="10037"/>
    <n v="772.07692307692309"/>
    <x v="1"/>
    <m/>
    <n v="148"/>
    <x v="1"/>
    <x v="1"/>
    <n v="1421733600"/>
    <n v="1422252000"/>
    <x v="0"/>
    <x v="0"/>
    <s v="theater/plays"/>
    <x v="3"/>
    <x v="3"/>
    <x v="686"/>
    <d v="2015-01-26T06:00:00"/>
  </r>
  <r>
    <x v="757"/>
    <x v="740"/>
    <x v="756"/>
    <n v="1400"/>
    <n v="5696"/>
    <n v="406.85714285714283"/>
    <x v="1"/>
    <m/>
    <n v="114"/>
    <x v="1"/>
    <x v="1"/>
    <n v="1305176400"/>
    <n v="1305522000"/>
    <x v="0"/>
    <x v="0"/>
    <s v="film &amp; video/drama"/>
    <x v="4"/>
    <x v="6"/>
    <x v="687"/>
    <d v="2011-05-16T05:00:00"/>
  </r>
  <r>
    <x v="758"/>
    <x v="741"/>
    <x v="757"/>
    <n v="29600"/>
    <n v="167005"/>
    <n v="564.20608108108115"/>
    <x v="1"/>
    <m/>
    <n v="1518"/>
    <x v="0"/>
    <x v="0"/>
    <n v="1414126800"/>
    <n v="1414904400"/>
    <x v="0"/>
    <x v="0"/>
    <s v="music/rock"/>
    <x v="1"/>
    <x v="1"/>
    <x v="688"/>
    <d v="2014-11-02T05:00:00"/>
  </r>
  <r>
    <x v="759"/>
    <x v="742"/>
    <x v="758"/>
    <n v="167500"/>
    <n v="114615"/>
    <n v="68.426865671641792"/>
    <x v="0"/>
    <m/>
    <n v="1274"/>
    <x v="1"/>
    <x v="1"/>
    <n v="1517810400"/>
    <n v="1520402400"/>
    <x v="0"/>
    <x v="0"/>
    <s v="music/electric music"/>
    <x v="1"/>
    <x v="5"/>
    <x v="689"/>
    <d v="2018-03-07T06:00:00"/>
  </r>
  <r>
    <x v="760"/>
    <x v="743"/>
    <x v="759"/>
    <n v="48300"/>
    <n v="16592"/>
    <n v="34.351966873706004"/>
    <x v="0"/>
    <m/>
    <n v="210"/>
    <x v="6"/>
    <x v="6"/>
    <n v="1564635600"/>
    <n v="1567141200"/>
    <x v="0"/>
    <x v="1"/>
    <s v="games/video games"/>
    <x v="6"/>
    <x v="11"/>
    <x v="690"/>
    <d v="2019-08-30T05:00:00"/>
  </r>
  <r>
    <x v="761"/>
    <x v="744"/>
    <x v="760"/>
    <n v="2200"/>
    <n v="14420"/>
    <n v="655.4545454545455"/>
    <x v="1"/>
    <m/>
    <n v="166"/>
    <x v="1"/>
    <x v="1"/>
    <n v="1500699600"/>
    <n v="1501131600"/>
    <x v="0"/>
    <x v="0"/>
    <s v="music/rock"/>
    <x v="1"/>
    <x v="1"/>
    <x v="691"/>
    <d v="2017-07-27T05:00:00"/>
  </r>
  <r>
    <x v="762"/>
    <x v="307"/>
    <x v="761"/>
    <n v="3500"/>
    <n v="6204"/>
    <n v="177.25714285714284"/>
    <x v="1"/>
    <m/>
    <n v="100"/>
    <x v="2"/>
    <x v="2"/>
    <n v="1354082400"/>
    <n v="1355032800"/>
    <x v="0"/>
    <x v="0"/>
    <s v="music/jazz"/>
    <x v="1"/>
    <x v="17"/>
    <x v="692"/>
    <d v="2012-12-09T06:00:00"/>
  </r>
  <r>
    <x v="763"/>
    <x v="745"/>
    <x v="762"/>
    <n v="5600"/>
    <n v="6338"/>
    <n v="113.17857142857144"/>
    <x v="1"/>
    <m/>
    <n v="235"/>
    <x v="1"/>
    <x v="1"/>
    <n v="1336453200"/>
    <n v="1339477200"/>
    <x v="0"/>
    <x v="1"/>
    <s v="theater/plays"/>
    <x v="3"/>
    <x v="3"/>
    <x v="693"/>
    <d v="2012-06-12T05:00:00"/>
  </r>
  <r>
    <x v="764"/>
    <x v="746"/>
    <x v="763"/>
    <n v="1100"/>
    <n v="8010"/>
    <n v="728.18181818181824"/>
    <x v="1"/>
    <m/>
    <n v="148"/>
    <x v="1"/>
    <x v="1"/>
    <n v="1305262800"/>
    <n v="1305954000"/>
    <x v="0"/>
    <x v="0"/>
    <s v="music/rock"/>
    <x v="1"/>
    <x v="1"/>
    <x v="694"/>
    <d v="2011-05-21T05:00:00"/>
  </r>
  <r>
    <x v="765"/>
    <x v="747"/>
    <x v="764"/>
    <n v="3900"/>
    <n v="8125"/>
    <n v="208.33333333333334"/>
    <x v="1"/>
    <m/>
    <n v="198"/>
    <x v="1"/>
    <x v="1"/>
    <n v="1492232400"/>
    <n v="1494392400"/>
    <x v="1"/>
    <x v="1"/>
    <s v="music/indie rock"/>
    <x v="1"/>
    <x v="7"/>
    <x v="695"/>
    <d v="2017-05-10T05:00:00"/>
  </r>
  <r>
    <x v="766"/>
    <x v="748"/>
    <x v="765"/>
    <n v="43800"/>
    <n v="13653"/>
    <n v="31.171232876712331"/>
    <x v="0"/>
    <m/>
    <n v="248"/>
    <x v="2"/>
    <x v="2"/>
    <n v="1537333200"/>
    <n v="1537419600"/>
    <x v="0"/>
    <x v="0"/>
    <s v="film &amp; video/science fiction"/>
    <x v="4"/>
    <x v="22"/>
    <x v="123"/>
    <d v="2018-09-20T05:00:00"/>
  </r>
  <r>
    <x v="767"/>
    <x v="749"/>
    <x v="766"/>
    <n v="97200"/>
    <n v="55372"/>
    <n v="56.967078189300416"/>
    <x v="0"/>
    <m/>
    <n v="513"/>
    <x v="1"/>
    <x v="1"/>
    <n v="1444107600"/>
    <n v="1447999200"/>
    <x v="0"/>
    <x v="0"/>
    <s v="publishing/translations"/>
    <x v="5"/>
    <x v="18"/>
    <x v="696"/>
    <d v="2015-11-20T06:00:00"/>
  </r>
  <r>
    <x v="768"/>
    <x v="750"/>
    <x v="767"/>
    <n v="4800"/>
    <n v="11088"/>
    <n v="231"/>
    <x v="1"/>
    <m/>
    <n v="150"/>
    <x v="1"/>
    <x v="1"/>
    <n v="1386741600"/>
    <n v="1388037600"/>
    <x v="0"/>
    <x v="0"/>
    <s v="theater/plays"/>
    <x v="3"/>
    <x v="3"/>
    <x v="626"/>
    <d v="2013-12-26T06:00:00"/>
  </r>
  <r>
    <x v="769"/>
    <x v="751"/>
    <x v="768"/>
    <n v="125600"/>
    <n v="109106"/>
    <n v="86.867834394904463"/>
    <x v="0"/>
    <m/>
    <n v="3410"/>
    <x v="1"/>
    <x v="1"/>
    <n v="1376542800"/>
    <n v="1378789200"/>
    <x v="0"/>
    <x v="0"/>
    <s v="games/video games"/>
    <x v="6"/>
    <x v="11"/>
    <x v="697"/>
    <d v="2013-09-10T05:00:00"/>
  </r>
  <r>
    <x v="770"/>
    <x v="752"/>
    <x v="769"/>
    <n v="4300"/>
    <n v="11642"/>
    <n v="270.74418604651163"/>
    <x v="1"/>
    <m/>
    <n v="216"/>
    <x v="6"/>
    <x v="6"/>
    <n v="1397451600"/>
    <n v="1398056400"/>
    <x v="0"/>
    <x v="1"/>
    <s v="theater/plays"/>
    <x v="3"/>
    <x v="3"/>
    <x v="698"/>
    <d v="2014-04-21T05:00:00"/>
  </r>
  <r>
    <x v="771"/>
    <x v="753"/>
    <x v="770"/>
    <n v="5600"/>
    <n v="2769"/>
    <n v="49.446428571428569"/>
    <x v="3"/>
    <m/>
    <n v="26"/>
    <x v="1"/>
    <x v="1"/>
    <n v="1548482400"/>
    <n v="1550815200"/>
    <x v="0"/>
    <x v="0"/>
    <s v="theater/plays"/>
    <x v="3"/>
    <x v="3"/>
    <x v="699"/>
    <d v="2019-02-22T06:00:00"/>
  </r>
  <r>
    <x v="772"/>
    <x v="754"/>
    <x v="771"/>
    <n v="149600"/>
    <n v="169586"/>
    <n v="113.3596256684492"/>
    <x v="1"/>
    <m/>
    <n v="5139"/>
    <x v="1"/>
    <x v="1"/>
    <n v="1549692000"/>
    <n v="1550037600"/>
    <x v="0"/>
    <x v="0"/>
    <s v="music/indie rock"/>
    <x v="1"/>
    <x v="7"/>
    <x v="700"/>
    <d v="2019-02-13T06:00:00"/>
  </r>
  <r>
    <x v="773"/>
    <x v="755"/>
    <x v="772"/>
    <n v="53100"/>
    <n v="101185"/>
    <n v="190.55555555555554"/>
    <x v="1"/>
    <m/>
    <n v="2353"/>
    <x v="1"/>
    <x v="1"/>
    <n v="1492059600"/>
    <n v="1492923600"/>
    <x v="0"/>
    <x v="0"/>
    <s v="theater/plays"/>
    <x v="3"/>
    <x v="3"/>
    <x v="701"/>
    <d v="2017-04-23T05:00:00"/>
  </r>
  <r>
    <x v="774"/>
    <x v="756"/>
    <x v="773"/>
    <n v="5000"/>
    <n v="6775"/>
    <n v="135.5"/>
    <x v="1"/>
    <m/>
    <n v="78"/>
    <x v="6"/>
    <x v="6"/>
    <n v="1463979600"/>
    <n v="1467522000"/>
    <x v="0"/>
    <x v="0"/>
    <s v="technology/web"/>
    <x v="2"/>
    <x v="2"/>
    <x v="702"/>
    <d v="2016-07-03T05:00:00"/>
  </r>
  <r>
    <x v="775"/>
    <x v="757"/>
    <x v="774"/>
    <n v="9400"/>
    <n v="968"/>
    <n v="10.297872340425531"/>
    <x v="0"/>
    <m/>
    <n v="10"/>
    <x v="1"/>
    <x v="1"/>
    <n v="1415253600"/>
    <n v="1416117600"/>
    <x v="0"/>
    <x v="0"/>
    <s v="music/rock"/>
    <x v="1"/>
    <x v="1"/>
    <x v="703"/>
    <d v="2014-11-16T06:00:00"/>
  </r>
  <r>
    <x v="776"/>
    <x v="758"/>
    <x v="775"/>
    <n v="110800"/>
    <n v="72623"/>
    <n v="65.544223826714799"/>
    <x v="0"/>
    <m/>
    <n v="2201"/>
    <x v="1"/>
    <x v="1"/>
    <n v="1562216400"/>
    <n v="1563771600"/>
    <x v="0"/>
    <x v="0"/>
    <s v="theater/plays"/>
    <x v="3"/>
    <x v="3"/>
    <x v="704"/>
    <d v="2019-07-22T05:00:00"/>
  </r>
  <r>
    <x v="777"/>
    <x v="759"/>
    <x v="776"/>
    <n v="93800"/>
    <n v="45987"/>
    <n v="49.026652452025587"/>
    <x v="0"/>
    <m/>
    <n v="676"/>
    <x v="1"/>
    <x v="1"/>
    <n v="1316754000"/>
    <n v="1319259600"/>
    <x v="0"/>
    <x v="0"/>
    <s v="theater/plays"/>
    <x v="3"/>
    <x v="3"/>
    <x v="431"/>
    <d v="2011-10-22T05:00:00"/>
  </r>
  <r>
    <x v="778"/>
    <x v="760"/>
    <x v="777"/>
    <n v="1300"/>
    <n v="10243"/>
    <n v="787.92307692307691"/>
    <x v="1"/>
    <m/>
    <n v="174"/>
    <x v="5"/>
    <x v="5"/>
    <n v="1313211600"/>
    <n v="1313643600"/>
    <x v="0"/>
    <x v="0"/>
    <s v="film &amp; video/animation"/>
    <x v="4"/>
    <x v="10"/>
    <x v="705"/>
    <d v="2011-08-18T05:00:00"/>
  </r>
  <r>
    <x v="779"/>
    <x v="761"/>
    <x v="778"/>
    <n v="108700"/>
    <n v="87293"/>
    <n v="80.306347746090154"/>
    <x v="0"/>
    <m/>
    <n v="831"/>
    <x v="1"/>
    <x v="1"/>
    <n v="1439528400"/>
    <n v="1440306000"/>
    <x v="0"/>
    <x v="1"/>
    <s v="theater/plays"/>
    <x v="3"/>
    <x v="3"/>
    <x v="706"/>
    <d v="2015-08-23T05:00:00"/>
  </r>
  <r>
    <x v="780"/>
    <x v="762"/>
    <x v="779"/>
    <n v="5100"/>
    <n v="5421"/>
    <n v="106.29411764705883"/>
    <x v="1"/>
    <m/>
    <n v="164"/>
    <x v="1"/>
    <x v="1"/>
    <n v="1469163600"/>
    <n v="1470805200"/>
    <x v="0"/>
    <x v="1"/>
    <s v="film &amp; video/drama"/>
    <x v="4"/>
    <x v="6"/>
    <x v="707"/>
    <d v="2016-08-10T05:00:00"/>
  </r>
  <r>
    <x v="781"/>
    <x v="763"/>
    <x v="780"/>
    <n v="8700"/>
    <n v="4414"/>
    <n v="50.735632183908038"/>
    <x v="3"/>
    <m/>
    <n v="56"/>
    <x v="5"/>
    <x v="5"/>
    <n v="1288501200"/>
    <n v="1292911200"/>
    <x v="0"/>
    <x v="0"/>
    <s v="theater/plays"/>
    <x v="3"/>
    <x v="3"/>
    <x v="708"/>
    <d v="2010-12-21T06:00:00"/>
  </r>
  <r>
    <x v="782"/>
    <x v="764"/>
    <x v="781"/>
    <n v="5100"/>
    <n v="10981"/>
    <n v="215.31372549019611"/>
    <x v="1"/>
    <m/>
    <n v="161"/>
    <x v="1"/>
    <x v="1"/>
    <n v="1298959200"/>
    <n v="1301374800"/>
    <x v="0"/>
    <x v="1"/>
    <s v="film &amp; video/animation"/>
    <x v="4"/>
    <x v="10"/>
    <x v="709"/>
    <d v="2011-03-29T05:00:00"/>
  </r>
  <r>
    <x v="783"/>
    <x v="765"/>
    <x v="782"/>
    <n v="7400"/>
    <n v="10451"/>
    <n v="141.22972972972974"/>
    <x v="1"/>
    <m/>
    <n v="138"/>
    <x v="1"/>
    <x v="1"/>
    <n v="1387260000"/>
    <n v="1387864800"/>
    <x v="0"/>
    <x v="0"/>
    <s v="music/rock"/>
    <x v="1"/>
    <x v="1"/>
    <x v="710"/>
    <d v="2013-12-24T06:00:00"/>
  </r>
  <r>
    <x v="784"/>
    <x v="766"/>
    <x v="783"/>
    <n v="88900"/>
    <n v="102535"/>
    <n v="115.33745781777279"/>
    <x v="1"/>
    <m/>
    <n v="3308"/>
    <x v="1"/>
    <x v="1"/>
    <n v="1457244000"/>
    <n v="1458190800"/>
    <x v="0"/>
    <x v="0"/>
    <s v="technology/web"/>
    <x v="2"/>
    <x v="2"/>
    <x v="711"/>
    <d v="2016-03-17T05:00:00"/>
  </r>
  <r>
    <x v="785"/>
    <x v="767"/>
    <x v="784"/>
    <n v="6700"/>
    <n v="12939"/>
    <n v="193.11940298507463"/>
    <x v="1"/>
    <m/>
    <n v="127"/>
    <x v="2"/>
    <x v="2"/>
    <n v="1556341200"/>
    <n v="1559278800"/>
    <x v="0"/>
    <x v="1"/>
    <s v="film &amp; video/animation"/>
    <x v="4"/>
    <x v="10"/>
    <x v="157"/>
    <d v="2019-05-31T05:00:00"/>
  </r>
  <r>
    <x v="786"/>
    <x v="768"/>
    <x v="785"/>
    <n v="1500"/>
    <n v="10946"/>
    <n v="729.73333333333335"/>
    <x v="1"/>
    <m/>
    <n v="207"/>
    <x v="6"/>
    <x v="6"/>
    <n v="1522126800"/>
    <n v="1522731600"/>
    <x v="0"/>
    <x v="1"/>
    <s v="music/jazz"/>
    <x v="1"/>
    <x v="17"/>
    <x v="630"/>
    <d v="2018-04-03T05:00:00"/>
  </r>
  <r>
    <x v="787"/>
    <x v="769"/>
    <x v="786"/>
    <n v="61200"/>
    <n v="60994"/>
    <n v="99.66339869281046"/>
    <x v="0"/>
    <m/>
    <n v="859"/>
    <x v="0"/>
    <x v="0"/>
    <n v="1305954000"/>
    <n v="1306731600"/>
    <x v="0"/>
    <x v="0"/>
    <s v="music/rock"/>
    <x v="1"/>
    <x v="1"/>
    <x v="712"/>
    <d v="2011-05-30T05:00:00"/>
  </r>
  <r>
    <x v="788"/>
    <x v="770"/>
    <x v="787"/>
    <n v="3600"/>
    <n v="3174"/>
    <n v="88.166666666666671"/>
    <x v="2"/>
    <m/>
    <n v="31"/>
    <x v="1"/>
    <x v="1"/>
    <n v="1350709200"/>
    <n v="1352527200"/>
    <x v="0"/>
    <x v="0"/>
    <s v="film &amp; video/animation"/>
    <x v="4"/>
    <x v="10"/>
    <x v="93"/>
    <d v="2012-11-10T06:00:00"/>
  </r>
  <r>
    <x v="789"/>
    <x v="771"/>
    <x v="788"/>
    <n v="9000"/>
    <n v="3351"/>
    <n v="37.233333333333334"/>
    <x v="0"/>
    <m/>
    <n v="45"/>
    <x v="1"/>
    <x v="1"/>
    <n v="1401166800"/>
    <n v="1404363600"/>
    <x v="0"/>
    <x v="0"/>
    <s v="theater/plays"/>
    <x v="3"/>
    <x v="3"/>
    <x v="713"/>
    <d v="2014-07-03T05:00:00"/>
  </r>
  <r>
    <x v="790"/>
    <x v="772"/>
    <x v="789"/>
    <n v="185900"/>
    <n v="56774"/>
    <n v="30.540075309306079"/>
    <x v="3"/>
    <m/>
    <n v="1113"/>
    <x v="1"/>
    <x v="1"/>
    <n v="1266127200"/>
    <n v="1266645600"/>
    <x v="0"/>
    <x v="0"/>
    <s v="theater/plays"/>
    <x v="3"/>
    <x v="3"/>
    <x v="714"/>
    <d v="2010-02-20T06:00:00"/>
  </r>
  <r>
    <x v="791"/>
    <x v="773"/>
    <x v="790"/>
    <n v="2100"/>
    <n v="540"/>
    <n v="25.714285714285712"/>
    <x v="0"/>
    <m/>
    <n v="6"/>
    <x v="1"/>
    <x v="1"/>
    <n v="1481436000"/>
    <n v="1482818400"/>
    <x v="0"/>
    <x v="0"/>
    <s v="food/food trucks"/>
    <x v="0"/>
    <x v="0"/>
    <x v="715"/>
    <d v="2016-12-27T06:00:00"/>
  </r>
  <r>
    <x v="792"/>
    <x v="774"/>
    <x v="791"/>
    <n v="2000"/>
    <n v="680"/>
    <n v="34"/>
    <x v="0"/>
    <m/>
    <n v="7"/>
    <x v="1"/>
    <x v="1"/>
    <n v="1372222800"/>
    <n v="1374642000"/>
    <x v="0"/>
    <x v="1"/>
    <s v="theater/plays"/>
    <x v="3"/>
    <x v="3"/>
    <x v="716"/>
    <d v="2013-07-24T05:00:00"/>
  </r>
  <r>
    <x v="793"/>
    <x v="775"/>
    <x v="792"/>
    <n v="1100"/>
    <n v="13045"/>
    <n v="1185.909090909091"/>
    <x v="1"/>
    <m/>
    <n v="181"/>
    <x v="5"/>
    <x v="5"/>
    <n v="1372136400"/>
    <n v="1372482000"/>
    <x v="0"/>
    <x v="0"/>
    <s v="publishing/nonfiction"/>
    <x v="5"/>
    <x v="9"/>
    <x v="448"/>
    <d v="2013-06-29T05:00:00"/>
  </r>
  <r>
    <x v="794"/>
    <x v="776"/>
    <x v="793"/>
    <n v="6600"/>
    <n v="8276"/>
    <n v="125.39393939393939"/>
    <x v="1"/>
    <m/>
    <n v="110"/>
    <x v="1"/>
    <x v="1"/>
    <n v="1513922400"/>
    <n v="1514959200"/>
    <x v="0"/>
    <x v="0"/>
    <s v="music/rock"/>
    <x v="1"/>
    <x v="1"/>
    <x v="717"/>
    <d v="2018-01-03T06:00:00"/>
  </r>
  <r>
    <x v="795"/>
    <x v="777"/>
    <x v="794"/>
    <n v="7100"/>
    <n v="1022"/>
    <n v="14.394366197183098"/>
    <x v="0"/>
    <m/>
    <n v="31"/>
    <x v="1"/>
    <x v="1"/>
    <n v="1477976400"/>
    <n v="1478235600"/>
    <x v="0"/>
    <x v="0"/>
    <s v="film &amp; video/drama"/>
    <x v="4"/>
    <x v="6"/>
    <x v="718"/>
    <d v="2016-11-04T05:00:00"/>
  </r>
  <r>
    <x v="796"/>
    <x v="778"/>
    <x v="795"/>
    <n v="7800"/>
    <n v="4275"/>
    <n v="54.807692307692314"/>
    <x v="0"/>
    <m/>
    <n v="78"/>
    <x v="1"/>
    <x v="1"/>
    <n v="1407474000"/>
    <n v="1408078800"/>
    <x v="0"/>
    <x v="1"/>
    <s v="games/mobile games"/>
    <x v="6"/>
    <x v="20"/>
    <x v="719"/>
    <d v="2014-08-15T05:00:00"/>
  </r>
  <r>
    <x v="797"/>
    <x v="779"/>
    <x v="796"/>
    <n v="7600"/>
    <n v="8332"/>
    <n v="109.63157894736841"/>
    <x v="1"/>
    <m/>
    <n v="185"/>
    <x v="1"/>
    <x v="1"/>
    <n v="1546149600"/>
    <n v="1548136800"/>
    <x v="0"/>
    <x v="0"/>
    <s v="technology/web"/>
    <x v="2"/>
    <x v="2"/>
    <x v="720"/>
    <d v="2019-01-22T06:00:00"/>
  </r>
  <r>
    <x v="798"/>
    <x v="780"/>
    <x v="797"/>
    <n v="3400"/>
    <n v="6408"/>
    <n v="188.47058823529412"/>
    <x v="1"/>
    <m/>
    <n v="121"/>
    <x v="1"/>
    <x v="1"/>
    <n v="1338440400"/>
    <n v="1340859600"/>
    <x v="0"/>
    <x v="1"/>
    <s v="theater/plays"/>
    <x v="3"/>
    <x v="3"/>
    <x v="721"/>
    <d v="2012-06-28T05:00:00"/>
  </r>
  <r>
    <x v="799"/>
    <x v="781"/>
    <x v="798"/>
    <n v="84500"/>
    <n v="73522"/>
    <n v="87.008284023668637"/>
    <x v="0"/>
    <m/>
    <n v="1225"/>
    <x v="4"/>
    <x v="4"/>
    <n v="1454133600"/>
    <n v="1454479200"/>
    <x v="0"/>
    <x v="0"/>
    <s v="theater/plays"/>
    <x v="3"/>
    <x v="3"/>
    <x v="722"/>
    <d v="2016-02-03T06:00:00"/>
  </r>
  <r>
    <x v="800"/>
    <x v="782"/>
    <x v="799"/>
    <n v="100"/>
    <n v="1"/>
    <n v="1"/>
    <x v="0"/>
    <m/>
    <n v="1"/>
    <x v="5"/>
    <x v="5"/>
    <n v="1434085200"/>
    <n v="1434430800"/>
    <x v="0"/>
    <x v="0"/>
    <s v="music/rock"/>
    <x v="1"/>
    <x v="1"/>
    <x v="139"/>
    <d v="2015-06-16T05:00:00"/>
  </r>
  <r>
    <x v="801"/>
    <x v="783"/>
    <x v="800"/>
    <n v="2300"/>
    <n v="4667"/>
    <n v="202.9130434782609"/>
    <x v="1"/>
    <m/>
    <n v="106"/>
    <x v="1"/>
    <x v="1"/>
    <n v="1577772000"/>
    <n v="1579672800"/>
    <x v="0"/>
    <x v="1"/>
    <s v="photography/photography books"/>
    <x v="7"/>
    <x v="14"/>
    <x v="723"/>
    <d v="2020-01-22T06:00:00"/>
  </r>
  <r>
    <x v="802"/>
    <x v="784"/>
    <x v="801"/>
    <n v="6200"/>
    <n v="12216"/>
    <n v="197.03225806451613"/>
    <x v="1"/>
    <m/>
    <n v="142"/>
    <x v="1"/>
    <x v="1"/>
    <n v="1562216400"/>
    <n v="1562389200"/>
    <x v="0"/>
    <x v="0"/>
    <s v="photography/photography books"/>
    <x v="7"/>
    <x v="14"/>
    <x v="704"/>
    <d v="2019-07-06T05:00:00"/>
  </r>
  <r>
    <x v="803"/>
    <x v="785"/>
    <x v="802"/>
    <n v="6100"/>
    <n v="6527"/>
    <n v="107"/>
    <x v="1"/>
    <m/>
    <n v="233"/>
    <x v="1"/>
    <x v="1"/>
    <n v="1548568800"/>
    <n v="1551506400"/>
    <x v="0"/>
    <x v="0"/>
    <s v="theater/plays"/>
    <x v="3"/>
    <x v="3"/>
    <x v="724"/>
    <d v="2019-03-02T06:00:00"/>
  </r>
  <r>
    <x v="804"/>
    <x v="786"/>
    <x v="803"/>
    <n v="2600"/>
    <n v="6987"/>
    <n v="268.73076923076923"/>
    <x v="1"/>
    <m/>
    <n v="218"/>
    <x v="1"/>
    <x v="1"/>
    <n v="1514872800"/>
    <n v="1516600800"/>
    <x v="0"/>
    <x v="0"/>
    <s v="music/rock"/>
    <x v="1"/>
    <x v="1"/>
    <x v="725"/>
    <d v="2018-01-22T06:00:00"/>
  </r>
  <r>
    <x v="805"/>
    <x v="787"/>
    <x v="804"/>
    <n v="9700"/>
    <n v="4932"/>
    <n v="50.845360824742272"/>
    <x v="0"/>
    <m/>
    <n v="67"/>
    <x v="2"/>
    <x v="2"/>
    <n v="1416031200"/>
    <n v="1420437600"/>
    <x v="0"/>
    <x v="0"/>
    <s v="film &amp; video/documentary"/>
    <x v="4"/>
    <x v="4"/>
    <x v="660"/>
    <d v="2015-01-05T06:00:00"/>
  </r>
  <r>
    <x v="806"/>
    <x v="788"/>
    <x v="805"/>
    <n v="700"/>
    <n v="8262"/>
    <n v="1180.2857142857142"/>
    <x v="1"/>
    <m/>
    <n v="76"/>
    <x v="1"/>
    <x v="1"/>
    <n v="1330927200"/>
    <n v="1332997200"/>
    <x v="0"/>
    <x v="1"/>
    <s v="film &amp; video/drama"/>
    <x v="4"/>
    <x v="6"/>
    <x v="726"/>
    <d v="2012-03-29T05:00:00"/>
  </r>
  <r>
    <x v="807"/>
    <x v="789"/>
    <x v="806"/>
    <n v="700"/>
    <n v="1848"/>
    <n v="264"/>
    <x v="1"/>
    <m/>
    <n v="43"/>
    <x v="1"/>
    <x v="1"/>
    <n v="1571115600"/>
    <n v="1574920800"/>
    <x v="0"/>
    <x v="1"/>
    <s v="theater/plays"/>
    <x v="3"/>
    <x v="3"/>
    <x v="727"/>
    <d v="2019-11-28T06:00:00"/>
  </r>
  <r>
    <x v="808"/>
    <x v="790"/>
    <x v="807"/>
    <n v="5200"/>
    <n v="1583"/>
    <n v="30.44230769230769"/>
    <x v="0"/>
    <m/>
    <n v="19"/>
    <x v="1"/>
    <x v="1"/>
    <n v="1463461200"/>
    <n v="1464930000"/>
    <x v="0"/>
    <x v="0"/>
    <s v="food/food trucks"/>
    <x v="0"/>
    <x v="0"/>
    <x v="728"/>
    <d v="2016-06-03T05:00:00"/>
  </r>
  <r>
    <x v="809"/>
    <x v="764"/>
    <x v="808"/>
    <n v="140800"/>
    <n v="88536"/>
    <n v="62.880681818181813"/>
    <x v="0"/>
    <m/>
    <n v="2108"/>
    <x v="5"/>
    <x v="5"/>
    <n v="1344920400"/>
    <n v="1345006800"/>
    <x v="0"/>
    <x v="0"/>
    <s v="film &amp; video/documentary"/>
    <x v="4"/>
    <x v="4"/>
    <x v="729"/>
    <d v="2012-08-15T05:00:00"/>
  </r>
  <r>
    <x v="810"/>
    <x v="791"/>
    <x v="809"/>
    <n v="6400"/>
    <n v="12360"/>
    <n v="193.125"/>
    <x v="1"/>
    <m/>
    <n v="221"/>
    <x v="1"/>
    <x v="1"/>
    <n v="1511848800"/>
    <n v="1512712800"/>
    <x v="0"/>
    <x v="1"/>
    <s v="theater/plays"/>
    <x v="3"/>
    <x v="3"/>
    <x v="730"/>
    <d v="2017-12-08T06:00:00"/>
  </r>
  <r>
    <x v="811"/>
    <x v="792"/>
    <x v="810"/>
    <n v="92500"/>
    <n v="71320"/>
    <n v="77.102702702702715"/>
    <x v="0"/>
    <m/>
    <n v="679"/>
    <x v="1"/>
    <x v="1"/>
    <n v="1452319200"/>
    <n v="1452492000"/>
    <x v="0"/>
    <x v="1"/>
    <s v="games/video games"/>
    <x v="6"/>
    <x v="11"/>
    <x v="731"/>
    <d v="2016-01-11T06:00:00"/>
  </r>
  <r>
    <x v="812"/>
    <x v="793"/>
    <x v="811"/>
    <n v="59700"/>
    <n v="134640"/>
    <n v="225.52763819095478"/>
    <x v="1"/>
    <m/>
    <n v="2805"/>
    <x v="0"/>
    <x v="0"/>
    <n v="1523854800"/>
    <n v="1524286800"/>
    <x v="0"/>
    <x v="0"/>
    <s v="publishing/nonfiction"/>
    <x v="5"/>
    <x v="9"/>
    <x v="78"/>
    <d v="2018-04-21T05:00:00"/>
  </r>
  <r>
    <x v="813"/>
    <x v="794"/>
    <x v="812"/>
    <n v="3200"/>
    <n v="7661"/>
    <n v="239.40625"/>
    <x v="1"/>
    <m/>
    <n v="68"/>
    <x v="1"/>
    <x v="1"/>
    <n v="1346043600"/>
    <n v="1346907600"/>
    <x v="0"/>
    <x v="0"/>
    <s v="games/video games"/>
    <x v="6"/>
    <x v="11"/>
    <x v="732"/>
    <d v="2012-09-06T05:00:00"/>
  </r>
  <r>
    <x v="814"/>
    <x v="795"/>
    <x v="813"/>
    <n v="3200"/>
    <n v="2950"/>
    <n v="92.1875"/>
    <x v="0"/>
    <m/>
    <n v="36"/>
    <x v="3"/>
    <x v="3"/>
    <n v="1464325200"/>
    <n v="1464498000"/>
    <x v="0"/>
    <x v="1"/>
    <s v="music/rock"/>
    <x v="1"/>
    <x v="1"/>
    <x v="733"/>
    <d v="2016-05-29T05:00:00"/>
  </r>
  <r>
    <x v="815"/>
    <x v="796"/>
    <x v="814"/>
    <n v="9000"/>
    <n v="11721"/>
    <n v="130.23333333333335"/>
    <x v="1"/>
    <m/>
    <n v="183"/>
    <x v="0"/>
    <x v="0"/>
    <n v="1511935200"/>
    <n v="1514181600"/>
    <x v="0"/>
    <x v="0"/>
    <s v="music/rock"/>
    <x v="1"/>
    <x v="1"/>
    <x v="734"/>
    <d v="2017-12-25T06:00:00"/>
  </r>
  <r>
    <x v="816"/>
    <x v="797"/>
    <x v="815"/>
    <n v="2300"/>
    <n v="14150"/>
    <n v="615.21739130434787"/>
    <x v="1"/>
    <m/>
    <n v="133"/>
    <x v="1"/>
    <x v="1"/>
    <n v="1392012000"/>
    <n v="1392184800"/>
    <x v="1"/>
    <x v="1"/>
    <s v="theater/plays"/>
    <x v="3"/>
    <x v="3"/>
    <x v="406"/>
    <d v="2014-02-12T06:00:00"/>
  </r>
  <r>
    <x v="817"/>
    <x v="798"/>
    <x v="816"/>
    <n v="51300"/>
    <n v="189192"/>
    <n v="368.79532163742692"/>
    <x v="1"/>
    <m/>
    <n v="2489"/>
    <x v="6"/>
    <x v="6"/>
    <n v="1556946000"/>
    <n v="1559365200"/>
    <x v="0"/>
    <x v="1"/>
    <s v="publishing/nonfiction"/>
    <x v="5"/>
    <x v="9"/>
    <x v="735"/>
    <d v="2019-06-01T05:00:00"/>
  </r>
  <r>
    <x v="818"/>
    <x v="311"/>
    <x v="817"/>
    <n v="700"/>
    <n v="7664"/>
    <n v="1094.8571428571429"/>
    <x v="1"/>
    <m/>
    <n v="69"/>
    <x v="1"/>
    <x v="1"/>
    <n v="1548050400"/>
    <n v="1549173600"/>
    <x v="0"/>
    <x v="1"/>
    <s v="theater/plays"/>
    <x v="3"/>
    <x v="3"/>
    <x v="736"/>
    <d v="2019-02-03T06:00:00"/>
  </r>
  <r>
    <x v="819"/>
    <x v="799"/>
    <x v="818"/>
    <n v="8900"/>
    <n v="4509"/>
    <n v="50.662921348314605"/>
    <x v="0"/>
    <m/>
    <n v="47"/>
    <x v="1"/>
    <x v="1"/>
    <n v="1353736800"/>
    <n v="1355032800"/>
    <x v="1"/>
    <x v="0"/>
    <s v="games/video games"/>
    <x v="6"/>
    <x v="11"/>
    <x v="737"/>
    <d v="2012-12-09T06:00:00"/>
  </r>
  <r>
    <x v="820"/>
    <x v="800"/>
    <x v="819"/>
    <n v="1500"/>
    <n v="12009"/>
    <n v="800.6"/>
    <x v="1"/>
    <m/>
    <n v="279"/>
    <x v="4"/>
    <x v="4"/>
    <n v="1532840400"/>
    <n v="1533963600"/>
    <x v="0"/>
    <x v="1"/>
    <s v="music/rock"/>
    <x v="1"/>
    <x v="1"/>
    <x v="192"/>
    <d v="2018-08-11T05:00:00"/>
  </r>
  <r>
    <x v="821"/>
    <x v="801"/>
    <x v="820"/>
    <n v="4900"/>
    <n v="14273"/>
    <n v="291.28571428571428"/>
    <x v="1"/>
    <m/>
    <n v="210"/>
    <x v="1"/>
    <x v="1"/>
    <n v="1488261600"/>
    <n v="1489381200"/>
    <x v="0"/>
    <x v="0"/>
    <s v="film &amp; video/documentary"/>
    <x v="4"/>
    <x v="4"/>
    <x v="738"/>
    <d v="2017-03-13T05:00:00"/>
  </r>
  <r>
    <x v="822"/>
    <x v="802"/>
    <x v="821"/>
    <n v="54000"/>
    <n v="188982"/>
    <n v="349.9666666666667"/>
    <x v="1"/>
    <m/>
    <n v="2100"/>
    <x v="1"/>
    <x v="1"/>
    <n v="1393567200"/>
    <n v="1395032400"/>
    <x v="0"/>
    <x v="0"/>
    <s v="music/rock"/>
    <x v="1"/>
    <x v="1"/>
    <x v="739"/>
    <d v="2014-03-17T05:00:00"/>
  </r>
  <r>
    <x v="823"/>
    <x v="803"/>
    <x v="822"/>
    <n v="4100"/>
    <n v="14640"/>
    <n v="357.07317073170731"/>
    <x v="1"/>
    <m/>
    <n v="252"/>
    <x v="1"/>
    <x v="1"/>
    <n v="1410325200"/>
    <n v="1412485200"/>
    <x v="1"/>
    <x v="1"/>
    <s v="music/rock"/>
    <x v="1"/>
    <x v="1"/>
    <x v="613"/>
    <d v="2014-10-05T05:00:00"/>
  </r>
  <r>
    <x v="824"/>
    <x v="804"/>
    <x v="823"/>
    <n v="85000"/>
    <n v="107516"/>
    <n v="126.48941176470588"/>
    <x v="1"/>
    <m/>
    <n v="1280"/>
    <x v="1"/>
    <x v="1"/>
    <n v="1276923600"/>
    <n v="1279688400"/>
    <x v="0"/>
    <x v="1"/>
    <s v="publishing/nonfiction"/>
    <x v="5"/>
    <x v="9"/>
    <x v="740"/>
    <d v="2010-07-21T05:00:00"/>
  </r>
  <r>
    <x v="825"/>
    <x v="805"/>
    <x v="824"/>
    <n v="3600"/>
    <n v="13950"/>
    <n v="387.5"/>
    <x v="1"/>
    <m/>
    <n v="157"/>
    <x v="4"/>
    <x v="4"/>
    <n v="1500958800"/>
    <n v="1501995600"/>
    <x v="0"/>
    <x v="0"/>
    <s v="film &amp; video/shorts"/>
    <x v="4"/>
    <x v="12"/>
    <x v="145"/>
    <d v="2017-08-06T05:00:00"/>
  </r>
  <r>
    <x v="826"/>
    <x v="806"/>
    <x v="825"/>
    <n v="2800"/>
    <n v="12797"/>
    <n v="457.03571428571428"/>
    <x v="1"/>
    <m/>
    <n v="194"/>
    <x v="1"/>
    <x v="1"/>
    <n v="1292220000"/>
    <n v="1294639200"/>
    <x v="0"/>
    <x v="1"/>
    <s v="theater/plays"/>
    <x v="3"/>
    <x v="3"/>
    <x v="741"/>
    <d v="2011-01-10T06:00:00"/>
  </r>
  <r>
    <x v="827"/>
    <x v="807"/>
    <x v="826"/>
    <n v="2300"/>
    <n v="6134"/>
    <n v="266.69565217391306"/>
    <x v="1"/>
    <m/>
    <n v="82"/>
    <x v="2"/>
    <x v="2"/>
    <n v="1304398800"/>
    <n v="1305435600"/>
    <x v="0"/>
    <x v="1"/>
    <s v="film &amp; video/drama"/>
    <x v="4"/>
    <x v="6"/>
    <x v="742"/>
    <d v="2011-05-15T05:00:00"/>
  </r>
  <r>
    <x v="828"/>
    <x v="808"/>
    <x v="827"/>
    <n v="7100"/>
    <n v="4899"/>
    <n v="69"/>
    <x v="0"/>
    <m/>
    <n v="70"/>
    <x v="1"/>
    <x v="1"/>
    <n v="1535432400"/>
    <n v="1537592400"/>
    <x v="0"/>
    <x v="0"/>
    <s v="theater/plays"/>
    <x v="3"/>
    <x v="3"/>
    <x v="202"/>
    <d v="2018-09-22T05:00:00"/>
  </r>
  <r>
    <x v="829"/>
    <x v="809"/>
    <x v="828"/>
    <n v="9600"/>
    <n v="4929"/>
    <n v="51.34375"/>
    <x v="0"/>
    <m/>
    <n v="154"/>
    <x v="1"/>
    <x v="1"/>
    <n v="1433826000"/>
    <n v="1435122000"/>
    <x v="0"/>
    <x v="0"/>
    <s v="theater/plays"/>
    <x v="3"/>
    <x v="3"/>
    <x v="743"/>
    <d v="2015-06-24T05:00:00"/>
  </r>
  <r>
    <x v="830"/>
    <x v="810"/>
    <x v="829"/>
    <n v="121600"/>
    <n v="1424"/>
    <n v="1.1710526315789473"/>
    <x v="0"/>
    <m/>
    <n v="22"/>
    <x v="1"/>
    <x v="1"/>
    <n v="1514959200"/>
    <n v="1520056800"/>
    <x v="0"/>
    <x v="0"/>
    <s v="theater/plays"/>
    <x v="3"/>
    <x v="3"/>
    <x v="744"/>
    <d v="2018-03-03T06:00:00"/>
  </r>
  <r>
    <x v="831"/>
    <x v="811"/>
    <x v="830"/>
    <n v="97100"/>
    <n v="105817"/>
    <n v="108.97734294541709"/>
    <x v="1"/>
    <m/>
    <n v="4233"/>
    <x v="1"/>
    <x v="1"/>
    <n v="1332738000"/>
    <n v="1335675600"/>
    <x v="0"/>
    <x v="0"/>
    <s v="photography/photography books"/>
    <x v="7"/>
    <x v="14"/>
    <x v="745"/>
    <d v="2012-04-29T05:00:00"/>
  </r>
  <r>
    <x v="832"/>
    <x v="812"/>
    <x v="831"/>
    <n v="43200"/>
    <n v="136156"/>
    <n v="315.17592592592592"/>
    <x v="1"/>
    <m/>
    <n v="1297"/>
    <x v="3"/>
    <x v="3"/>
    <n v="1445490000"/>
    <n v="1448431200"/>
    <x v="1"/>
    <x v="0"/>
    <s v="publishing/translations"/>
    <x v="5"/>
    <x v="18"/>
    <x v="746"/>
    <d v="2015-11-25T06:00:00"/>
  </r>
  <r>
    <x v="833"/>
    <x v="813"/>
    <x v="832"/>
    <n v="6800"/>
    <n v="10723"/>
    <n v="157.69117647058823"/>
    <x v="1"/>
    <m/>
    <n v="165"/>
    <x v="3"/>
    <x v="3"/>
    <n v="1297663200"/>
    <n v="1298613600"/>
    <x v="0"/>
    <x v="0"/>
    <s v="publishing/translations"/>
    <x v="5"/>
    <x v="18"/>
    <x v="747"/>
    <d v="2011-02-25T06:00:00"/>
  </r>
  <r>
    <x v="834"/>
    <x v="814"/>
    <x v="833"/>
    <n v="7300"/>
    <n v="11228"/>
    <n v="153.8082191780822"/>
    <x v="1"/>
    <m/>
    <n v="119"/>
    <x v="1"/>
    <x v="1"/>
    <n v="1371963600"/>
    <n v="1372482000"/>
    <x v="0"/>
    <x v="0"/>
    <s v="theater/plays"/>
    <x v="3"/>
    <x v="3"/>
    <x v="362"/>
    <d v="2013-06-29T05:00:00"/>
  </r>
  <r>
    <x v="835"/>
    <x v="815"/>
    <x v="834"/>
    <n v="86200"/>
    <n v="77355"/>
    <n v="89.738979118329468"/>
    <x v="0"/>
    <m/>
    <n v="1758"/>
    <x v="1"/>
    <x v="1"/>
    <n v="1425103200"/>
    <n v="1425621600"/>
    <x v="0"/>
    <x v="0"/>
    <s v="technology/web"/>
    <x v="2"/>
    <x v="2"/>
    <x v="748"/>
    <d v="2015-03-06T06:00:00"/>
  </r>
  <r>
    <x v="836"/>
    <x v="816"/>
    <x v="835"/>
    <n v="8100"/>
    <n v="6086"/>
    <n v="75.135802469135797"/>
    <x v="0"/>
    <m/>
    <n v="94"/>
    <x v="1"/>
    <x v="1"/>
    <n v="1265349600"/>
    <n v="1266300000"/>
    <x v="0"/>
    <x v="0"/>
    <s v="music/indie rock"/>
    <x v="1"/>
    <x v="7"/>
    <x v="749"/>
    <d v="2010-02-16T06:00:00"/>
  </r>
  <r>
    <x v="837"/>
    <x v="817"/>
    <x v="836"/>
    <n v="17700"/>
    <n v="150960"/>
    <n v="852.88135593220341"/>
    <x v="1"/>
    <m/>
    <n v="1797"/>
    <x v="1"/>
    <x v="1"/>
    <n v="1301202000"/>
    <n v="1305867600"/>
    <x v="0"/>
    <x v="0"/>
    <s v="music/jazz"/>
    <x v="1"/>
    <x v="17"/>
    <x v="643"/>
    <d v="2011-05-20T05:00:00"/>
  </r>
  <r>
    <x v="838"/>
    <x v="818"/>
    <x v="837"/>
    <n v="6400"/>
    <n v="8890"/>
    <n v="138.90625"/>
    <x v="1"/>
    <m/>
    <n v="261"/>
    <x v="1"/>
    <x v="1"/>
    <n v="1538024400"/>
    <n v="1538802000"/>
    <x v="0"/>
    <x v="0"/>
    <s v="theater/plays"/>
    <x v="3"/>
    <x v="3"/>
    <x v="750"/>
    <d v="2018-10-06T05:00:00"/>
  </r>
  <r>
    <x v="839"/>
    <x v="819"/>
    <x v="838"/>
    <n v="7700"/>
    <n v="14644"/>
    <n v="190.18181818181819"/>
    <x v="1"/>
    <m/>
    <n v="157"/>
    <x v="1"/>
    <x v="1"/>
    <n v="1395032400"/>
    <n v="1398920400"/>
    <x v="0"/>
    <x v="1"/>
    <s v="film &amp; video/documentary"/>
    <x v="4"/>
    <x v="4"/>
    <x v="751"/>
    <d v="2014-05-01T05:00:00"/>
  </r>
  <r>
    <x v="840"/>
    <x v="820"/>
    <x v="839"/>
    <n v="116300"/>
    <n v="116583"/>
    <n v="100.24333619948409"/>
    <x v="1"/>
    <m/>
    <n v="3533"/>
    <x v="1"/>
    <x v="1"/>
    <n v="1405486800"/>
    <n v="1405659600"/>
    <x v="0"/>
    <x v="1"/>
    <s v="theater/plays"/>
    <x v="3"/>
    <x v="3"/>
    <x v="752"/>
    <d v="2014-07-18T05:00:00"/>
  </r>
  <r>
    <x v="841"/>
    <x v="821"/>
    <x v="840"/>
    <n v="9100"/>
    <n v="12991"/>
    <n v="142.75824175824175"/>
    <x v="1"/>
    <m/>
    <n v="155"/>
    <x v="1"/>
    <x v="1"/>
    <n v="1455861600"/>
    <n v="1457244000"/>
    <x v="0"/>
    <x v="0"/>
    <s v="technology/web"/>
    <x v="2"/>
    <x v="2"/>
    <x v="753"/>
    <d v="2016-03-06T06:00:00"/>
  </r>
  <r>
    <x v="842"/>
    <x v="822"/>
    <x v="841"/>
    <n v="1500"/>
    <n v="8447"/>
    <n v="563.13333333333333"/>
    <x v="1"/>
    <m/>
    <n v="132"/>
    <x v="6"/>
    <x v="6"/>
    <n v="1529038800"/>
    <n v="1529298000"/>
    <x v="0"/>
    <x v="0"/>
    <s v="technology/wearables"/>
    <x v="2"/>
    <x v="8"/>
    <x v="754"/>
    <d v="2018-06-18T05:00:00"/>
  </r>
  <r>
    <x v="843"/>
    <x v="823"/>
    <x v="842"/>
    <n v="8800"/>
    <n v="2703"/>
    <n v="30.715909090909086"/>
    <x v="0"/>
    <m/>
    <n v="33"/>
    <x v="1"/>
    <x v="1"/>
    <n v="1535259600"/>
    <n v="1535778000"/>
    <x v="0"/>
    <x v="0"/>
    <s v="photography/photography books"/>
    <x v="7"/>
    <x v="14"/>
    <x v="755"/>
    <d v="2018-09-01T05:00:00"/>
  </r>
  <r>
    <x v="844"/>
    <x v="824"/>
    <x v="843"/>
    <n v="8800"/>
    <n v="8747"/>
    <n v="99.39772727272728"/>
    <x v="3"/>
    <m/>
    <n v="94"/>
    <x v="1"/>
    <x v="1"/>
    <n v="1327212000"/>
    <n v="1327471200"/>
    <x v="0"/>
    <x v="0"/>
    <s v="film &amp; video/documentary"/>
    <x v="4"/>
    <x v="4"/>
    <x v="756"/>
    <d v="2012-01-25T06:00:00"/>
  </r>
  <r>
    <x v="845"/>
    <x v="825"/>
    <x v="844"/>
    <n v="69900"/>
    <n v="138087"/>
    <n v="197.54935622317598"/>
    <x v="1"/>
    <m/>
    <n v="1354"/>
    <x v="4"/>
    <x v="4"/>
    <n v="1526360400"/>
    <n v="1529557200"/>
    <x v="0"/>
    <x v="0"/>
    <s v="technology/web"/>
    <x v="2"/>
    <x v="2"/>
    <x v="757"/>
    <d v="2018-06-21T05:00:00"/>
  </r>
  <r>
    <x v="846"/>
    <x v="826"/>
    <x v="845"/>
    <n v="1000"/>
    <n v="5085"/>
    <n v="508.5"/>
    <x v="1"/>
    <m/>
    <n v="48"/>
    <x v="1"/>
    <x v="1"/>
    <n v="1532149200"/>
    <n v="1535259600"/>
    <x v="1"/>
    <x v="1"/>
    <s v="technology/web"/>
    <x v="2"/>
    <x v="2"/>
    <x v="758"/>
    <d v="2018-08-26T05:00:00"/>
  </r>
  <r>
    <x v="847"/>
    <x v="827"/>
    <x v="846"/>
    <n v="4700"/>
    <n v="11174"/>
    <n v="237.74468085106383"/>
    <x v="1"/>
    <m/>
    <n v="110"/>
    <x v="1"/>
    <x v="1"/>
    <n v="1515304800"/>
    <n v="1515564000"/>
    <x v="0"/>
    <x v="0"/>
    <s v="food/food trucks"/>
    <x v="0"/>
    <x v="0"/>
    <x v="759"/>
    <d v="2018-01-10T06:00:00"/>
  </r>
  <r>
    <x v="848"/>
    <x v="828"/>
    <x v="847"/>
    <n v="3200"/>
    <n v="10831"/>
    <n v="338.46875"/>
    <x v="1"/>
    <m/>
    <n v="172"/>
    <x v="1"/>
    <x v="1"/>
    <n v="1276318800"/>
    <n v="1277096400"/>
    <x v="0"/>
    <x v="0"/>
    <s v="film &amp; video/drama"/>
    <x v="4"/>
    <x v="6"/>
    <x v="760"/>
    <d v="2010-06-21T05:00:00"/>
  </r>
  <r>
    <x v="849"/>
    <x v="829"/>
    <x v="848"/>
    <n v="6700"/>
    <n v="8917"/>
    <n v="133.08955223880596"/>
    <x v="1"/>
    <m/>
    <n v="307"/>
    <x v="1"/>
    <x v="1"/>
    <n v="1328767200"/>
    <n v="1329026400"/>
    <x v="0"/>
    <x v="1"/>
    <s v="music/indie rock"/>
    <x v="1"/>
    <x v="7"/>
    <x v="761"/>
    <d v="2012-02-12T06:00:00"/>
  </r>
  <r>
    <x v="850"/>
    <x v="830"/>
    <x v="849"/>
    <n v="100"/>
    <n v="1"/>
    <n v="1"/>
    <x v="0"/>
    <m/>
    <n v="1"/>
    <x v="1"/>
    <x v="1"/>
    <n v="1321682400"/>
    <n v="1322978400"/>
    <x v="1"/>
    <x v="0"/>
    <s v="music/rock"/>
    <x v="1"/>
    <x v="1"/>
    <x v="762"/>
    <d v="2011-12-04T06:00:00"/>
  </r>
  <r>
    <x v="851"/>
    <x v="831"/>
    <x v="850"/>
    <n v="6000"/>
    <n v="12468"/>
    <n v="207.79999999999998"/>
    <x v="1"/>
    <m/>
    <n v="160"/>
    <x v="1"/>
    <x v="1"/>
    <n v="1335934800"/>
    <n v="1338786000"/>
    <x v="0"/>
    <x v="0"/>
    <s v="music/electric music"/>
    <x v="1"/>
    <x v="5"/>
    <x v="444"/>
    <d v="2012-06-04T05:00:00"/>
  </r>
  <r>
    <x v="852"/>
    <x v="832"/>
    <x v="851"/>
    <n v="4900"/>
    <n v="2505"/>
    <n v="51.122448979591837"/>
    <x v="0"/>
    <m/>
    <n v="31"/>
    <x v="1"/>
    <x v="1"/>
    <n v="1310792400"/>
    <n v="1311656400"/>
    <x v="0"/>
    <x v="1"/>
    <s v="games/video games"/>
    <x v="6"/>
    <x v="11"/>
    <x v="763"/>
    <d v="2011-07-26T05:00:00"/>
  </r>
  <r>
    <x v="853"/>
    <x v="833"/>
    <x v="852"/>
    <n v="17100"/>
    <n v="111502"/>
    <n v="652.05847953216369"/>
    <x v="1"/>
    <m/>
    <n v="1467"/>
    <x v="0"/>
    <x v="0"/>
    <n v="1308546000"/>
    <n v="1308978000"/>
    <x v="0"/>
    <x v="1"/>
    <s v="music/indie rock"/>
    <x v="1"/>
    <x v="7"/>
    <x v="764"/>
    <d v="2011-06-25T05:00:00"/>
  </r>
  <r>
    <x v="854"/>
    <x v="834"/>
    <x v="853"/>
    <n v="171000"/>
    <n v="194309"/>
    <n v="113.63099415204678"/>
    <x v="1"/>
    <m/>
    <n v="2662"/>
    <x v="0"/>
    <x v="0"/>
    <n v="1574056800"/>
    <n v="1576389600"/>
    <x v="0"/>
    <x v="0"/>
    <s v="publishing/fiction"/>
    <x v="5"/>
    <x v="13"/>
    <x v="765"/>
    <d v="2019-12-15T06:00:00"/>
  </r>
  <r>
    <x v="855"/>
    <x v="835"/>
    <x v="854"/>
    <n v="23400"/>
    <n v="23956"/>
    <n v="102.37606837606839"/>
    <x v="1"/>
    <m/>
    <n v="452"/>
    <x v="2"/>
    <x v="2"/>
    <n v="1308373200"/>
    <n v="1311051600"/>
    <x v="0"/>
    <x v="0"/>
    <s v="theater/plays"/>
    <x v="3"/>
    <x v="3"/>
    <x v="766"/>
    <d v="2011-07-19T05:00:00"/>
  </r>
  <r>
    <x v="856"/>
    <x v="764"/>
    <x v="855"/>
    <n v="2400"/>
    <n v="8558"/>
    <n v="356.58333333333331"/>
    <x v="1"/>
    <m/>
    <n v="158"/>
    <x v="1"/>
    <x v="1"/>
    <n v="1335243600"/>
    <n v="1336712400"/>
    <x v="0"/>
    <x v="0"/>
    <s v="food/food trucks"/>
    <x v="0"/>
    <x v="0"/>
    <x v="767"/>
    <d v="2012-05-11T05:00:00"/>
  </r>
  <r>
    <x v="857"/>
    <x v="836"/>
    <x v="856"/>
    <n v="5300"/>
    <n v="7413"/>
    <n v="139.86792452830187"/>
    <x v="1"/>
    <m/>
    <n v="225"/>
    <x v="5"/>
    <x v="5"/>
    <n v="1328421600"/>
    <n v="1330408800"/>
    <x v="1"/>
    <x v="0"/>
    <s v="film &amp; video/shorts"/>
    <x v="4"/>
    <x v="12"/>
    <x v="768"/>
    <d v="2012-02-28T06:00:00"/>
  </r>
  <r>
    <x v="858"/>
    <x v="837"/>
    <x v="857"/>
    <n v="4000"/>
    <n v="2778"/>
    <n v="69.45"/>
    <x v="0"/>
    <m/>
    <n v="35"/>
    <x v="1"/>
    <x v="1"/>
    <n v="1524286800"/>
    <n v="1524891600"/>
    <x v="1"/>
    <x v="0"/>
    <s v="food/food trucks"/>
    <x v="0"/>
    <x v="0"/>
    <x v="769"/>
    <d v="2018-04-28T05:00:00"/>
  </r>
  <r>
    <x v="859"/>
    <x v="838"/>
    <x v="858"/>
    <n v="7300"/>
    <n v="2594"/>
    <n v="35.534246575342465"/>
    <x v="0"/>
    <m/>
    <n v="63"/>
    <x v="1"/>
    <x v="1"/>
    <n v="1362117600"/>
    <n v="1363669200"/>
    <x v="0"/>
    <x v="1"/>
    <s v="theater/plays"/>
    <x v="3"/>
    <x v="3"/>
    <x v="770"/>
    <d v="2013-03-19T05:00:00"/>
  </r>
  <r>
    <x v="860"/>
    <x v="839"/>
    <x v="859"/>
    <n v="2000"/>
    <n v="5033"/>
    <n v="251.65"/>
    <x v="1"/>
    <m/>
    <n v="65"/>
    <x v="1"/>
    <x v="1"/>
    <n v="1550556000"/>
    <n v="1551420000"/>
    <x v="0"/>
    <x v="1"/>
    <s v="technology/wearables"/>
    <x v="2"/>
    <x v="8"/>
    <x v="771"/>
    <d v="2019-03-01T06:00:00"/>
  </r>
  <r>
    <x v="861"/>
    <x v="840"/>
    <x v="860"/>
    <n v="8800"/>
    <n v="9317"/>
    <n v="105.87500000000001"/>
    <x v="1"/>
    <m/>
    <n v="163"/>
    <x v="1"/>
    <x v="1"/>
    <n v="1269147600"/>
    <n v="1269838800"/>
    <x v="0"/>
    <x v="0"/>
    <s v="theater/plays"/>
    <x v="3"/>
    <x v="3"/>
    <x v="772"/>
    <d v="2010-03-29T05:00:00"/>
  </r>
  <r>
    <x v="862"/>
    <x v="841"/>
    <x v="861"/>
    <n v="3500"/>
    <n v="6560"/>
    <n v="187.42857142857144"/>
    <x v="1"/>
    <m/>
    <n v="85"/>
    <x v="1"/>
    <x v="1"/>
    <n v="1312174800"/>
    <n v="1312520400"/>
    <x v="0"/>
    <x v="0"/>
    <s v="theater/plays"/>
    <x v="3"/>
    <x v="3"/>
    <x v="773"/>
    <d v="2011-08-05T05:00:00"/>
  </r>
  <r>
    <x v="863"/>
    <x v="842"/>
    <x v="862"/>
    <n v="1400"/>
    <n v="5415"/>
    <n v="386.78571428571428"/>
    <x v="1"/>
    <m/>
    <n v="217"/>
    <x v="1"/>
    <x v="1"/>
    <n v="1434517200"/>
    <n v="1436504400"/>
    <x v="0"/>
    <x v="1"/>
    <s v="film &amp; video/television"/>
    <x v="4"/>
    <x v="19"/>
    <x v="774"/>
    <d v="2015-07-10T05:00:00"/>
  </r>
  <r>
    <x v="864"/>
    <x v="843"/>
    <x v="863"/>
    <n v="4200"/>
    <n v="14577"/>
    <n v="347.07142857142856"/>
    <x v="1"/>
    <m/>
    <n v="150"/>
    <x v="1"/>
    <x v="1"/>
    <n v="1471582800"/>
    <n v="1472014800"/>
    <x v="0"/>
    <x v="0"/>
    <s v="film &amp; video/shorts"/>
    <x v="4"/>
    <x v="12"/>
    <x v="775"/>
    <d v="2016-08-24T05:00:00"/>
  </r>
  <r>
    <x v="865"/>
    <x v="844"/>
    <x v="864"/>
    <n v="81000"/>
    <n v="150515"/>
    <n v="185.82098765432099"/>
    <x v="1"/>
    <m/>
    <n v="3272"/>
    <x v="1"/>
    <x v="1"/>
    <n v="1410757200"/>
    <n v="1411534800"/>
    <x v="0"/>
    <x v="0"/>
    <s v="theater/plays"/>
    <x v="3"/>
    <x v="3"/>
    <x v="776"/>
    <d v="2014-09-24T05:00:00"/>
  </r>
  <r>
    <x v="866"/>
    <x v="845"/>
    <x v="865"/>
    <n v="182800"/>
    <n v="79045"/>
    <n v="43.241247264770237"/>
    <x v="3"/>
    <m/>
    <n v="898"/>
    <x v="1"/>
    <x v="1"/>
    <n v="1304830800"/>
    <n v="1304917200"/>
    <x v="0"/>
    <x v="0"/>
    <s v="photography/photography books"/>
    <x v="7"/>
    <x v="14"/>
    <x v="777"/>
    <d v="2011-05-09T05:00:00"/>
  </r>
  <r>
    <x v="867"/>
    <x v="846"/>
    <x v="866"/>
    <n v="4800"/>
    <n v="7797"/>
    <n v="162.4375"/>
    <x v="1"/>
    <m/>
    <n v="300"/>
    <x v="1"/>
    <x v="1"/>
    <n v="1539061200"/>
    <n v="1539579600"/>
    <x v="0"/>
    <x v="0"/>
    <s v="food/food trucks"/>
    <x v="0"/>
    <x v="0"/>
    <x v="778"/>
    <d v="2018-10-15T05:00:00"/>
  </r>
  <r>
    <x v="868"/>
    <x v="847"/>
    <x v="867"/>
    <n v="7000"/>
    <n v="12939"/>
    <n v="184.84285714285716"/>
    <x v="1"/>
    <m/>
    <n v="126"/>
    <x v="1"/>
    <x v="1"/>
    <n v="1381554000"/>
    <n v="1382504400"/>
    <x v="0"/>
    <x v="0"/>
    <s v="theater/plays"/>
    <x v="3"/>
    <x v="3"/>
    <x v="779"/>
    <d v="2013-10-23T05:00:00"/>
  </r>
  <r>
    <x v="869"/>
    <x v="848"/>
    <x v="868"/>
    <n v="161900"/>
    <n v="38376"/>
    <n v="23.703520691785052"/>
    <x v="0"/>
    <m/>
    <n v="526"/>
    <x v="1"/>
    <x v="1"/>
    <n v="1277096400"/>
    <n v="1278306000"/>
    <x v="0"/>
    <x v="0"/>
    <s v="film &amp; video/drama"/>
    <x v="4"/>
    <x v="6"/>
    <x v="780"/>
    <d v="2010-07-05T05:00:00"/>
  </r>
  <r>
    <x v="870"/>
    <x v="849"/>
    <x v="869"/>
    <n v="7700"/>
    <n v="6920"/>
    <n v="89.870129870129873"/>
    <x v="0"/>
    <m/>
    <n v="121"/>
    <x v="1"/>
    <x v="1"/>
    <n v="1440392400"/>
    <n v="1442552400"/>
    <x v="0"/>
    <x v="0"/>
    <s v="theater/plays"/>
    <x v="3"/>
    <x v="3"/>
    <x v="335"/>
    <d v="2015-09-18T05:00:00"/>
  </r>
  <r>
    <x v="871"/>
    <x v="850"/>
    <x v="870"/>
    <n v="71500"/>
    <n v="194912"/>
    <n v="272.6041958041958"/>
    <x v="1"/>
    <m/>
    <n v="2320"/>
    <x v="1"/>
    <x v="1"/>
    <n v="1509512400"/>
    <n v="1511071200"/>
    <x v="0"/>
    <x v="1"/>
    <s v="theater/plays"/>
    <x v="3"/>
    <x v="3"/>
    <x v="535"/>
    <d v="2017-11-19T06:00:00"/>
  </r>
  <r>
    <x v="872"/>
    <x v="851"/>
    <x v="871"/>
    <n v="4700"/>
    <n v="7992"/>
    <n v="170.04255319148936"/>
    <x v="1"/>
    <m/>
    <n v="81"/>
    <x v="2"/>
    <x v="2"/>
    <n v="1535950800"/>
    <n v="1536382800"/>
    <x v="0"/>
    <x v="0"/>
    <s v="film &amp; video/science fiction"/>
    <x v="4"/>
    <x v="22"/>
    <x v="270"/>
    <d v="2018-09-08T05:00:00"/>
  </r>
  <r>
    <x v="873"/>
    <x v="852"/>
    <x v="872"/>
    <n v="42100"/>
    <n v="79268"/>
    <n v="188.28503562945369"/>
    <x v="1"/>
    <m/>
    <n v="1887"/>
    <x v="1"/>
    <x v="1"/>
    <n v="1389160800"/>
    <n v="1389592800"/>
    <x v="0"/>
    <x v="0"/>
    <s v="photography/photography books"/>
    <x v="7"/>
    <x v="14"/>
    <x v="781"/>
    <d v="2014-01-13T06:00:00"/>
  </r>
  <r>
    <x v="874"/>
    <x v="853"/>
    <x v="873"/>
    <n v="40200"/>
    <n v="139468"/>
    <n v="346.93532338308455"/>
    <x v="1"/>
    <m/>
    <n v="4358"/>
    <x v="1"/>
    <x v="1"/>
    <n v="1271998800"/>
    <n v="1275282000"/>
    <x v="0"/>
    <x v="1"/>
    <s v="photography/photography books"/>
    <x v="7"/>
    <x v="14"/>
    <x v="782"/>
    <d v="2010-05-31T05:00:00"/>
  </r>
  <r>
    <x v="875"/>
    <x v="854"/>
    <x v="874"/>
    <n v="7900"/>
    <n v="5465"/>
    <n v="69.177215189873422"/>
    <x v="0"/>
    <m/>
    <n v="67"/>
    <x v="1"/>
    <x v="1"/>
    <n v="1294898400"/>
    <n v="1294984800"/>
    <x v="0"/>
    <x v="0"/>
    <s v="music/rock"/>
    <x v="1"/>
    <x v="1"/>
    <x v="783"/>
    <d v="2011-01-14T06:00:00"/>
  </r>
  <r>
    <x v="876"/>
    <x v="855"/>
    <x v="875"/>
    <n v="8300"/>
    <n v="2111"/>
    <n v="25.433734939759034"/>
    <x v="0"/>
    <m/>
    <n v="57"/>
    <x v="0"/>
    <x v="0"/>
    <n v="1559970000"/>
    <n v="1562043600"/>
    <x v="0"/>
    <x v="0"/>
    <s v="photography/photography books"/>
    <x v="7"/>
    <x v="14"/>
    <x v="784"/>
    <d v="2019-07-02T05:00:00"/>
  </r>
  <r>
    <x v="877"/>
    <x v="856"/>
    <x v="876"/>
    <n v="163600"/>
    <n v="126628"/>
    <n v="77.400977995110026"/>
    <x v="0"/>
    <m/>
    <n v="1229"/>
    <x v="1"/>
    <x v="1"/>
    <n v="1469509200"/>
    <n v="1469595600"/>
    <x v="0"/>
    <x v="0"/>
    <s v="food/food trucks"/>
    <x v="0"/>
    <x v="0"/>
    <x v="785"/>
    <d v="2016-07-27T05:00:00"/>
  </r>
  <r>
    <x v="878"/>
    <x v="857"/>
    <x v="877"/>
    <n v="2700"/>
    <n v="1012"/>
    <n v="37.481481481481481"/>
    <x v="0"/>
    <m/>
    <n v="12"/>
    <x v="6"/>
    <x v="6"/>
    <n v="1579068000"/>
    <n v="1581141600"/>
    <x v="0"/>
    <x v="0"/>
    <s v="music/metal"/>
    <x v="1"/>
    <x v="16"/>
    <x v="786"/>
    <d v="2020-02-08T06:00:00"/>
  </r>
  <r>
    <x v="879"/>
    <x v="858"/>
    <x v="878"/>
    <n v="1000"/>
    <n v="5438"/>
    <n v="543.79999999999995"/>
    <x v="1"/>
    <m/>
    <n v="53"/>
    <x v="1"/>
    <x v="1"/>
    <n v="1487743200"/>
    <n v="1488520800"/>
    <x v="0"/>
    <x v="0"/>
    <s v="publishing/nonfiction"/>
    <x v="5"/>
    <x v="9"/>
    <x v="787"/>
    <d v="2017-03-03T06:00:00"/>
  </r>
  <r>
    <x v="880"/>
    <x v="859"/>
    <x v="879"/>
    <n v="84500"/>
    <n v="193101"/>
    <n v="228.52189349112427"/>
    <x v="1"/>
    <m/>
    <n v="2414"/>
    <x v="1"/>
    <x v="1"/>
    <n v="1563685200"/>
    <n v="1563858000"/>
    <x v="0"/>
    <x v="0"/>
    <s v="music/electric music"/>
    <x v="1"/>
    <x v="5"/>
    <x v="788"/>
    <d v="2019-07-23T05:00:00"/>
  </r>
  <r>
    <x v="881"/>
    <x v="860"/>
    <x v="880"/>
    <n v="81300"/>
    <n v="31665"/>
    <n v="38.948339483394832"/>
    <x v="0"/>
    <m/>
    <n v="452"/>
    <x v="1"/>
    <x v="1"/>
    <n v="1436418000"/>
    <n v="1438923600"/>
    <x v="0"/>
    <x v="1"/>
    <s v="theater/plays"/>
    <x v="3"/>
    <x v="3"/>
    <x v="330"/>
    <d v="2015-08-07T05:00:00"/>
  </r>
  <r>
    <x v="882"/>
    <x v="861"/>
    <x v="881"/>
    <n v="800"/>
    <n v="2960"/>
    <n v="370"/>
    <x v="1"/>
    <m/>
    <n v="80"/>
    <x v="1"/>
    <x v="1"/>
    <n v="1421820000"/>
    <n v="1422165600"/>
    <x v="0"/>
    <x v="0"/>
    <s v="theater/plays"/>
    <x v="3"/>
    <x v="3"/>
    <x v="789"/>
    <d v="2015-01-25T06:00:00"/>
  </r>
  <r>
    <x v="883"/>
    <x v="862"/>
    <x v="882"/>
    <n v="3400"/>
    <n v="8089"/>
    <n v="237.91176470588232"/>
    <x v="1"/>
    <m/>
    <n v="193"/>
    <x v="1"/>
    <x v="1"/>
    <n v="1274763600"/>
    <n v="1277874000"/>
    <x v="0"/>
    <x v="0"/>
    <s v="film &amp; video/shorts"/>
    <x v="4"/>
    <x v="12"/>
    <x v="790"/>
    <d v="2010-06-30T05:00:00"/>
  </r>
  <r>
    <x v="884"/>
    <x v="863"/>
    <x v="883"/>
    <n v="170800"/>
    <n v="109374"/>
    <n v="64.036299765807954"/>
    <x v="0"/>
    <m/>
    <n v="1886"/>
    <x v="1"/>
    <x v="1"/>
    <n v="1399179600"/>
    <n v="1399352400"/>
    <x v="0"/>
    <x v="1"/>
    <s v="theater/plays"/>
    <x v="3"/>
    <x v="3"/>
    <x v="791"/>
    <d v="2014-05-06T05:00:00"/>
  </r>
  <r>
    <x v="885"/>
    <x v="864"/>
    <x v="884"/>
    <n v="1800"/>
    <n v="2129"/>
    <n v="118.27777777777777"/>
    <x v="1"/>
    <m/>
    <n v="52"/>
    <x v="1"/>
    <x v="1"/>
    <n v="1275800400"/>
    <n v="1279083600"/>
    <x v="0"/>
    <x v="0"/>
    <s v="theater/plays"/>
    <x v="3"/>
    <x v="3"/>
    <x v="792"/>
    <d v="2010-07-14T05:00:00"/>
  </r>
  <r>
    <x v="886"/>
    <x v="865"/>
    <x v="885"/>
    <n v="150600"/>
    <n v="127745"/>
    <n v="84.824037184594957"/>
    <x v="0"/>
    <m/>
    <n v="1825"/>
    <x v="1"/>
    <x v="1"/>
    <n v="1282798800"/>
    <n v="1284354000"/>
    <x v="0"/>
    <x v="0"/>
    <s v="music/indie rock"/>
    <x v="1"/>
    <x v="7"/>
    <x v="793"/>
    <d v="2010-09-13T05:00:00"/>
  </r>
  <r>
    <x v="887"/>
    <x v="866"/>
    <x v="886"/>
    <n v="7800"/>
    <n v="2289"/>
    <n v="29.346153846153843"/>
    <x v="0"/>
    <m/>
    <n v="31"/>
    <x v="1"/>
    <x v="1"/>
    <n v="1437109200"/>
    <n v="1441170000"/>
    <x v="0"/>
    <x v="1"/>
    <s v="theater/plays"/>
    <x v="3"/>
    <x v="3"/>
    <x v="794"/>
    <d v="2015-09-02T05:00:00"/>
  </r>
  <r>
    <x v="888"/>
    <x v="867"/>
    <x v="887"/>
    <n v="5800"/>
    <n v="12174"/>
    <n v="209.89655172413794"/>
    <x v="1"/>
    <m/>
    <n v="290"/>
    <x v="1"/>
    <x v="1"/>
    <n v="1491886800"/>
    <n v="1493528400"/>
    <x v="0"/>
    <x v="0"/>
    <s v="theater/plays"/>
    <x v="3"/>
    <x v="3"/>
    <x v="795"/>
    <d v="2017-04-30T05:00:00"/>
  </r>
  <r>
    <x v="889"/>
    <x v="868"/>
    <x v="888"/>
    <n v="5600"/>
    <n v="9508"/>
    <n v="169.78571428571431"/>
    <x v="1"/>
    <m/>
    <n v="122"/>
    <x v="1"/>
    <x v="1"/>
    <n v="1394600400"/>
    <n v="1395205200"/>
    <x v="0"/>
    <x v="1"/>
    <s v="music/electric music"/>
    <x v="1"/>
    <x v="5"/>
    <x v="796"/>
    <d v="2014-03-19T05:00:00"/>
  </r>
  <r>
    <x v="890"/>
    <x v="869"/>
    <x v="889"/>
    <n v="134400"/>
    <n v="155849"/>
    <n v="115.95907738095239"/>
    <x v="1"/>
    <m/>
    <n v="1470"/>
    <x v="1"/>
    <x v="1"/>
    <n v="1561352400"/>
    <n v="1561438800"/>
    <x v="0"/>
    <x v="0"/>
    <s v="music/indie rock"/>
    <x v="1"/>
    <x v="7"/>
    <x v="797"/>
    <d v="2019-06-25T05:00:00"/>
  </r>
  <r>
    <x v="891"/>
    <x v="870"/>
    <x v="890"/>
    <n v="3000"/>
    <n v="7758"/>
    <n v="258.59999999999997"/>
    <x v="1"/>
    <m/>
    <n v="165"/>
    <x v="0"/>
    <x v="0"/>
    <n v="1322892000"/>
    <n v="1326693600"/>
    <x v="0"/>
    <x v="0"/>
    <s v="film &amp; video/documentary"/>
    <x v="4"/>
    <x v="4"/>
    <x v="798"/>
    <d v="2012-01-16T06:00:00"/>
  </r>
  <r>
    <x v="892"/>
    <x v="871"/>
    <x v="891"/>
    <n v="6000"/>
    <n v="13835"/>
    <n v="230.58333333333331"/>
    <x v="1"/>
    <m/>
    <n v="182"/>
    <x v="1"/>
    <x v="1"/>
    <n v="1274418000"/>
    <n v="1277960400"/>
    <x v="0"/>
    <x v="0"/>
    <s v="publishing/translations"/>
    <x v="5"/>
    <x v="18"/>
    <x v="799"/>
    <d v="2010-07-01T05:00:00"/>
  </r>
  <r>
    <x v="893"/>
    <x v="872"/>
    <x v="892"/>
    <n v="8400"/>
    <n v="10770"/>
    <n v="128.21428571428572"/>
    <x v="1"/>
    <m/>
    <n v="199"/>
    <x v="6"/>
    <x v="6"/>
    <n v="1434344400"/>
    <n v="1434690000"/>
    <x v="0"/>
    <x v="1"/>
    <s v="film &amp; video/documentary"/>
    <x v="4"/>
    <x v="4"/>
    <x v="800"/>
    <d v="2015-06-19T05:00:00"/>
  </r>
  <r>
    <x v="894"/>
    <x v="873"/>
    <x v="893"/>
    <n v="1700"/>
    <n v="3208"/>
    <n v="188.70588235294116"/>
    <x v="1"/>
    <m/>
    <n v="56"/>
    <x v="4"/>
    <x v="4"/>
    <n v="1373518800"/>
    <n v="1376110800"/>
    <x v="0"/>
    <x v="1"/>
    <s v="film &amp; video/television"/>
    <x v="4"/>
    <x v="19"/>
    <x v="801"/>
    <d v="2013-08-10T05:00:00"/>
  </r>
  <r>
    <x v="895"/>
    <x v="874"/>
    <x v="894"/>
    <n v="159800"/>
    <n v="11108"/>
    <n v="6.9511889862327907"/>
    <x v="0"/>
    <m/>
    <n v="107"/>
    <x v="1"/>
    <x v="1"/>
    <n v="1517637600"/>
    <n v="1518415200"/>
    <x v="0"/>
    <x v="0"/>
    <s v="theater/plays"/>
    <x v="3"/>
    <x v="3"/>
    <x v="802"/>
    <d v="2018-02-12T06:00:00"/>
  </r>
  <r>
    <x v="896"/>
    <x v="875"/>
    <x v="895"/>
    <n v="19800"/>
    <n v="153338"/>
    <n v="774.43434343434342"/>
    <x v="1"/>
    <m/>
    <n v="1460"/>
    <x v="2"/>
    <x v="2"/>
    <n v="1310619600"/>
    <n v="1310878800"/>
    <x v="0"/>
    <x v="1"/>
    <s v="food/food trucks"/>
    <x v="0"/>
    <x v="0"/>
    <x v="803"/>
    <d v="2011-07-17T05:00:00"/>
  </r>
  <r>
    <x v="897"/>
    <x v="876"/>
    <x v="896"/>
    <n v="8800"/>
    <n v="2437"/>
    <n v="27.693181818181817"/>
    <x v="0"/>
    <m/>
    <n v="27"/>
    <x v="1"/>
    <x v="1"/>
    <n v="1556427600"/>
    <n v="1556600400"/>
    <x v="0"/>
    <x v="0"/>
    <s v="theater/plays"/>
    <x v="3"/>
    <x v="3"/>
    <x v="212"/>
    <d v="2019-04-30T05:00:00"/>
  </r>
  <r>
    <x v="898"/>
    <x v="877"/>
    <x v="897"/>
    <n v="179100"/>
    <n v="93991"/>
    <n v="52.479620323841424"/>
    <x v="0"/>
    <m/>
    <n v="1221"/>
    <x v="1"/>
    <x v="1"/>
    <n v="1576476000"/>
    <n v="1576994400"/>
    <x v="0"/>
    <x v="0"/>
    <s v="film &amp; video/documentary"/>
    <x v="4"/>
    <x v="4"/>
    <x v="804"/>
    <d v="2019-12-22T06:00:00"/>
  </r>
  <r>
    <x v="899"/>
    <x v="878"/>
    <x v="898"/>
    <n v="3100"/>
    <n v="12620"/>
    <n v="407.09677419354841"/>
    <x v="1"/>
    <m/>
    <n v="123"/>
    <x v="5"/>
    <x v="5"/>
    <n v="1381122000"/>
    <n v="1382677200"/>
    <x v="0"/>
    <x v="0"/>
    <s v="music/jazz"/>
    <x v="1"/>
    <x v="17"/>
    <x v="805"/>
    <d v="2013-10-25T05:00:00"/>
  </r>
  <r>
    <x v="900"/>
    <x v="879"/>
    <x v="899"/>
    <n v="100"/>
    <n v="2"/>
    <n v="2"/>
    <x v="0"/>
    <m/>
    <n v="1"/>
    <x v="1"/>
    <x v="1"/>
    <n v="1411102800"/>
    <n v="1411189200"/>
    <x v="0"/>
    <x v="1"/>
    <s v="technology/web"/>
    <x v="2"/>
    <x v="2"/>
    <x v="806"/>
    <d v="2014-09-20T05:00:00"/>
  </r>
  <r>
    <x v="901"/>
    <x v="880"/>
    <x v="900"/>
    <n v="5600"/>
    <n v="8746"/>
    <n v="156.17857142857144"/>
    <x v="1"/>
    <m/>
    <n v="159"/>
    <x v="1"/>
    <x v="1"/>
    <n v="1531803600"/>
    <n v="1534654800"/>
    <x v="0"/>
    <x v="1"/>
    <s v="music/rock"/>
    <x v="1"/>
    <x v="1"/>
    <x v="807"/>
    <d v="2018-08-19T05:00:00"/>
  </r>
  <r>
    <x v="902"/>
    <x v="881"/>
    <x v="901"/>
    <n v="1400"/>
    <n v="3534"/>
    <n v="252.42857142857144"/>
    <x v="1"/>
    <m/>
    <n v="110"/>
    <x v="1"/>
    <x v="1"/>
    <n v="1454133600"/>
    <n v="1457762400"/>
    <x v="0"/>
    <x v="0"/>
    <s v="technology/web"/>
    <x v="2"/>
    <x v="2"/>
    <x v="722"/>
    <d v="2016-03-12T06:00:00"/>
  </r>
  <r>
    <x v="903"/>
    <x v="882"/>
    <x v="902"/>
    <n v="41000"/>
    <n v="709"/>
    <n v="1.729268292682927"/>
    <x v="2"/>
    <m/>
    <n v="14"/>
    <x v="1"/>
    <x v="1"/>
    <n v="1336194000"/>
    <n v="1337490000"/>
    <x v="0"/>
    <x v="1"/>
    <s v="publishing/nonfiction"/>
    <x v="5"/>
    <x v="9"/>
    <x v="477"/>
    <d v="2012-05-20T05:00:00"/>
  </r>
  <r>
    <x v="904"/>
    <x v="883"/>
    <x v="903"/>
    <n v="6500"/>
    <n v="795"/>
    <n v="12.230769230769232"/>
    <x v="0"/>
    <m/>
    <n v="16"/>
    <x v="1"/>
    <x v="1"/>
    <n v="1349326800"/>
    <n v="1349672400"/>
    <x v="0"/>
    <x v="0"/>
    <s v="publishing/radio &amp; podcasts"/>
    <x v="5"/>
    <x v="15"/>
    <x v="259"/>
    <d v="2012-10-08T05:00:00"/>
  </r>
  <r>
    <x v="905"/>
    <x v="884"/>
    <x v="904"/>
    <n v="7900"/>
    <n v="12955"/>
    <n v="163.98734177215189"/>
    <x v="1"/>
    <m/>
    <n v="236"/>
    <x v="1"/>
    <x v="1"/>
    <n v="1379566800"/>
    <n v="1379826000"/>
    <x v="0"/>
    <x v="0"/>
    <s v="theater/plays"/>
    <x v="3"/>
    <x v="3"/>
    <x v="9"/>
    <d v="2013-09-22T05:00:00"/>
  </r>
  <r>
    <x v="906"/>
    <x v="885"/>
    <x v="905"/>
    <n v="5500"/>
    <n v="8964"/>
    <n v="162.98181818181817"/>
    <x v="1"/>
    <m/>
    <n v="191"/>
    <x v="1"/>
    <x v="1"/>
    <n v="1494651600"/>
    <n v="1497762000"/>
    <x v="1"/>
    <x v="1"/>
    <s v="film &amp; video/documentary"/>
    <x v="4"/>
    <x v="4"/>
    <x v="808"/>
    <d v="2017-06-18T05:00:00"/>
  </r>
  <r>
    <x v="907"/>
    <x v="886"/>
    <x v="906"/>
    <n v="9100"/>
    <n v="1843"/>
    <n v="20.252747252747252"/>
    <x v="0"/>
    <m/>
    <n v="41"/>
    <x v="1"/>
    <x v="1"/>
    <n v="1303880400"/>
    <n v="1304485200"/>
    <x v="0"/>
    <x v="0"/>
    <s v="theater/plays"/>
    <x v="3"/>
    <x v="3"/>
    <x v="809"/>
    <d v="2011-05-04T05:00:00"/>
  </r>
  <r>
    <x v="908"/>
    <x v="887"/>
    <x v="907"/>
    <n v="38200"/>
    <n v="121950"/>
    <n v="319.24083769633506"/>
    <x v="1"/>
    <m/>
    <n v="3934"/>
    <x v="1"/>
    <x v="1"/>
    <n v="1335934800"/>
    <n v="1336885200"/>
    <x v="0"/>
    <x v="0"/>
    <s v="games/video games"/>
    <x v="6"/>
    <x v="11"/>
    <x v="444"/>
    <d v="2012-05-13T05:00:00"/>
  </r>
  <r>
    <x v="909"/>
    <x v="888"/>
    <x v="908"/>
    <n v="1800"/>
    <n v="8621"/>
    <n v="478.94444444444446"/>
    <x v="1"/>
    <m/>
    <n v="80"/>
    <x v="0"/>
    <x v="0"/>
    <n v="1528088400"/>
    <n v="1530421200"/>
    <x v="0"/>
    <x v="1"/>
    <s v="theater/plays"/>
    <x v="3"/>
    <x v="3"/>
    <x v="384"/>
    <d v="2018-07-01T05:00:00"/>
  </r>
  <r>
    <x v="910"/>
    <x v="889"/>
    <x v="909"/>
    <n v="154500"/>
    <n v="30215"/>
    <n v="19.556634304207122"/>
    <x v="3"/>
    <m/>
    <n v="296"/>
    <x v="1"/>
    <x v="1"/>
    <n v="1421906400"/>
    <n v="1421992800"/>
    <x v="0"/>
    <x v="0"/>
    <s v="theater/plays"/>
    <x v="3"/>
    <x v="3"/>
    <x v="810"/>
    <d v="2015-01-23T06:00:00"/>
  </r>
  <r>
    <x v="911"/>
    <x v="890"/>
    <x v="910"/>
    <n v="5800"/>
    <n v="11539"/>
    <n v="198.94827586206895"/>
    <x v="1"/>
    <m/>
    <n v="462"/>
    <x v="1"/>
    <x v="1"/>
    <n v="1568005200"/>
    <n v="1568178000"/>
    <x v="1"/>
    <x v="0"/>
    <s v="technology/web"/>
    <x v="2"/>
    <x v="2"/>
    <x v="811"/>
    <d v="2019-09-11T05:00:00"/>
  </r>
  <r>
    <x v="912"/>
    <x v="891"/>
    <x v="911"/>
    <n v="1800"/>
    <n v="14310"/>
    <n v="795"/>
    <x v="1"/>
    <m/>
    <n v="179"/>
    <x v="1"/>
    <x v="1"/>
    <n v="1346821200"/>
    <n v="1347944400"/>
    <x v="1"/>
    <x v="0"/>
    <s v="film &amp; video/drama"/>
    <x v="4"/>
    <x v="6"/>
    <x v="812"/>
    <d v="2012-09-18T05:00:00"/>
  </r>
  <r>
    <x v="913"/>
    <x v="892"/>
    <x v="912"/>
    <n v="70200"/>
    <n v="35536"/>
    <n v="50.621082621082621"/>
    <x v="0"/>
    <m/>
    <n v="523"/>
    <x v="2"/>
    <x v="2"/>
    <n v="1557637200"/>
    <n v="1558760400"/>
    <x v="0"/>
    <x v="0"/>
    <s v="film &amp; video/drama"/>
    <x v="4"/>
    <x v="6"/>
    <x v="813"/>
    <d v="2019-05-25T05:00:00"/>
  </r>
  <r>
    <x v="914"/>
    <x v="893"/>
    <x v="913"/>
    <n v="6400"/>
    <n v="3676"/>
    <n v="57.4375"/>
    <x v="0"/>
    <m/>
    <n v="141"/>
    <x v="4"/>
    <x v="4"/>
    <n v="1375592400"/>
    <n v="1376629200"/>
    <x v="0"/>
    <x v="0"/>
    <s v="theater/plays"/>
    <x v="3"/>
    <x v="3"/>
    <x v="814"/>
    <d v="2013-08-16T05:00:00"/>
  </r>
  <r>
    <x v="915"/>
    <x v="894"/>
    <x v="914"/>
    <n v="125900"/>
    <n v="195936"/>
    <n v="155.62827640984909"/>
    <x v="1"/>
    <m/>
    <n v="1866"/>
    <x v="4"/>
    <x v="4"/>
    <n v="1503982800"/>
    <n v="1504760400"/>
    <x v="0"/>
    <x v="0"/>
    <s v="film &amp; video/television"/>
    <x v="4"/>
    <x v="19"/>
    <x v="80"/>
    <d v="2017-09-07T05:00:00"/>
  </r>
  <r>
    <x v="916"/>
    <x v="895"/>
    <x v="915"/>
    <n v="3700"/>
    <n v="1343"/>
    <n v="36.297297297297298"/>
    <x v="0"/>
    <m/>
    <n v="52"/>
    <x v="1"/>
    <x v="1"/>
    <n v="1418882400"/>
    <n v="1419660000"/>
    <x v="0"/>
    <x v="0"/>
    <s v="photography/photography books"/>
    <x v="7"/>
    <x v="14"/>
    <x v="815"/>
    <d v="2014-12-27T06:00:00"/>
  </r>
  <r>
    <x v="917"/>
    <x v="896"/>
    <x v="916"/>
    <n v="3600"/>
    <n v="2097"/>
    <n v="58.25"/>
    <x v="2"/>
    <m/>
    <n v="27"/>
    <x v="4"/>
    <x v="4"/>
    <n v="1309237200"/>
    <n v="1311310800"/>
    <x v="0"/>
    <x v="1"/>
    <s v="film &amp; video/shorts"/>
    <x v="4"/>
    <x v="12"/>
    <x v="816"/>
    <d v="2011-07-22T05:00:00"/>
  </r>
  <r>
    <x v="918"/>
    <x v="897"/>
    <x v="917"/>
    <n v="3800"/>
    <n v="9021"/>
    <n v="237.39473684210526"/>
    <x v="1"/>
    <m/>
    <n v="156"/>
    <x v="5"/>
    <x v="5"/>
    <n v="1343365200"/>
    <n v="1344315600"/>
    <x v="0"/>
    <x v="0"/>
    <s v="publishing/radio &amp; podcasts"/>
    <x v="5"/>
    <x v="15"/>
    <x v="474"/>
    <d v="2012-08-07T05:00:00"/>
  </r>
  <r>
    <x v="919"/>
    <x v="898"/>
    <x v="918"/>
    <n v="35600"/>
    <n v="20915"/>
    <n v="58.75"/>
    <x v="0"/>
    <m/>
    <n v="225"/>
    <x v="2"/>
    <x v="2"/>
    <n v="1507957200"/>
    <n v="1510725600"/>
    <x v="0"/>
    <x v="1"/>
    <s v="theater/plays"/>
    <x v="3"/>
    <x v="3"/>
    <x v="817"/>
    <d v="2017-11-15T06:00:00"/>
  </r>
  <r>
    <x v="920"/>
    <x v="899"/>
    <x v="919"/>
    <n v="5300"/>
    <n v="9676"/>
    <n v="182.56603773584905"/>
    <x v="1"/>
    <m/>
    <n v="255"/>
    <x v="1"/>
    <x v="1"/>
    <n v="1549519200"/>
    <n v="1551247200"/>
    <x v="1"/>
    <x v="0"/>
    <s v="film &amp; video/animation"/>
    <x v="4"/>
    <x v="10"/>
    <x v="818"/>
    <d v="2019-02-27T06:00:00"/>
  </r>
  <r>
    <x v="921"/>
    <x v="900"/>
    <x v="920"/>
    <n v="160400"/>
    <n v="1210"/>
    <n v="0.75436408977556113"/>
    <x v="0"/>
    <m/>
    <n v="38"/>
    <x v="1"/>
    <x v="1"/>
    <n v="1329026400"/>
    <n v="1330236000"/>
    <x v="0"/>
    <x v="0"/>
    <s v="technology/web"/>
    <x v="2"/>
    <x v="2"/>
    <x v="819"/>
    <d v="2012-02-26T06:00:00"/>
  </r>
  <r>
    <x v="922"/>
    <x v="901"/>
    <x v="921"/>
    <n v="51400"/>
    <n v="90440"/>
    <n v="175.95330739299609"/>
    <x v="1"/>
    <m/>
    <n v="2261"/>
    <x v="1"/>
    <x v="1"/>
    <n v="1544335200"/>
    <n v="1545112800"/>
    <x v="0"/>
    <x v="1"/>
    <s v="music/world music"/>
    <x v="1"/>
    <x v="21"/>
    <x v="609"/>
    <d v="2018-12-18T06:00:00"/>
  </r>
  <r>
    <x v="923"/>
    <x v="902"/>
    <x v="922"/>
    <n v="1700"/>
    <n v="4044"/>
    <n v="237.88235294117646"/>
    <x v="1"/>
    <m/>
    <n v="40"/>
    <x v="1"/>
    <x v="1"/>
    <n v="1279083600"/>
    <n v="1279170000"/>
    <x v="0"/>
    <x v="0"/>
    <s v="theater/plays"/>
    <x v="3"/>
    <x v="3"/>
    <x v="547"/>
    <d v="2010-07-15T05:00:00"/>
  </r>
  <r>
    <x v="924"/>
    <x v="903"/>
    <x v="923"/>
    <n v="39400"/>
    <n v="192292"/>
    <n v="488.05076142131981"/>
    <x v="1"/>
    <m/>
    <n v="2289"/>
    <x v="6"/>
    <x v="6"/>
    <n v="1572498000"/>
    <n v="1573452000"/>
    <x v="0"/>
    <x v="0"/>
    <s v="theater/plays"/>
    <x v="3"/>
    <x v="3"/>
    <x v="820"/>
    <d v="2019-11-11T06:00:00"/>
  </r>
  <r>
    <x v="925"/>
    <x v="904"/>
    <x v="924"/>
    <n v="3000"/>
    <n v="6722"/>
    <n v="224.06666666666669"/>
    <x v="1"/>
    <m/>
    <n v="65"/>
    <x v="1"/>
    <x v="1"/>
    <n v="1506056400"/>
    <n v="1507093200"/>
    <x v="0"/>
    <x v="0"/>
    <s v="theater/plays"/>
    <x v="3"/>
    <x v="3"/>
    <x v="821"/>
    <d v="2017-10-04T05:00:00"/>
  </r>
  <r>
    <x v="926"/>
    <x v="905"/>
    <x v="925"/>
    <n v="8700"/>
    <n v="1577"/>
    <n v="18.126436781609197"/>
    <x v="0"/>
    <m/>
    <n v="15"/>
    <x v="1"/>
    <x v="1"/>
    <n v="1463029200"/>
    <n v="1463374800"/>
    <x v="0"/>
    <x v="0"/>
    <s v="food/food trucks"/>
    <x v="0"/>
    <x v="0"/>
    <x v="151"/>
    <d v="2016-05-16T05:00:00"/>
  </r>
  <r>
    <x v="927"/>
    <x v="906"/>
    <x v="926"/>
    <n v="7200"/>
    <n v="3301"/>
    <n v="45.847222222222221"/>
    <x v="0"/>
    <m/>
    <n v="37"/>
    <x v="1"/>
    <x v="1"/>
    <n v="1342069200"/>
    <n v="1344574800"/>
    <x v="0"/>
    <x v="0"/>
    <s v="theater/plays"/>
    <x v="3"/>
    <x v="3"/>
    <x v="822"/>
    <d v="2012-08-10T05:00:00"/>
  </r>
  <r>
    <x v="928"/>
    <x v="907"/>
    <x v="927"/>
    <n v="167400"/>
    <n v="196386"/>
    <n v="117.31541218637993"/>
    <x v="1"/>
    <m/>
    <n v="3777"/>
    <x v="6"/>
    <x v="6"/>
    <n v="1388296800"/>
    <n v="1389074400"/>
    <x v="0"/>
    <x v="0"/>
    <s v="technology/web"/>
    <x v="2"/>
    <x v="2"/>
    <x v="823"/>
    <d v="2014-01-07T06:00:00"/>
  </r>
  <r>
    <x v="929"/>
    <x v="908"/>
    <x v="928"/>
    <n v="5500"/>
    <n v="11952"/>
    <n v="217.30909090909088"/>
    <x v="1"/>
    <m/>
    <n v="184"/>
    <x v="4"/>
    <x v="4"/>
    <n v="1493787600"/>
    <n v="1494997200"/>
    <x v="0"/>
    <x v="0"/>
    <s v="theater/plays"/>
    <x v="3"/>
    <x v="3"/>
    <x v="824"/>
    <d v="2017-05-17T05:00:00"/>
  </r>
  <r>
    <x v="930"/>
    <x v="909"/>
    <x v="929"/>
    <n v="3500"/>
    <n v="3930"/>
    <n v="112.28571428571428"/>
    <x v="1"/>
    <m/>
    <n v="85"/>
    <x v="1"/>
    <x v="1"/>
    <n v="1424844000"/>
    <n v="1425448800"/>
    <x v="0"/>
    <x v="1"/>
    <s v="theater/plays"/>
    <x v="3"/>
    <x v="3"/>
    <x v="825"/>
    <d v="2015-03-04T06:00:00"/>
  </r>
  <r>
    <x v="931"/>
    <x v="910"/>
    <x v="930"/>
    <n v="7900"/>
    <n v="5729"/>
    <n v="72.51898734177216"/>
    <x v="0"/>
    <m/>
    <n v="112"/>
    <x v="1"/>
    <x v="1"/>
    <n v="1403931600"/>
    <n v="1404104400"/>
    <x v="0"/>
    <x v="1"/>
    <s v="theater/plays"/>
    <x v="3"/>
    <x v="3"/>
    <x v="826"/>
    <d v="2014-06-30T05:00:00"/>
  </r>
  <r>
    <x v="932"/>
    <x v="911"/>
    <x v="931"/>
    <n v="2300"/>
    <n v="4883"/>
    <n v="212.30434782608697"/>
    <x v="1"/>
    <m/>
    <n v="144"/>
    <x v="1"/>
    <x v="1"/>
    <n v="1394514000"/>
    <n v="1394773200"/>
    <x v="0"/>
    <x v="0"/>
    <s v="music/rock"/>
    <x v="1"/>
    <x v="1"/>
    <x v="827"/>
    <d v="2014-03-14T05:00:00"/>
  </r>
  <r>
    <x v="933"/>
    <x v="912"/>
    <x v="932"/>
    <n v="73000"/>
    <n v="175015"/>
    <n v="239.74657534246577"/>
    <x v="1"/>
    <m/>
    <n v="1902"/>
    <x v="1"/>
    <x v="1"/>
    <n v="1365397200"/>
    <n v="1366520400"/>
    <x v="0"/>
    <x v="0"/>
    <s v="theater/plays"/>
    <x v="3"/>
    <x v="3"/>
    <x v="828"/>
    <d v="2013-04-21T05:00:00"/>
  </r>
  <r>
    <x v="934"/>
    <x v="913"/>
    <x v="933"/>
    <n v="6200"/>
    <n v="11280"/>
    <n v="181.93548387096774"/>
    <x v="1"/>
    <m/>
    <n v="105"/>
    <x v="1"/>
    <x v="1"/>
    <n v="1456120800"/>
    <n v="1456639200"/>
    <x v="0"/>
    <x v="0"/>
    <s v="theater/plays"/>
    <x v="3"/>
    <x v="3"/>
    <x v="829"/>
    <d v="2016-02-28T06:00:00"/>
  </r>
  <r>
    <x v="935"/>
    <x v="914"/>
    <x v="934"/>
    <n v="6100"/>
    <n v="10012"/>
    <n v="164.13114754098362"/>
    <x v="1"/>
    <m/>
    <n v="132"/>
    <x v="1"/>
    <x v="1"/>
    <n v="1437714000"/>
    <n v="1438318800"/>
    <x v="0"/>
    <x v="0"/>
    <s v="theater/plays"/>
    <x v="3"/>
    <x v="3"/>
    <x v="830"/>
    <d v="2015-07-31T05:00:00"/>
  </r>
  <r>
    <x v="936"/>
    <x v="591"/>
    <x v="935"/>
    <n v="103200"/>
    <n v="1690"/>
    <n v="1.6375968992248062"/>
    <x v="0"/>
    <m/>
    <n v="21"/>
    <x v="1"/>
    <x v="1"/>
    <n v="1563771600"/>
    <n v="1564030800"/>
    <x v="1"/>
    <x v="0"/>
    <s v="theater/plays"/>
    <x v="3"/>
    <x v="3"/>
    <x v="831"/>
    <d v="2019-07-25T05:00:00"/>
  </r>
  <r>
    <x v="937"/>
    <x v="915"/>
    <x v="936"/>
    <n v="171000"/>
    <n v="84891"/>
    <n v="49.64385964912281"/>
    <x v="3"/>
    <m/>
    <n v="976"/>
    <x v="1"/>
    <x v="1"/>
    <n v="1448517600"/>
    <n v="1449295200"/>
    <x v="0"/>
    <x v="0"/>
    <s v="film &amp; video/documentary"/>
    <x v="4"/>
    <x v="4"/>
    <x v="832"/>
    <d v="2015-12-05T06:00:00"/>
  </r>
  <r>
    <x v="938"/>
    <x v="916"/>
    <x v="937"/>
    <n v="9200"/>
    <n v="10093"/>
    <n v="109.70652173913042"/>
    <x v="1"/>
    <m/>
    <n v="96"/>
    <x v="1"/>
    <x v="1"/>
    <n v="1528779600"/>
    <n v="1531890000"/>
    <x v="0"/>
    <x v="1"/>
    <s v="publishing/fiction"/>
    <x v="5"/>
    <x v="13"/>
    <x v="833"/>
    <d v="2018-07-18T05:00:00"/>
  </r>
  <r>
    <x v="939"/>
    <x v="917"/>
    <x v="938"/>
    <n v="7800"/>
    <n v="3839"/>
    <n v="49.217948717948715"/>
    <x v="0"/>
    <m/>
    <n v="67"/>
    <x v="1"/>
    <x v="1"/>
    <n v="1304744400"/>
    <n v="1306213200"/>
    <x v="0"/>
    <x v="1"/>
    <s v="games/video games"/>
    <x v="6"/>
    <x v="11"/>
    <x v="834"/>
    <d v="2011-05-24T05:00:00"/>
  </r>
  <r>
    <x v="940"/>
    <x v="918"/>
    <x v="939"/>
    <n v="9900"/>
    <n v="6161"/>
    <n v="62.232323232323225"/>
    <x v="2"/>
    <m/>
    <n v="66"/>
    <x v="0"/>
    <x v="0"/>
    <n v="1354341600"/>
    <n v="1356242400"/>
    <x v="0"/>
    <x v="0"/>
    <s v="technology/web"/>
    <x v="2"/>
    <x v="2"/>
    <x v="835"/>
    <d v="2012-12-23T06:00:00"/>
  </r>
  <r>
    <x v="941"/>
    <x v="919"/>
    <x v="940"/>
    <n v="43000"/>
    <n v="5615"/>
    <n v="13.05813953488372"/>
    <x v="0"/>
    <m/>
    <n v="78"/>
    <x v="1"/>
    <x v="1"/>
    <n v="1294552800"/>
    <n v="1297576800"/>
    <x v="1"/>
    <x v="0"/>
    <s v="theater/plays"/>
    <x v="3"/>
    <x v="3"/>
    <x v="836"/>
    <d v="2011-02-13T06:00:00"/>
  </r>
  <r>
    <x v="942"/>
    <x v="916"/>
    <x v="941"/>
    <n v="9600"/>
    <n v="6205"/>
    <n v="64.635416666666671"/>
    <x v="0"/>
    <m/>
    <n v="67"/>
    <x v="2"/>
    <x v="2"/>
    <n v="1295935200"/>
    <n v="1296194400"/>
    <x v="0"/>
    <x v="0"/>
    <s v="theater/plays"/>
    <x v="3"/>
    <x v="3"/>
    <x v="837"/>
    <d v="2011-01-28T06:00:00"/>
  </r>
  <r>
    <x v="943"/>
    <x v="920"/>
    <x v="942"/>
    <n v="7500"/>
    <n v="11969"/>
    <n v="159.58666666666667"/>
    <x v="1"/>
    <m/>
    <n v="114"/>
    <x v="1"/>
    <x v="1"/>
    <n v="1411534800"/>
    <n v="1414558800"/>
    <x v="0"/>
    <x v="0"/>
    <s v="food/food trucks"/>
    <x v="0"/>
    <x v="0"/>
    <x v="219"/>
    <d v="2014-10-29T05:00:00"/>
  </r>
  <r>
    <x v="944"/>
    <x v="921"/>
    <x v="943"/>
    <n v="10000"/>
    <n v="8142"/>
    <n v="81.42"/>
    <x v="0"/>
    <m/>
    <n v="263"/>
    <x v="2"/>
    <x v="2"/>
    <n v="1486706400"/>
    <n v="1488348000"/>
    <x v="0"/>
    <x v="0"/>
    <s v="photography/photography books"/>
    <x v="7"/>
    <x v="14"/>
    <x v="365"/>
    <d v="2017-03-01T06:00:00"/>
  </r>
  <r>
    <x v="945"/>
    <x v="922"/>
    <x v="944"/>
    <n v="172000"/>
    <n v="55805"/>
    <n v="32.444767441860463"/>
    <x v="0"/>
    <m/>
    <n v="1691"/>
    <x v="1"/>
    <x v="1"/>
    <n v="1333602000"/>
    <n v="1334898000"/>
    <x v="1"/>
    <x v="0"/>
    <s v="photography/photography books"/>
    <x v="7"/>
    <x v="14"/>
    <x v="838"/>
    <d v="2012-04-20T05:00:00"/>
  </r>
  <r>
    <x v="946"/>
    <x v="923"/>
    <x v="945"/>
    <n v="153700"/>
    <n v="15238"/>
    <n v="9.9141184124918666"/>
    <x v="0"/>
    <m/>
    <n v="181"/>
    <x v="1"/>
    <x v="1"/>
    <n v="1308200400"/>
    <n v="1308373200"/>
    <x v="0"/>
    <x v="0"/>
    <s v="theater/plays"/>
    <x v="3"/>
    <x v="3"/>
    <x v="839"/>
    <d v="2011-06-18T05:00:00"/>
  </r>
  <r>
    <x v="947"/>
    <x v="924"/>
    <x v="946"/>
    <n v="3600"/>
    <n v="961"/>
    <n v="26.694444444444443"/>
    <x v="0"/>
    <m/>
    <n v="13"/>
    <x v="1"/>
    <x v="1"/>
    <n v="1411707600"/>
    <n v="1412312400"/>
    <x v="0"/>
    <x v="0"/>
    <s v="theater/plays"/>
    <x v="3"/>
    <x v="3"/>
    <x v="840"/>
    <d v="2014-10-03T05:00:00"/>
  </r>
  <r>
    <x v="948"/>
    <x v="925"/>
    <x v="947"/>
    <n v="9400"/>
    <n v="5918"/>
    <n v="62.957446808510639"/>
    <x v="3"/>
    <m/>
    <n v="160"/>
    <x v="1"/>
    <x v="1"/>
    <n v="1418364000"/>
    <n v="1419228000"/>
    <x v="1"/>
    <x v="1"/>
    <s v="film &amp; video/documentary"/>
    <x v="4"/>
    <x v="4"/>
    <x v="841"/>
    <d v="2014-12-22T06:00:00"/>
  </r>
  <r>
    <x v="949"/>
    <x v="926"/>
    <x v="948"/>
    <n v="5900"/>
    <n v="9520"/>
    <n v="161.35593220338984"/>
    <x v="1"/>
    <m/>
    <n v="203"/>
    <x v="1"/>
    <x v="1"/>
    <n v="1429333200"/>
    <n v="1430974800"/>
    <x v="0"/>
    <x v="0"/>
    <s v="technology/web"/>
    <x v="2"/>
    <x v="2"/>
    <x v="842"/>
    <d v="2015-05-07T05:00:00"/>
  </r>
  <r>
    <x v="950"/>
    <x v="927"/>
    <x v="949"/>
    <n v="100"/>
    <n v="5"/>
    <n v="5"/>
    <x v="0"/>
    <m/>
    <n v="1"/>
    <x v="1"/>
    <x v="1"/>
    <n v="1555390800"/>
    <n v="1555822800"/>
    <x v="0"/>
    <x v="1"/>
    <s v="theater/plays"/>
    <x v="3"/>
    <x v="3"/>
    <x v="843"/>
    <d v="2019-04-21T05:00:00"/>
  </r>
  <r>
    <x v="951"/>
    <x v="928"/>
    <x v="950"/>
    <n v="14500"/>
    <n v="159056"/>
    <n v="1096.9379310344827"/>
    <x v="1"/>
    <m/>
    <n v="1559"/>
    <x v="1"/>
    <x v="1"/>
    <n v="1482732000"/>
    <n v="1482818400"/>
    <x v="0"/>
    <x v="1"/>
    <s v="music/rock"/>
    <x v="1"/>
    <x v="1"/>
    <x v="844"/>
    <d v="2016-12-27T06:00:00"/>
  </r>
  <r>
    <x v="952"/>
    <x v="929"/>
    <x v="951"/>
    <n v="145500"/>
    <n v="101987"/>
    <n v="70.094158075601371"/>
    <x v="3"/>
    <m/>
    <n v="2266"/>
    <x v="1"/>
    <x v="1"/>
    <n v="1470718800"/>
    <n v="1471928400"/>
    <x v="0"/>
    <x v="0"/>
    <s v="film &amp; video/documentary"/>
    <x v="4"/>
    <x v="4"/>
    <x v="845"/>
    <d v="2016-08-23T05:00:00"/>
  </r>
  <r>
    <x v="953"/>
    <x v="930"/>
    <x v="952"/>
    <n v="3300"/>
    <n v="1980"/>
    <n v="60"/>
    <x v="0"/>
    <m/>
    <n v="21"/>
    <x v="1"/>
    <x v="1"/>
    <n v="1450591200"/>
    <n v="1453701600"/>
    <x v="0"/>
    <x v="1"/>
    <s v="film &amp; video/science fiction"/>
    <x v="4"/>
    <x v="22"/>
    <x v="846"/>
    <d v="2016-01-25T06:00:00"/>
  </r>
  <r>
    <x v="954"/>
    <x v="931"/>
    <x v="953"/>
    <n v="42600"/>
    <n v="156384"/>
    <n v="367.0985915492958"/>
    <x v="1"/>
    <m/>
    <n v="1548"/>
    <x v="2"/>
    <x v="2"/>
    <n v="1348290000"/>
    <n v="1350363600"/>
    <x v="0"/>
    <x v="0"/>
    <s v="technology/web"/>
    <x v="2"/>
    <x v="2"/>
    <x v="110"/>
    <d v="2012-10-16T05:00:00"/>
  </r>
  <r>
    <x v="955"/>
    <x v="932"/>
    <x v="954"/>
    <n v="700"/>
    <n v="7763"/>
    <n v="1109"/>
    <x v="1"/>
    <m/>
    <n v="80"/>
    <x v="1"/>
    <x v="1"/>
    <n v="1353823200"/>
    <n v="1353996000"/>
    <x v="0"/>
    <x v="0"/>
    <s v="theater/plays"/>
    <x v="3"/>
    <x v="3"/>
    <x v="847"/>
    <d v="2012-11-27T06:00:00"/>
  </r>
  <r>
    <x v="956"/>
    <x v="933"/>
    <x v="955"/>
    <n v="187600"/>
    <n v="35698"/>
    <n v="19.028784648187631"/>
    <x v="0"/>
    <m/>
    <n v="830"/>
    <x v="1"/>
    <x v="1"/>
    <n v="1450764000"/>
    <n v="1451109600"/>
    <x v="0"/>
    <x v="0"/>
    <s v="film &amp; video/science fiction"/>
    <x v="4"/>
    <x v="22"/>
    <x v="848"/>
    <d v="2015-12-26T06:00:00"/>
  </r>
  <r>
    <x v="957"/>
    <x v="934"/>
    <x v="956"/>
    <n v="9800"/>
    <n v="12434"/>
    <n v="126.87755102040816"/>
    <x v="1"/>
    <m/>
    <n v="131"/>
    <x v="1"/>
    <x v="1"/>
    <n v="1329372000"/>
    <n v="1329631200"/>
    <x v="0"/>
    <x v="0"/>
    <s v="theater/plays"/>
    <x v="3"/>
    <x v="3"/>
    <x v="849"/>
    <d v="2012-02-19T06:00:00"/>
  </r>
  <r>
    <x v="958"/>
    <x v="935"/>
    <x v="957"/>
    <n v="1100"/>
    <n v="8081"/>
    <n v="734.63636363636363"/>
    <x v="1"/>
    <m/>
    <n v="112"/>
    <x v="1"/>
    <x v="1"/>
    <n v="1277096400"/>
    <n v="1278997200"/>
    <x v="0"/>
    <x v="0"/>
    <s v="film &amp; video/animation"/>
    <x v="4"/>
    <x v="10"/>
    <x v="780"/>
    <d v="2010-07-13T05:00:00"/>
  </r>
  <r>
    <x v="959"/>
    <x v="936"/>
    <x v="958"/>
    <n v="145000"/>
    <n v="6631"/>
    <n v="4.5731034482758623"/>
    <x v="0"/>
    <m/>
    <n v="130"/>
    <x v="1"/>
    <x v="1"/>
    <n v="1277701200"/>
    <n v="1280120400"/>
    <x v="0"/>
    <x v="0"/>
    <s v="publishing/translations"/>
    <x v="5"/>
    <x v="18"/>
    <x v="140"/>
    <d v="2010-07-26T05:00:00"/>
  </r>
  <r>
    <x v="960"/>
    <x v="937"/>
    <x v="959"/>
    <n v="5500"/>
    <n v="4678"/>
    <n v="85.054545454545448"/>
    <x v="0"/>
    <m/>
    <n v="55"/>
    <x v="1"/>
    <x v="1"/>
    <n v="1454911200"/>
    <n v="1458104400"/>
    <x v="0"/>
    <x v="0"/>
    <s v="technology/web"/>
    <x v="2"/>
    <x v="2"/>
    <x v="850"/>
    <d v="2016-03-16T05:00:00"/>
  </r>
  <r>
    <x v="961"/>
    <x v="938"/>
    <x v="960"/>
    <n v="5700"/>
    <n v="6800"/>
    <n v="119.29824561403508"/>
    <x v="1"/>
    <m/>
    <n v="155"/>
    <x v="1"/>
    <x v="1"/>
    <n v="1297922400"/>
    <n v="1298268000"/>
    <x v="0"/>
    <x v="0"/>
    <s v="publishing/translations"/>
    <x v="5"/>
    <x v="18"/>
    <x v="851"/>
    <d v="2011-02-21T06:00:00"/>
  </r>
  <r>
    <x v="962"/>
    <x v="939"/>
    <x v="961"/>
    <n v="3600"/>
    <n v="10657"/>
    <n v="296.02777777777777"/>
    <x v="1"/>
    <m/>
    <n v="266"/>
    <x v="1"/>
    <x v="1"/>
    <n v="1384408800"/>
    <n v="1386223200"/>
    <x v="0"/>
    <x v="0"/>
    <s v="food/food trucks"/>
    <x v="0"/>
    <x v="0"/>
    <x v="852"/>
    <d v="2013-12-05T06:00:00"/>
  </r>
  <r>
    <x v="963"/>
    <x v="940"/>
    <x v="962"/>
    <n v="5900"/>
    <n v="4997"/>
    <n v="84.694915254237287"/>
    <x v="0"/>
    <m/>
    <n v="114"/>
    <x v="6"/>
    <x v="6"/>
    <n v="1299304800"/>
    <n v="1299823200"/>
    <x v="0"/>
    <x v="1"/>
    <s v="photography/photography books"/>
    <x v="7"/>
    <x v="14"/>
    <x v="853"/>
    <d v="2011-03-11T06:00:00"/>
  </r>
  <r>
    <x v="964"/>
    <x v="941"/>
    <x v="963"/>
    <n v="3700"/>
    <n v="13164"/>
    <n v="355.7837837837838"/>
    <x v="1"/>
    <m/>
    <n v="155"/>
    <x v="1"/>
    <x v="1"/>
    <n v="1431320400"/>
    <n v="1431752400"/>
    <x v="0"/>
    <x v="0"/>
    <s v="theater/plays"/>
    <x v="3"/>
    <x v="3"/>
    <x v="854"/>
    <d v="2015-05-16T05:00:00"/>
  </r>
  <r>
    <x v="965"/>
    <x v="942"/>
    <x v="964"/>
    <n v="2200"/>
    <n v="8501"/>
    <n v="386.40909090909093"/>
    <x v="1"/>
    <m/>
    <n v="207"/>
    <x v="4"/>
    <x v="4"/>
    <n v="1264399200"/>
    <n v="1267855200"/>
    <x v="0"/>
    <x v="0"/>
    <s v="music/rock"/>
    <x v="1"/>
    <x v="1"/>
    <x v="67"/>
    <d v="2010-03-06T06:00:00"/>
  </r>
  <r>
    <x v="966"/>
    <x v="411"/>
    <x v="965"/>
    <n v="1700"/>
    <n v="13468"/>
    <n v="792.23529411764707"/>
    <x v="1"/>
    <m/>
    <n v="245"/>
    <x v="1"/>
    <x v="1"/>
    <n v="1497502800"/>
    <n v="1497675600"/>
    <x v="0"/>
    <x v="0"/>
    <s v="theater/plays"/>
    <x v="3"/>
    <x v="3"/>
    <x v="855"/>
    <d v="2017-06-17T05:00:00"/>
  </r>
  <r>
    <x v="967"/>
    <x v="943"/>
    <x v="966"/>
    <n v="88400"/>
    <n v="121138"/>
    <n v="137.03393665158373"/>
    <x v="1"/>
    <m/>
    <n v="1573"/>
    <x v="1"/>
    <x v="1"/>
    <n v="1333688400"/>
    <n v="1336885200"/>
    <x v="0"/>
    <x v="0"/>
    <s v="music/world music"/>
    <x v="1"/>
    <x v="21"/>
    <x v="107"/>
    <d v="2012-05-13T05:00:00"/>
  </r>
  <r>
    <x v="968"/>
    <x v="944"/>
    <x v="967"/>
    <n v="2400"/>
    <n v="8117"/>
    <n v="338.20833333333337"/>
    <x v="1"/>
    <m/>
    <n v="114"/>
    <x v="1"/>
    <x v="1"/>
    <n v="1293861600"/>
    <n v="1295157600"/>
    <x v="0"/>
    <x v="0"/>
    <s v="food/food trucks"/>
    <x v="0"/>
    <x v="0"/>
    <x v="344"/>
    <d v="2011-01-16T06:00:00"/>
  </r>
  <r>
    <x v="969"/>
    <x v="945"/>
    <x v="968"/>
    <n v="7900"/>
    <n v="8550"/>
    <n v="108.22784810126582"/>
    <x v="1"/>
    <m/>
    <n v="93"/>
    <x v="1"/>
    <x v="1"/>
    <n v="1576994400"/>
    <n v="1577599200"/>
    <x v="0"/>
    <x v="0"/>
    <s v="theater/plays"/>
    <x v="3"/>
    <x v="3"/>
    <x v="856"/>
    <d v="2019-12-29T06:00:00"/>
  </r>
  <r>
    <x v="970"/>
    <x v="946"/>
    <x v="969"/>
    <n v="94900"/>
    <n v="57659"/>
    <n v="60.757639620653315"/>
    <x v="0"/>
    <m/>
    <n v="594"/>
    <x v="1"/>
    <x v="1"/>
    <n v="1304917200"/>
    <n v="1305003600"/>
    <x v="0"/>
    <x v="0"/>
    <s v="theater/plays"/>
    <x v="3"/>
    <x v="3"/>
    <x v="857"/>
    <d v="2011-05-10T05:00:00"/>
  </r>
  <r>
    <x v="971"/>
    <x v="947"/>
    <x v="970"/>
    <n v="5100"/>
    <n v="1414"/>
    <n v="27.725490196078432"/>
    <x v="0"/>
    <m/>
    <n v="24"/>
    <x v="1"/>
    <x v="1"/>
    <n v="1381208400"/>
    <n v="1381726800"/>
    <x v="0"/>
    <x v="0"/>
    <s v="film &amp; video/television"/>
    <x v="4"/>
    <x v="19"/>
    <x v="858"/>
    <d v="2013-10-14T05:00:00"/>
  </r>
  <r>
    <x v="972"/>
    <x v="948"/>
    <x v="971"/>
    <n v="42700"/>
    <n v="97524"/>
    <n v="228.3934426229508"/>
    <x v="1"/>
    <m/>
    <n v="1681"/>
    <x v="1"/>
    <x v="1"/>
    <n v="1401685200"/>
    <n v="1402462800"/>
    <x v="0"/>
    <x v="1"/>
    <s v="technology/web"/>
    <x v="2"/>
    <x v="2"/>
    <x v="859"/>
    <d v="2014-06-11T05:00:00"/>
  </r>
  <r>
    <x v="973"/>
    <x v="949"/>
    <x v="972"/>
    <n v="121100"/>
    <n v="26176"/>
    <n v="21.615194054500414"/>
    <x v="0"/>
    <m/>
    <n v="252"/>
    <x v="1"/>
    <x v="1"/>
    <n v="1291960800"/>
    <n v="1292133600"/>
    <x v="0"/>
    <x v="1"/>
    <s v="theater/plays"/>
    <x v="3"/>
    <x v="3"/>
    <x v="860"/>
    <d v="2010-12-12T06:00:00"/>
  </r>
  <r>
    <x v="974"/>
    <x v="950"/>
    <x v="973"/>
    <n v="800"/>
    <n v="2991"/>
    <n v="373.875"/>
    <x v="1"/>
    <m/>
    <n v="32"/>
    <x v="1"/>
    <x v="1"/>
    <n v="1368853200"/>
    <n v="1368939600"/>
    <x v="0"/>
    <x v="0"/>
    <s v="music/indie rock"/>
    <x v="1"/>
    <x v="7"/>
    <x v="170"/>
    <d v="2013-05-19T05:00:00"/>
  </r>
  <r>
    <x v="975"/>
    <x v="951"/>
    <x v="974"/>
    <n v="5400"/>
    <n v="8366"/>
    <n v="154.92592592592592"/>
    <x v="1"/>
    <m/>
    <n v="135"/>
    <x v="1"/>
    <x v="1"/>
    <n v="1448776800"/>
    <n v="1452146400"/>
    <x v="0"/>
    <x v="1"/>
    <s v="theater/plays"/>
    <x v="3"/>
    <x v="3"/>
    <x v="861"/>
    <d v="2016-01-07T06:00:00"/>
  </r>
  <r>
    <x v="976"/>
    <x v="952"/>
    <x v="975"/>
    <n v="4000"/>
    <n v="12886"/>
    <n v="322.14999999999998"/>
    <x v="1"/>
    <m/>
    <n v="140"/>
    <x v="1"/>
    <x v="1"/>
    <n v="1296194400"/>
    <n v="1296712800"/>
    <x v="0"/>
    <x v="1"/>
    <s v="theater/plays"/>
    <x v="3"/>
    <x v="3"/>
    <x v="862"/>
    <d v="2011-02-03T06:00:00"/>
  </r>
  <r>
    <x v="977"/>
    <x v="597"/>
    <x v="976"/>
    <n v="7000"/>
    <n v="5177"/>
    <n v="73.957142857142856"/>
    <x v="0"/>
    <m/>
    <n v="67"/>
    <x v="1"/>
    <x v="1"/>
    <n v="1517983200"/>
    <n v="1520748000"/>
    <x v="0"/>
    <x v="0"/>
    <s v="food/food trucks"/>
    <x v="0"/>
    <x v="0"/>
    <x v="863"/>
    <d v="2018-03-11T06:00:00"/>
  </r>
  <r>
    <x v="978"/>
    <x v="953"/>
    <x v="977"/>
    <n v="1000"/>
    <n v="8641"/>
    <n v="864.1"/>
    <x v="1"/>
    <m/>
    <n v="92"/>
    <x v="1"/>
    <x v="1"/>
    <n v="1478930400"/>
    <n v="1480831200"/>
    <x v="0"/>
    <x v="0"/>
    <s v="games/video games"/>
    <x v="6"/>
    <x v="11"/>
    <x v="864"/>
    <d v="2016-12-04T06:00:00"/>
  </r>
  <r>
    <x v="979"/>
    <x v="954"/>
    <x v="978"/>
    <n v="60200"/>
    <n v="86244"/>
    <n v="143.26245847176079"/>
    <x v="1"/>
    <m/>
    <n v="1015"/>
    <x v="4"/>
    <x v="4"/>
    <n v="1426395600"/>
    <n v="1426914000"/>
    <x v="0"/>
    <x v="0"/>
    <s v="theater/plays"/>
    <x v="3"/>
    <x v="3"/>
    <x v="527"/>
    <d v="2015-03-21T05:00:00"/>
  </r>
  <r>
    <x v="980"/>
    <x v="955"/>
    <x v="979"/>
    <n v="195200"/>
    <n v="78630"/>
    <n v="40.281762295081968"/>
    <x v="0"/>
    <m/>
    <n v="742"/>
    <x v="1"/>
    <x v="1"/>
    <n v="1446181200"/>
    <n v="1446616800"/>
    <x v="1"/>
    <x v="0"/>
    <s v="publishing/nonfiction"/>
    <x v="5"/>
    <x v="9"/>
    <x v="865"/>
    <d v="2015-11-04T06:00:00"/>
  </r>
  <r>
    <x v="981"/>
    <x v="956"/>
    <x v="980"/>
    <n v="6700"/>
    <n v="11941"/>
    <n v="178.22388059701493"/>
    <x v="1"/>
    <m/>
    <n v="323"/>
    <x v="1"/>
    <x v="1"/>
    <n v="1514181600"/>
    <n v="1517032800"/>
    <x v="0"/>
    <x v="0"/>
    <s v="technology/web"/>
    <x v="2"/>
    <x v="2"/>
    <x v="866"/>
    <d v="2018-01-27T06:00:00"/>
  </r>
  <r>
    <x v="982"/>
    <x v="957"/>
    <x v="981"/>
    <n v="7200"/>
    <n v="6115"/>
    <n v="84.930555555555557"/>
    <x v="0"/>
    <m/>
    <n v="75"/>
    <x v="1"/>
    <x v="1"/>
    <n v="1311051600"/>
    <n v="1311224400"/>
    <x v="0"/>
    <x v="1"/>
    <s v="film &amp; video/documentary"/>
    <x v="4"/>
    <x v="4"/>
    <x v="867"/>
    <d v="2011-07-21T05:00:00"/>
  </r>
  <r>
    <x v="983"/>
    <x v="958"/>
    <x v="982"/>
    <n v="129100"/>
    <n v="188404"/>
    <n v="145.93648334624322"/>
    <x v="1"/>
    <m/>
    <n v="2326"/>
    <x v="1"/>
    <x v="1"/>
    <n v="1564894800"/>
    <n v="1566190800"/>
    <x v="0"/>
    <x v="0"/>
    <s v="film &amp; video/documentary"/>
    <x v="4"/>
    <x v="4"/>
    <x v="868"/>
    <d v="2019-08-19T05:00:00"/>
  </r>
  <r>
    <x v="984"/>
    <x v="959"/>
    <x v="983"/>
    <n v="6500"/>
    <n v="9910"/>
    <n v="152.46153846153848"/>
    <x v="1"/>
    <m/>
    <n v="381"/>
    <x v="1"/>
    <x v="1"/>
    <n v="1567918800"/>
    <n v="1570165200"/>
    <x v="0"/>
    <x v="0"/>
    <s v="theater/plays"/>
    <x v="3"/>
    <x v="3"/>
    <x v="105"/>
    <d v="2019-10-04T05:00:00"/>
  </r>
  <r>
    <x v="985"/>
    <x v="960"/>
    <x v="984"/>
    <n v="170600"/>
    <n v="114523"/>
    <n v="67.129542790152414"/>
    <x v="0"/>
    <m/>
    <n v="4405"/>
    <x v="1"/>
    <x v="1"/>
    <n v="1386309600"/>
    <n v="1388556000"/>
    <x v="0"/>
    <x v="1"/>
    <s v="music/rock"/>
    <x v="1"/>
    <x v="1"/>
    <x v="481"/>
    <d v="2014-01-01T06:00:00"/>
  </r>
  <r>
    <x v="986"/>
    <x v="961"/>
    <x v="985"/>
    <n v="7800"/>
    <n v="3144"/>
    <n v="40.307692307692307"/>
    <x v="0"/>
    <m/>
    <n v="92"/>
    <x v="1"/>
    <x v="1"/>
    <n v="1301979600"/>
    <n v="1303189200"/>
    <x v="0"/>
    <x v="0"/>
    <s v="music/rock"/>
    <x v="1"/>
    <x v="1"/>
    <x v="253"/>
    <d v="2011-04-19T05:00:00"/>
  </r>
  <r>
    <x v="987"/>
    <x v="962"/>
    <x v="986"/>
    <n v="6200"/>
    <n v="13441"/>
    <n v="216.79032258064518"/>
    <x v="1"/>
    <m/>
    <n v="480"/>
    <x v="1"/>
    <x v="1"/>
    <n v="1493269200"/>
    <n v="1494478800"/>
    <x v="0"/>
    <x v="0"/>
    <s v="film &amp; video/documentary"/>
    <x v="4"/>
    <x v="4"/>
    <x v="869"/>
    <d v="2017-05-11T05:00:00"/>
  </r>
  <r>
    <x v="988"/>
    <x v="963"/>
    <x v="987"/>
    <n v="9400"/>
    <n v="4899"/>
    <n v="52.117021276595743"/>
    <x v="0"/>
    <m/>
    <n v="64"/>
    <x v="1"/>
    <x v="1"/>
    <n v="1478930400"/>
    <n v="1480744800"/>
    <x v="0"/>
    <x v="0"/>
    <s v="publishing/radio &amp; podcasts"/>
    <x v="5"/>
    <x v="15"/>
    <x v="864"/>
    <d v="2016-12-03T06:00:00"/>
  </r>
  <r>
    <x v="989"/>
    <x v="964"/>
    <x v="988"/>
    <n v="2400"/>
    <n v="11990"/>
    <n v="499.58333333333337"/>
    <x v="1"/>
    <m/>
    <n v="226"/>
    <x v="1"/>
    <x v="1"/>
    <n v="1555390800"/>
    <n v="1555822800"/>
    <x v="0"/>
    <x v="0"/>
    <s v="publishing/translations"/>
    <x v="5"/>
    <x v="18"/>
    <x v="843"/>
    <d v="2019-04-21T05:00:00"/>
  </r>
  <r>
    <x v="990"/>
    <x v="965"/>
    <x v="989"/>
    <n v="7800"/>
    <n v="6839"/>
    <n v="87.679487179487182"/>
    <x v="0"/>
    <m/>
    <n v="64"/>
    <x v="1"/>
    <x v="1"/>
    <n v="1456984800"/>
    <n v="1458882000"/>
    <x v="0"/>
    <x v="1"/>
    <s v="film &amp; video/drama"/>
    <x v="4"/>
    <x v="6"/>
    <x v="289"/>
    <d v="2016-03-25T05:00:00"/>
  </r>
  <r>
    <x v="991"/>
    <x v="509"/>
    <x v="990"/>
    <n v="9800"/>
    <n v="11091"/>
    <n v="113.17346938775511"/>
    <x v="1"/>
    <m/>
    <n v="241"/>
    <x v="1"/>
    <x v="1"/>
    <n v="1411621200"/>
    <n v="1411966800"/>
    <x v="0"/>
    <x v="1"/>
    <s v="music/rock"/>
    <x v="1"/>
    <x v="1"/>
    <x v="870"/>
    <d v="2014-09-29T05:00:00"/>
  </r>
  <r>
    <x v="992"/>
    <x v="966"/>
    <x v="991"/>
    <n v="3100"/>
    <n v="13223"/>
    <n v="426.54838709677421"/>
    <x v="1"/>
    <m/>
    <n v="132"/>
    <x v="1"/>
    <x v="1"/>
    <n v="1525669200"/>
    <n v="1526878800"/>
    <x v="0"/>
    <x v="1"/>
    <s v="film &amp; video/drama"/>
    <x v="4"/>
    <x v="6"/>
    <x v="871"/>
    <d v="2018-05-21T05:00:00"/>
  </r>
  <r>
    <x v="993"/>
    <x v="967"/>
    <x v="992"/>
    <n v="9800"/>
    <n v="7608"/>
    <n v="77.632653061224488"/>
    <x v="3"/>
    <m/>
    <n v="75"/>
    <x v="6"/>
    <x v="6"/>
    <n v="1450936800"/>
    <n v="1452405600"/>
    <x v="0"/>
    <x v="1"/>
    <s v="photography/photography books"/>
    <x v="7"/>
    <x v="14"/>
    <x v="872"/>
    <d v="2016-01-10T06:00:00"/>
  </r>
  <r>
    <x v="994"/>
    <x v="968"/>
    <x v="993"/>
    <n v="141100"/>
    <n v="74073"/>
    <n v="52.496810772501767"/>
    <x v="0"/>
    <m/>
    <n v="842"/>
    <x v="1"/>
    <x v="1"/>
    <n v="1413522000"/>
    <n v="1414040400"/>
    <x v="0"/>
    <x v="1"/>
    <s v="publishing/translations"/>
    <x v="5"/>
    <x v="18"/>
    <x v="873"/>
    <d v="2014-10-23T05:00:00"/>
  </r>
  <r>
    <x v="995"/>
    <x v="969"/>
    <x v="994"/>
    <n v="97300"/>
    <n v="153216"/>
    <n v="157.46762589928059"/>
    <x v="1"/>
    <m/>
    <n v="2043"/>
    <x v="1"/>
    <x v="1"/>
    <n v="1541307600"/>
    <n v="1543816800"/>
    <x v="0"/>
    <x v="1"/>
    <s v="food/food trucks"/>
    <x v="0"/>
    <x v="0"/>
    <x v="874"/>
    <d v="2018-12-03T06:00:00"/>
  </r>
  <r>
    <x v="996"/>
    <x v="970"/>
    <x v="995"/>
    <n v="6600"/>
    <n v="4814"/>
    <n v="72.939393939393938"/>
    <x v="0"/>
    <m/>
    <n v="112"/>
    <x v="1"/>
    <x v="1"/>
    <n v="1357106400"/>
    <n v="1359698400"/>
    <x v="0"/>
    <x v="0"/>
    <s v="theater/plays"/>
    <x v="3"/>
    <x v="3"/>
    <x v="875"/>
    <d v="2013-02-01T06:00:00"/>
  </r>
  <r>
    <x v="997"/>
    <x v="971"/>
    <x v="996"/>
    <n v="7600"/>
    <n v="4603"/>
    <n v="60.565789473684205"/>
    <x v="3"/>
    <m/>
    <n v="139"/>
    <x v="6"/>
    <x v="6"/>
    <n v="1390197600"/>
    <n v="1390629600"/>
    <x v="0"/>
    <x v="0"/>
    <s v="theater/plays"/>
    <x v="3"/>
    <x v="3"/>
    <x v="876"/>
    <d v="2014-01-25T06:00:00"/>
  </r>
  <r>
    <x v="998"/>
    <x v="972"/>
    <x v="997"/>
    <n v="66600"/>
    <n v="37823"/>
    <n v="56.791291291291287"/>
    <x v="0"/>
    <m/>
    <n v="374"/>
    <x v="1"/>
    <x v="1"/>
    <n v="1265868000"/>
    <n v="1267077600"/>
    <x v="0"/>
    <x v="1"/>
    <s v="music/indie rock"/>
    <x v="1"/>
    <x v="7"/>
    <x v="877"/>
    <d v="2010-02-25T06:00:00"/>
  </r>
  <r>
    <x v="999"/>
    <x v="973"/>
    <x v="998"/>
    <n v="111100"/>
    <n v="62819"/>
    <n v="56.542754275427541"/>
    <x v="3"/>
    <m/>
    <n v="1122"/>
    <x v="1"/>
    <x v="1"/>
    <n v="1467176400"/>
    <n v="1467781200"/>
    <x v="0"/>
    <x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514C5D-3D56-4E98-972E-8DEE240CA49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dataField="1"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B2CB6-8073-4572-993D-C5022EF9D4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31" firstHeaderRow="1" firstDataRow="2" firstDataCol="1" rowPageCount="2" colPageCount="1"/>
  <pivotFields count="23">
    <pivotField dataField="1"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91EDF-D6FE-44ED-8C12-75084A24F09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dataField="1"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axis="axisPage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6" hier="-1"/>
  </pageFields>
  <dataFields count="1">
    <dataField name="Count of id" fld="0" subtotal="count" baseField="20" baseItem="1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8076-06AF-4FD0-9E94-D9722D237724}">
  <dimension ref="A2:F15"/>
  <sheetViews>
    <sheetView workbookViewId="0">
      <selection activeCell="F28" sqref="F28"/>
    </sheetView>
  </sheetViews>
  <sheetFormatPr defaultRowHeight="15.5" x14ac:dyDescent="0.35"/>
  <cols>
    <col min="1" max="1" width="12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8" width="15.33203125" bestFit="1" customWidth="1"/>
    <col min="9" max="9" width="14" bestFit="1" customWidth="1"/>
    <col min="10" max="10" width="16" bestFit="1" customWidth="1"/>
    <col min="11" max="11" width="10.75" bestFit="1" customWidth="1"/>
    <col min="12" max="12" width="10.5" bestFit="1" customWidth="1"/>
    <col min="13" max="13" width="15.33203125" bestFit="1" customWidth="1"/>
    <col min="14" max="14" width="12.75" bestFit="1" customWidth="1"/>
    <col min="15" max="15" width="17.58203125" bestFit="1" customWidth="1"/>
    <col min="16" max="16" width="15.08203125" bestFit="1" customWidth="1"/>
    <col min="17" max="17" width="12.33203125" bestFit="1" customWidth="1"/>
    <col min="18" max="18" width="25.83203125" bestFit="1" customWidth="1"/>
    <col min="19" max="19" width="25" bestFit="1" customWidth="1"/>
    <col min="20" max="20" width="16.75" bestFit="1" customWidth="1"/>
    <col min="21" max="21" width="14.5" bestFit="1" customWidth="1"/>
    <col min="22" max="22" width="14.75" bestFit="1" customWidth="1"/>
    <col min="23" max="23" width="13.75" bestFit="1" customWidth="1"/>
    <col min="24" max="24" width="20" bestFit="1" customWidth="1"/>
    <col min="25" max="25" width="22" bestFit="1" customWidth="1"/>
    <col min="26" max="26" width="22.75" bestFit="1" customWidth="1"/>
    <col min="27" max="27" width="19.83203125" bestFit="1" customWidth="1"/>
    <col min="28" max="28" width="10.33203125" bestFit="1" customWidth="1"/>
    <col min="29" max="29" width="11.58203125" bestFit="1" customWidth="1"/>
    <col min="30" max="30" width="11.5" bestFit="1" customWidth="1"/>
    <col min="31" max="31" width="24.5" bestFit="1" customWidth="1"/>
    <col min="32" max="32" width="14.33203125" bestFit="1" customWidth="1"/>
    <col min="33" max="33" width="9.5" bestFit="1" customWidth="1"/>
    <col min="34" max="34" width="26" bestFit="1" customWidth="1"/>
    <col min="35" max="35" width="11.58203125" bestFit="1" customWidth="1"/>
    <col min="36" max="36" width="9" bestFit="1" customWidth="1"/>
    <col min="37" max="37" width="21.83203125" bestFit="1" customWidth="1"/>
    <col min="38" max="38" width="23.75" bestFit="1" customWidth="1"/>
    <col min="39" max="39" width="12.5" bestFit="1" customWidth="1"/>
    <col min="40" max="40" width="12" bestFit="1" customWidth="1"/>
    <col min="41" max="41" width="24" bestFit="1" customWidth="1"/>
    <col min="42" max="42" width="7.25" bestFit="1" customWidth="1"/>
    <col min="43" max="43" width="9.58203125" bestFit="1" customWidth="1"/>
    <col min="44" max="44" width="9.5" bestFit="1" customWidth="1"/>
    <col min="45" max="45" width="22.08203125" bestFit="1" customWidth="1"/>
    <col min="46" max="46" width="14.58203125" bestFit="1" customWidth="1"/>
    <col min="47" max="47" width="15.75" bestFit="1" customWidth="1"/>
    <col min="48" max="48" width="10" bestFit="1" customWidth="1"/>
    <col min="49" max="49" width="10.5" bestFit="1" customWidth="1"/>
    <col min="50" max="50" width="11.33203125" bestFit="1" customWidth="1"/>
    <col min="51" max="51" width="13" bestFit="1" customWidth="1"/>
    <col min="52" max="52" width="27.25" bestFit="1" customWidth="1"/>
    <col min="53" max="53" width="20.83203125" bestFit="1" customWidth="1"/>
    <col min="54" max="54" width="11.75" bestFit="1" customWidth="1"/>
    <col min="55" max="55" width="11.08203125" bestFit="1" customWidth="1"/>
    <col min="56" max="56" width="11.25" bestFit="1" customWidth="1"/>
    <col min="57" max="57" width="7.5" bestFit="1" customWidth="1"/>
    <col min="58" max="58" width="25" bestFit="1" customWidth="1"/>
    <col min="59" max="59" width="19" bestFit="1" customWidth="1"/>
    <col min="60" max="60" width="26.08203125" bestFit="1" customWidth="1"/>
    <col min="61" max="61" width="16.08203125" bestFit="1" customWidth="1"/>
    <col min="62" max="62" width="26.58203125" bestFit="1" customWidth="1"/>
    <col min="63" max="63" width="11.08203125" bestFit="1" customWidth="1"/>
    <col min="64" max="64" width="12.58203125" bestFit="1" customWidth="1"/>
    <col min="65" max="65" width="15.75" bestFit="1" customWidth="1"/>
    <col min="66" max="66" width="20.75" bestFit="1" customWidth="1"/>
    <col min="67" max="67" width="21.75" bestFit="1" customWidth="1"/>
    <col min="68" max="68" width="10.5" bestFit="1" customWidth="1"/>
    <col min="69" max="69" width="28.5" bestFit="1" customWidth="1"/>
    <col min="70" max="70" width="12.75" bestFit="1" customWidth="1"/>
    <col min="71" max="71" width="10.58203125" bestFit="1" customWidth="1"/>
    <col min="72" max="72" width="7.75" bestFit="1" customWidth="1"/>
    <col min="73" max="73" width="21" bestFit="1" customWidth="1"/>
    <col min="74" max="74" width="21.25" bestFit="1" customWidth="1"/>
    <col min="75" max="75" width="25.33203125" bestFit="1" customWidth="1"/>
    <col min="76" max="76" width="22.75" bestFit="1" customWidth="1"/>
    <col min="77" max="77" width="24.25" bestFit="1" customWidth="1"/>
    <col min="78" max="78" width="8.83203125" bestFit="1" customWidth="1"/>
    <col min="79" max="79" width="13.25" bestFit="1" customWidth="1"/>
    <col min="80" max="80" width="21.83203125" bestFit="1" customWidth="1"/>
    <col min="81" max="81" width="25.5" bestFit="1" customWidth="1"/>
    <col min="82" max="82" width="24.08203125" bestFit="1" customWidth="1"/>
    <col min="83" max="83" width="9.08203125" bestFit="1" customWidth="1"/>
    <col min="84" max="84" width="25.5" bestFit="1" customWidth="1"/>
    <col min="85" max="85" width="22.83203125" bestFit="1" customWidth="1"/>
    <col min="86" max="86" width="9.5" bestFit="1" customWidth="1"/>
    <col min="87" max="87" width="23.33203125" bestFit="1" customWidth="1"/>
    <col min="88" max="88" width="9.5" bestFit="1" customWidth="1"/>
    <col min="89" max="89" width="14.5" bestFit="1" customWidth="1"/>
    <col min="90" max="90" width="23" bestFit="1" customWidth="1"/>
    <col min="91" max="91" width="16" bestFit="1" customWidth="1"/>
    <col min="92" max="92" width="14.83203125" bestFit="1" customWidth="1"/>
    <col min="93" max="93" width="12.33203125" bestFit="1" customWidth="1"/>
    <col min="94" max="94" width="9.5" bestFit="1" customWidth="1"/>
    <col min="95" max="95" width="9.75" bestFit="1" customWidth="1"/>
    <col min="96" max="96" width="24.75" bestFit="1" customWidth="1"/>
    <col min="97" max="97" width="24.08203125" bestFit="1" customWidth="1"/>
    <col min="98" max="99" width="22.08203125" bestFit="1" customWidth="1"/>
    <col min="100" max="100" width="12.75" bestFit="1" customWidth="1"/>
    <col min="101" max="101" width="13.33203125" bestFit="1" customWidth="1"/>
    <col min="102" max="102" width="12.75" bestFit="1" customWidth="1"/>
    <col min="103" max="103" width="12.25" bestFit="1" customWidth="1"/>
    <col min="104" max="104" width="12.75" bestFit="1" customWidth="1"/>
    <col min="105" max="106" width="11.33203125" bestFit="1" customWidth="1"/>
    <col min="107" max="107" width="14.5" bestFit="1" customWidth="1"/>
    <col min="108" max="109" width="11.58203125" bestFit="1" customWidth="1"/>
    <col min="110" max="110" width="10" bestFit="1" customWidth="1"/>
    <col min="111" max="111" width="13.5" bestFit="1" customWidth="1"/>
    <col min="112" max="112" width="12.75" bestFit="1" customWidth="1"/>
    <col min="113" max="113" width="13.08203125" bestFit="1" customWidth="1"/>
    <col min="114" max="114" width="14.58203125" bestFit="1" customWidth="1"/>
    <col min="115" max="115" width="9.33203125" bestFit="1" customWidth="1"/>
    <col min="116" max="116" width="24.25" bestFit="1" customWidth="1"/>
    <col min="117" max="117" width="10.33203125" bestFit="1" customWidth="1"/>
    <col min="118" max="118" width="10.75" bestFit="1" customWidth="1"/>
    <col min="119" max="119" width="26.25" bestFit="1" customWidth="1"/>
    <col min="120" max="120" width="11.25" bestFit="1" customWidth="1"/>
    <col min="121" max="121" width="11.5" bestFit="1" customWidth="1"/>
    <col min="122" max="122" width="28" bestFit="1" customWidth="1"/>
    <col min="123" max="123" width="23.33203125" bestFit="1" customWidth="1"/>
    <col min="124" max="124" width="14.75" bestFit="1" customWidth="1"/>
    <col min="125" max="125" width="25.83203125" bestFit="1" customWidth="1"/>
    <col min="126" max="126" width="27" bestFit="1" customWidth="1"/>
    <col min="127" max="127" width="28.08203125" bestFit="1" customWidth="1"/>
    <col min="128" max="128" width="10.08203125" bestFit="1" customWidth="1"/>
    <col min="129" max="129" width="22.25" bestFit="1" customWidth="1"/>
    <col min="130" max="130" width="17.08203125" bestFit="1" customWidth="1"/>
    <col min="131" max="131" width="15.75" bestFit="1" customWidth="1"/>
    <col min="132" max="132" width="10.08203125" bestFit="1" customWidth="1"/>
    <col min="133" max="133" width="20.08203125" bestFit="1" customWidth="1"/>
    <col min="134" max="134" width="13.75" bestFit="1" customWidth="1"/>
    <col min="135" max="135" width="7.83203125" bestFit="1" customWidth="1"/>
    <col min="136" max="136" width="10.33203125" bestFit="1" customWidth="1"/>
    <col min="137" max="137" width="12.33203125" bestFit="1" customWidth="1"/>
    <col min="138" max="138" width="28.5" bestFit="1" customWidth="1"/>
    <col min="139" max="139" width="13.58203125" bestFit="1" customWidth="1"/>
    <col min="140" max="140" width="10" bestFit="1" customWidth="1"/>
    <col min="141" max="141" width="14.75" bestFit="1" customWidth="1"/>
    <col min="142" max="142" width="23.75" bestFit="1" customWidth="1"/>
    <col min="143" max="143" width="22.75" bestFit="1" customWidth="1"/>
    <col min="144" max="144" width="22.08203125" bestFit="1" customWidth="1"/>
    <col min="145" max="145" width="23.83203125" bestFit="1" customWidth="1"/>
    <col min="146" max="146" width="23.25" bestFit="1" customWidth="1"/>
    <col min="147" max="147" width="13.58203125" bestFit="1" customWidth="1"/>
    <col min="148" max="148" width="11.08203125" bestFit="1" customWidth="1"/>
    <col min="149" max="149" width="14.58203125" bestFit="1" customWidth="1"/>
    <col min="150" max="150" width="13.5" bestFit="1" customWidth="1"/>
    <col min="151" max="151" width="11" bestFit="1" customWidth="1"/>
    <col min="152" max="152" width="8.08203125" bestFit="1" customWidth="1"/>
    <col min="153" max="153" width="28.08203125" bestFit="1" customWidth="1"/>
    <col min="154" max="154" width="13.33203125" bestFit="1" customWidth="1"/>
    <col min="155" max="155" width="11.83203125" bestFit="1" customWidth="1"/>
    <col min="156" max="156" width="11" bestFit="1" customWidth="1"/>
    <col min="157" max="157" width="22.83203125" bestFit="1" customWidth="1"/>
    <col min="158" max="158" width="14.58203125" bestFit="1" customWidth="1"/>
    <col min="159" max="159" width="11.83203125" bestFit="1" customWidth="1"/>
    <col min="160" max="160" width="24.5" bestFit="1" customWidth="1"/>
    <col min="161" max="161" width="11.08203125" bestFit="1" customWidth="1"/>
    <col min="162" max="162" width="15.25" bestFit="1" customWidth="1"/>
    <col min="163" max="163" width="7.75" bestFit="1" customWidth="1"/>
    <col min="164" max="164" width="27.83203125" bestFit="1" customWidth="1"/>
    <col min="165" max="165" width="22.33203125" bestFit="1" customWidth="1"/>
    <col min="166" max="166" width="23" bestFit="1" customWidth="1"/>
    <col min="167" max="167" width="20.25" bestFit="1" customWidth="1"/>
    <col min="168" max="168" width="9.25" bestFit="1" customWidth="1"/>
    <col min="169" max="169" width="9.5" bestFit="1" customWidth="1"/>
    <col min="170" max="170" width="9.58203125" bestFit="1" customWidth="1"/>
    <col min="171" max="171" width="15.5" bestFit="1" customWidth="1"/>
    <col min="172" max="172" width="14.75" bestFit="1" customWidth="1"/>
    <col min="173" max="173" width="8.33203125" bestFit="1" customWidth="1"/>
    <col min="174" max="174" width="9.58203125" bestFit="1" customWidth="1"/>
    <col min="175" max="175" width="9.83203125" bestFit="1" customWidth="1"/>
    <col min="176" max="176" width="10" bestFit="1" customWidth="1"/>
    <col min="177" max="177" width="10.25" bestFit="1" customWidth="1"/>
    <col min="178" max="178" width="24.75" bestFit="1" customWidth="1"/>
    <col min="179" max="179" width="11.25" bestFit="1" customWidth="1"/>
    <col min="180" max="180" width="23.25" bestFit="1" customWidth="1"/>
    <col min="181" max="181" width="14.08203125" bestFit="1" customWidth="1"/>
    <col min="182" max="182" width="9.75" bestFit="1" customWidth="1"/>
    <col min="183" max="183" width="7.08203125" bestFit="1" customWidth="1"/>
    <col min="184" max="184" width="18.83203125" bestFit="1" customWidth="1"/>
    <col min="185" max="185" width="14.83203125" bestFit="1" customWidth="1"/>
    <col min="186" max="186" width="7.75" bestFit="1" customWidth="1"/>
    <col min="187" max="187" width="19" bestFit="1" customWidth="1"/>
    <col min="188" max="188" width="9.83203125" bestFit="1" customWidth="1"/>
    <col min="189" max="189" width="14.33203125" bestFit="1" customWidth="1"/>
    <col min="190" max="190" width="12.58203125" bestFit="1" customWidth="1"/>
    <col min="191" max="191" width="15.33203125" bestFit="1" customWidth="1"/>
    <col min="192" max="192" width="11.25" bestFit="1" customWidth="1"/>
    <col min="193" max="193" width="11" bestFit="1" customWidth="1"/>
    <col min="194" max="194" width="20.75" bestFit="1" customWidth="1"/>
    <col min="195" max="195" width="10.58203125" bestFit="1" customWidth="1"/>
    <col min="196" max="196" width="24.75" bestFit="1" customWidth="1"/>
    <col min="197" max="197" width="13.75" bestFit="1" customWidth="1"/>
    <col min="198" max="199" width="8.58203125" bestFit="1" customWidth="1"/>
    <col min="200" max="200" width="16.58203125" bestFit="1" customWidth="1"/>
    <col min="201" max="201" width="23.75" bestFit="1" customWidth="1"/>
    <col min="202" max="202" width="10.33203125" bestFit="1" customWidth="1"/>
    <col min="203" max="203" width="13.08203125" bestFit="1" customWidth="1"/>
    <col min="204" max="204" width="13.58203125" bestFit="1" customWidth="1"/>
    <col min="205" max="205" width="13.08203125" bestFit="1" customWidth="1"/>
    <col min="206" max="206" width="12.75" bestFit="1" customWidth="1"/>
    <col min="207" max="207" width="14.58203125" bestFit="1" customWidth="1"/>
    <col min="208" max="208" width="11" bestFit="1" customWidth="1"/>
    <col min="209" max="209" width="13.58203125" bestFit="1" customWidth="1"/>
    <col min="210" max="210" width="24.08203125" bestFit="1" customWidth="1"/>
    <col min="211" max="211" width="12.5" bestFit="1" customWidth="1"/>
    <col min="212" max="212" width="19.75" bestFit="1" customWidth="1"/>
    <col min="213" max="213" width="9.75" bestFit="1" customWidth="1"/>
    <col min="214" max="214" width="15.25" bestFit="1" customWidth="1"/>
    <col min="215" max="215" width="15.33203125" bestFit="1" customWidth="1"/>
    <col min="216" max="216" width="10.33203125" bestFit="1" customWidth="1"/>
    <col min="217" max="217" width="9.33203125" bestFit="1" customWidth="1"/>
    <col min="218" max="218" width="20.83203125" bestFit="1" customWidth="1"/>
    <col min="219" max="219" width="16.83203125" bestFit="1" customWidth="1"/>
    <col min="220" max="220" width="25.08203125" bestFit="1" customWidth="1"/>
    <col min="221" max="221" width="10.83203125" bestFit="1" customWidth="1"/>
    <col min="222" max="222" width="9.33203125" bestFit="1" customWidth="1"/>
    <col min="223" max="223" width="26.75" bestFit="1" customWidth="1"/>
    <col min="224" max="224" width="23.08203125" bestFit="1" customWidth="1"/>
    <col min="225" max="225" width="7.83203125" bestFit="1" customWidth="1"/>
    <col min="226" max="226" width="11.33203125" bestFit="1" customWidth="1"/>
    <col min="227" max="227" width="13.08203125" bestFit="1" customWidth="1"/>
    <col min="228" max="228" width="13.5" bestFit="1" customWidth="1"/>
    <col min="229" max="229" width="23.83203125" bestFit="1" customWidth="1"/>
    <col min="230" max="230" width="9.83203125" bestFit="1" customWidth="1"/>
    <col min="231" max="231" width="17.75" bestFit="1" customWidth="1"/>
    <col min="232" max="232" width="14.5" bestFit="1" customWidth="1"/>
    <col min="233" max="233" width="14.25" bestFit="1" customWidth="1"/>
    <col min="234" max="234" width="13.25" bestFit="1" customWidth="1"/>
    <col min="235" max="235" width="11.58203125" bestFit="1" customWidth="1"/>
    <col min="236" max="236" width="11" bestFit="1" customWidth="1"/>
    <col min="237" max="237" width="13" bestFit="1" customWidth="1"/>
    <col min="238" max="238" width="14.58203125" bestFit="1" customWidth="1"/>
    <col min="239" max="239" width="12.08203125" bestFit="1" customWidth="1"/>
    <col min="240" max="240" width="24.25" bestFit="1" customWidth="1"/>
    <col min="241" max="241" width="26.5" bestFit="1" customWidth="1"/>
    <col min="242" max="242" width="8.83203125" bestFit="1" customWidth="1"/>
    <col min="243" max="243" width="12" bestFit="1" customWidth="1"/>
    <col min="244" max="244" width="11.5" bestFit="1" customWidth="1"/>
    <col min="245" max="245" width="24" bestFit="1" customWidth="1"/>
    <col min="246" max="246" width="23.83203125" bestFit="1" customWidth="1"/>
    <col min="247" max="247" width="15.08203125" bestFit="1" customWidth="1"/>
    <col min="248" max="248" width="12.58203125" bestFit="1" customWidth="1"/>
    <col min="249" max="249" width="27.75" bestFit="1" customWidth="1"/>
    <col min="250" max="250" width="13.33203125" bestFit="1" customWidth="1"/>
    <col min="251" max="251" width="9.33203125" bestFit="1" customWidth="1"/>
    <col min="252" max="252" width="23.5" bestFit="1" customWidth="1"/>
    <col min="253" max="253" width="13.75" bestFit="1" customWidth="1"/>
    <col min="254" max="254" width="15.75" bestFit="1" customWidth="1"/>
    <col min="255" max="255" width="10" bestFit="1" customWidth="1"/>
    <col min="256" max="256" width="9" bestFit="1" customWidth="1"/>
    <col min="257" max="257" width="8" bestFit="1" customWidth="1"/>
    <col min="258" max="258" width="12.25" bestFit="1" customWidth="1"/>
    <col min="259" max="259" width="9.58203125" bestFit="1" customWidth="1"/>
    <col min="260" max="260" width="7" bestFit="1" customWidth="1"/>
    <col min="261" max="261" width="9.58203125" bestFit="1" customWidth="1"/>
    <col min="262" max="262" width="11.58203125" bestFit="1" customWidth="1"/>
    <col min="263" max="263" width="10.75" bestFit="1" customWidth="1"/>
    <col min="264" max="264" width="23.08203125" bestFit="1" customWidth="1"/>
    <col min="265" max="265" width="26.08203125" bestFit="1" customWidth="1"/>
    <col min="266" max="266" width="16.75" bestFit="1" customWidth="1"/>
    <col min="267" max="267" width="14.75" bestFit="1" customWidth="1"/>
    <col min="268" max="268" width="20" bestFit="1" customWidth="1"/>
    <col min="269" max="269" width="10.75" bestFit="1" customWidth="1"/>
    <col min="270" max="270" width="11" bestFit="1" customWidth="1"/>
    <col min="271" max="271" width="26.08203125" bestFit="1" customWidth="1"/>
    <col min="272" max="272" width="13.08203125" bestFit="1" customWidth="1"/>
    <col min="273" max="273" width="12.08203125" bestFit="1" customWidth="1"/>
    <col min="274" max="274" width="9.25" bestFit="1" customWidth="1"/>
    <col min="275" max="275" width="9.5" bestFit="1" customWidth="1"/>
    <col min="276" max="276" width="9.75" bestFit="1" customWidth="1"/>
    <col min="277" max="277" width="26.08203125" bestFit="1" customWidth="1"/>
    <col min="278" max="278" width="22.08203125" bestFit="1" customWidth="1"/>
    <col min="279" max="279" width="13.83203125" bestFit="1" customWidth="1"/>
    <col min="280" max="280" width="10.83203125" bestFit="1" customWidth="1"/>
    <col min="281" max="281" width="25.75" bestFit="1" customWidth="1"/>
    <col min="282" max="282" width="15.08203125" bestFit="1" customWidth="1"/>
    <col min="283" max="283" width="11.33203125" bestFit="1" customWidth="1"/>
    <col min="284" max="284" width="12" bestFit="1" customWidth="1"/>
    <col min="285" max="285" width="9.08203125" bestFit="1" customWidth="1"/>
    <col min="286" max="286" width="21.58203125" bestFit="1" customWidth="1"/>
    <col min="287" max="287" width="16.58203125" bestFit="1" customWidth="1"/>
    <col min="288" max="288" width="10.5" bestFit="1" customWidth="1"/>
    <col min="289" max="289" width="10.83203125" bestFit="1" customWidth="1"/>
    <col min="290" max="290" width="20.08203125" bestFit="1" customWidth="1"/>
    <col min="291" max="291" width="24.75" bestFit="1" customWidth="1"/>
    <col min="292" max="292" width="13.08203125" bestFit="1" customWidth="1"/>
    <col min="293" max="293" width="9.83203125" bestFit="1" customWidth="1"/>
    <col min="294" max="294" width="22.33203125" bestFit="1" customWidth="1"/>
    <col min="295" max="295" width="27.58203125" bestFit="1" customWidth="1"/>
    <col min="296" max="296" width="15.08203125" bestFit="1" customWidth="1"/>
    <col min="297" max="297" width="16.75" bestFit="1" customWidth="1"/>
    <col min="298" max="298" width="16" bestFit="1" customWidth="1"/>
    <col min="299" max="299" width="13.83203125" bestFit="1" customWidth="1"/>
    <col min="300" max="300" width="14.33203125" bestFit="1" customWidth="1"/>
    <col min="301" max="301" width="10.83203125" bestFit="1" customWidth="1"/>
    <col min="302" max="302" width="26.83203125" bestFit="1" customWidth="1"/>
    <col min="303" max="303" width="10" bestFit="1" customWidth="1"/>
    <col min="304" max="304" width="11.58203125" bestFit="1" customWidth="1"/>
    <col min="305" max="305" width="9.25" bestFit="1" customWidth="1"/>
    <col min="306" max="306" width="23.58203125" bestFit="1" customWidth="1"/>
    <col min="307" max="307" width="22" bestFit="1" customWidth="1"/>
    <col min="308" max="308" width="10.08203125" bestFit="1" customWidth="1"/>
    <col min="309" max="309" width="21" bestFit="1" customWidth="1"/>
    <col min="310" max="310" width="14" bestFit="1" customWidth="1"/>
    <col min="311" max="311" width="23.75" bestFit="1" customWidth="1"/>
    <col min="312" max="312" width="9" bestFit="1" customWidth="1"/>
    <col min="313" max="313" width="25.5" bestFit="1" customWidth="1"/>
    <col min="314" max="314" width="14.75" bestFit="1" customWidth="1"/>
    <col min="315" max="315" width="13.75" bestFit="1" customWidth="1"/>
    <col min="316" max="316" width="23.25" bestFit="1" customWidth="1"/>
    <col min="317" max="317" width="10.25" bestFit="1" customWidth="1"/>
    <col min="318" max="318" width="12.33203125" bestFit="1" customWidth="1"/>
    <col min="319" max="319" width="24.5" bestFit="1" customWidth="1"/>
    <col min="320" max="320" width="22.08203125" bestFit="1" customWidth="1"/>
    <col min="321" max="321" width="12.08203125" bestFit="1" customWidth="1"/>
    <col min="322" max="322" width="26.33203125" bestFit="1" customWidth="1"/>
    <col min="323" max="323" width="22.25" bestFit="1" customWidth="1"/>
    <col min="324" max="324" width="13.08203125" bestFit="1" customWidth="1"/>
    <col min="325" max="325" width="13.33203125" bestFit="1" customWidth="1"/>
    <col min="326" max="326" width="10.25" bestFit="1" customWidth="1"/>
    <col min="327" max="327" width="12.08203125" bestFit="1" customWidth="1"/>
    <col min="328" max="328" width="11.75" bestFit="1" customWidth="1"/>
    <col min="329" max="329" width="15.58203125" bestFit="1" customWidth="1"/>
    <col min="330" max="330" width="12.33203125" bestFit="1" customWidth="1"/>
    <col min="331" max="331" width="11.83203125" bestFit="1" customWidth="1"/>
    <col min="332" max="332" width="16.83203125" bestFit="1" customWidth="1"/>
    <col min="333" max="333" width="11.75" bestFit="1" customWidth="1"/>
    <col min="334" max="334" width="8.83203125" bestFit="1" customWidth="1"/>
    <col min="335" max="335" width="19.58203125" bestFit="1" customWidth="1"/>
    <col min="336" max="336" width="25" bestFit="1" customWidth="1"/>
    <col min="337" max="337" width="24.25" bestFit="1" customWidth="1"/>
    <col min="338" max="338" width="12.58203125" bestFit="1" customWidth="1"/>
    <col min="339" max="339" width="13.83203125" bestFit="1" customWidth="1"/>
    <col min="340" max="340" width="28.58203125" bestFit="1" customWidth="1"/>
    <col min="341" max="341" width="15.08203125" bestFit="1" customWidth="1"/>
    <col min="342" max="342" width="11.08203125" bestFit="1" customWidth="1"/>
    <col min="343" max="343" width="10.33203125" bestFit="1" customWidth="1"/>
    <col min="344" max="344" width="10.58203125" bestFit="1" customWidth="1"/>
    <col min="345" max="345" width="25" bestFit="1" customWidth="1"/>
    <col min="346" max="346" width="11.75" bestFit="1" customWidth="1"/>
    <col min="347" max="347" width="10.5" bestFit="1" customWidth="1"/>
    <col min="348" max="348" width="15" bestFit="1" customWidth="1"/>
    <col min="349" max="349" width="12.58203125" bestFit="1" customWidth="1"/>
    <col min="350" max="350" width="13.5" bestFit="1" customWidth="1"/>
    <col min="351" max="351" width="24.83203125" bestFit="1" customWidth="1"/>
    <col min="352" max="353" width="10.75" bestFit="1" customWidth="1"/>
    <col min="354" max="354" width="16" bestFit="1" customWidth="1"/>
    <col min="355" max="355" width="13.08203125" bestFit="1" customWidth="1"/>
    <col min="356" max="356" width="27.08203125" bestFit="1" customWidth="1"/>
    <col min="357" max="357" width="28.5" bestFit="1" customWidth="1"/>
    <col min="358" max="358" width="16.58203125" bestFit="1" customWidth="1"/>
    <col min="359" max="359" width="20.5" bestFit="1" customWidth="1"/>
    <col min="360" max="360" width="23.83203125" bestFit="1" customWidth="1"/>
    <col min="361" max="361" width="14" bestFit="1" customWidth="1"/>
    <col min="362" max="362" width="13.08203125" bestFit="1" customWidth="1"/>
    <col min="363" max="363" width="19.75" bestFit="1" customWidth="1"/>
    <col min="364" max="364" width="23.08203125" bestFit="1" customWidth="1"/>
    <col min="365" max="365" width="24.08203125" bestFit="1" customWidth="1"/>
    <col min="366" max="366" width="20.33203125" bestFit="1" customWidth="1"/>
    <col min="367" max="367" width="21.75" bestFit="1" customWidth="1"/>
    <col min="368" max="368" width="8.5" bestFit="1" customWidth="1"/>
    <col min="369" max="369" width="6.5" bestFit="1" customWidth="1"/>
    <col min="370" max="370" width="20.25" bestFit="1" customWidth="1"/>
    <col min="371" max="371" width="21.83203125" bestFit="1" customWidth="1"/>
    <col min="372" max="372" width="15.75" bestFit="1" customWidth="1"/>
    <col min="373" max="373" width="12.25" bestFit="1" customWidth="1"/>
    <col min="374" max="374" width="9.58203125" bestFit="1" customWidth="1"/>
    <col min="375" max="375" width="22.83203125" bestFit="1" customWidth="1"/>
    <col min="376" max="376" width="8.83203125" bestFit="1" customWidth="1"/>
    <col min="377" max="377" width="24.5" bestFit="1" customWidth="1"/>
    <col min="378" max="378" width="10.58203125" bestFit="1" customWidth="1"/>
    <col min="379" max="380" width="24" bestFit="1" customWidth="1"/>
    <col min="381" max="381" width="16.75" bestFit="1" customWidth="1"/>
    <col min="382" max="382" width="24.75" bestFit="1" customWidth="1"/>
    <col min="383" max="383" width="25.33203125" bestFit="1" customWidth="1"/>
    <col min="384" max="384" width="10.83203125" bestFit="1" customWidth="1"/>
    <col min="385" max="385" width="24.58203125" bestFit="1" customWidth="1"/>
    <col min="386" max="387" width="15.08203125" bestFit="1" customWidth="1"/>
    <col min="388" max="388" width="22.5" bestFit="1" customWidth="1"/>
    <col min="389" max="389" width="16.33203125" bestFit="1" customWidth="1"/>
    <col min="390" max="390" width="14.75" bestFit="1" customWidth="1"/>
    <col min="391" max="391" width="27.5" bestFit="1" customWidth="1"/>
    <col min="392" max="392" width="7.75" bestFit="1" customWidth="1"/>
    <col min="393" max="393" width="12.08203125" bestFit="1" customWidth="1"/>
    <col min="394" max="394" width="10.08203125" bestFit="1" customWidth="1"/>
    <col min="395" max="395" width="28" bestFit="1" customWidth="1"/>
    <col min="396" max="396" width="22.33203125" bestFit="1" customWidth="1"/>
    <col min="397" max="397" width="11" bestFit="1" customWidth="1"/>
    <col min="398" max="398" width="8.33203125" bestFit="1" customWidth="1"/>
    <col min="399" max="399" width="21.25" bestFit="1" customWidth="1"/>
    <col min="400" max="400" width="12.58203125" bestFit="1" customWidth="1"/>
    <col min="401" max="401" width="23.25" bestFit="1" customWidth="1"/>
    <col min="402" max="402" width="10.33203125" bestFit="1" customWidth="1"/>
    <col min="403" max="403" width="10.58203125" bestFit="1" customWidth="1"/>
    <col min="404" max="404" width="10.83203125" bestFit="1" customWidth="1"/>
    <col min="405" max="405" width="23.75" bestFit="1" customWidth="1"/>
    <col min="406" max="406" width="13.75" bestFit="1" customWidth="1"/>
    <col min="407" max="407" width="12.58203125" bestFit="1" customWidth="1"/>
    <col min="408" max="408" width="13.83203125" bestFit="1" customWidth="1"/>
    <col min="409" max="409" width="9.75" bestFit="1" customWidth="1"/>
    <col min="410" max="411" width="12.75" bestFit="1" customWidth="1"/>
    <col min="412" max="412" width="9.08203125" bestFit="1" customWidth="1"/>
    <col min="413" max="413" width="13.83203125" bestFit="1" customWidth="1"/>
    <col min="414" max="414" width="10.83203125" bestFit="1" customWidth="1"/>
    <col min="415" max="415" width="11.08203125" bestFit="1" customWidth="1"/>
    <col min="416" max="416" width="28.75" bestFit="1" customWidth="1"/>
    <col min="417" max="417" width="28.08203125" bestFit="1" customWidth="1"/>
    <col min="418" max="418" width="25.33203125" bestFit="1" customWidth="1"/>
    <col min="419" max="419" width="30" bestFit="1" customWidth="1"/>
    <col min="420" max="420" width="24.83203125" bestFit="1" customWidth="1"/>
    <col min="421" max="421" width="16.83203125" bestFit="1" customWidth="1"/>
    <col min="422" max="422" width="13.75" bestFit="1" customWidth="1"/>
    <col min="423" max="423" width="11.33203125" bestFit="1" customWidth="1"/>
    <col min="424" max="424" width="15.5" bestFit="1" customWidth="1"/>
    <col min="425" max="425" width="12.5" bestFit="1" customWidth="1"/>
    <col min="426" max="426" width="13" bestFit="1" customWidth="1"/>
    <col min="427" max="427" width="9" bestFit="1" customWidth="1"/>
    <col min="428" max="428" width="20.33203125" bestFit="1" customWidth="1"/>
    <col min="429" max="429" width="26.08203125" bestFit="1" customWidth="1"/>
    <col min="430" max="430" width="22.25" bestFit="1" customWidth="1"/>
    <col min="431" max="431" width="22.83203125" bestFit="1" customWidth="1"/>
    <col min="432" max="432" width="13.75" bestFit="1" customWidth="1"/>
    <col min="433" max="433" width="12" bestFit="1" customWidth="1"/>
    <col min="434" max="434" width="11.58203125" bestFit="1" customWidth="1"/>
    <col min="435" max="435" width="11.5" bestFit="1" customWidth="1"/>
    <col min="436" max="436" width="10.33203125" bestFit="1" customWidth="1"/>
    <col min="437" max="437" width="12.75" bestFit="1" customWidth="1"/>
    <col min="438" max="438" width="24" bestFit="1" customWidth="1"/>
    <col min="439" max="439" width="13.08203125" bestFit="1" customWidth="1"/>
    <col min="440" max="440" width="13.25" bestFit="1" customWidth="1"/>
    <col min="441" max="441" width="12.33203125" bestFit="1" customWidth="1"/>
    <col min="442" max="442" width="9.83203125" bestFit="1" customWidth="1"/>
    <col min="443" max="443" width="9" bestFit="1" customWidth="1"/>
    <col min="444" max="444" width="21" bestFit="1" customWidth="1"/>
    <col min="445" max="445" width="22.75" bestFit="1" customWidth="1"/>
    <col min="446" max="446" width="25.5" bestFit="1" customWidth="1"/>
    <col min="447" max="447" width="8.5" bestFit="1" customWidth="1"/>
    <col min="448" max="448" width="10.5" bestFit="1" customWidth="1"/>
    <col min="449" max="449" width="14.08203125" bestFit="1" customWidth="1"/>
    <col min="450" max="450" width="7.33203125" bestFit="1" customWidth="1"/>
    <col min="451" max="451" width="8.25" bestFit="1" customWidth="1"/>
    <col min="452" max="452" width="7.58203125" bestFit="1" customWidth="1"/>
    <col min="453" max="454" width="7.83203125" bestFit="1" customWidth="1"/>
    <col min="455" max="455" width="10.83203125" bestFit="1" customWidth="1"/>
    <col min="456" max="456" width="11.83203125" bestFit="1" customWidth="1"/>
    <col min="457" max="457" width="24" bestFit="1" customWidth="1"/>
    <col min="458" max="458" width="11.58203125" bestFit="1" customWidth="1"/>
    <col min="459" max="459" width="13.08203125" bestFit="1" customWidth="1"/>
    <col min="460" max="460" width="8.5" bestFit="1" customWidth="1"/>
    <col min="461" max="462" width="13" bestFit="1" customWidth="1"/>
    <col min="463" max="463" width="12.58203125" bestFit="1" customWidth="1"/>
    <col min="464" max="464" width="9.75" bestFit="1" customWidth="1"/>
    <col min="465" max="465" width="22.75" bestFit="1" customWidth="1"/>
    <col min="466" max="466" width="11.25" bestFit="1" customWidth="1"/>
    <col min="467" max="467" width="12.33203125" bestFit="1" customWidth="1"/>
    <col min="468" max="468" width="11.5" bestFit="1" customWidth="1"/>
    <col min="469" max="469" width="15" bestFit="1" customWidth="1"/>
    <col min="470" max="470" width="15.58203125" bestFit="1" customWidth="1"/>
    <col min="471" max="472" width="19.08203125" bestFit="1" customWidth="1"/>
    <col min="473" max="473" width="14" bestFit="1" customWidth="1"/>
    <col min="474" max="474" width="12" bestFit="1" customWidth="1"/>
    <col min="475" max="475" width="7" bestFit="1" customWidth="1"/>
    <col min="476" max="476" width="7.25" bestFit="1" customWidth="1"/>
    <col min="477" max="477" width="18.33203125" bestFit="1" customWidth="1"/>
    <col min="478" max="478" width="22" bestFit="1" customWidth="1"/>
    <col min="479" max="479" width="8.75" bestFit="1" customWidth="1"/>
    <col min="480" max="480" width="15.25" bestFit="1" customWidth="1"/>
    <col min="481" max="481" width="12.33203125" bestFit="1" customWidth="1"/>
    <col min="482" max="482" width="27.08203125" bestFit="1" customWidth="1"/>
    <col min="483" max="483" width="13.83203125" bestFit="1" customWidth="1"/>
    <col min="484" max="484" width="21.58203125" bestFit="1" customWidth="1"/>
    <col min="485" max="485" width="14" bestFit="1" customWidth="1"/>
    <col min="486" max="486" width="8.5" bestFit="1" customWidth="1"/>
    <col min="487" max="487" width="11.25" bestFit="1" customWidth="1"/>
    <col min="488" max="488" width="23.08203125" bestFit="1" customWidth="1"/>
    <col min="489" max="489" width="11.5" bestFit="1" customWidth="1"/>
    <col min="490" max="490" width="14" bestFit="1" customWidth="1"/>
    <col min="491" max="491" width="24.33203125" bestFit="1" customWidth="1"/>
    <col min="492" max="492" width="11.75" bestFit="1" customWidth="1"/>
    <col min="493" max="493" width="14.08203125" bestFit="1" customWidth="1"/>
    <col min="494" max="494" width="8.75" bestFit="1" customWidth="1"/>
    <col min="495" max="495" width="24.08203125" bestFit="1" customWidth="1"/>
    <col min="496" max="496" width="22.08203125" bestFit="1" customWidth="1"/>
    <col min="497" max="497" width="10.08203125" bestFit="1" customWidth="1"/>
    <col min="498" max="498" width="13.08203125" bestFit="1" customWidth="1"/>
    <col min="499" max="499" width="22.83203125" bestFit="1" customWidth="1"/>
    <col min="500" max="500" width="20.08203125" bestFit="1" customWidth="1"/>
    <col min="501" max="501" width="12.33203125" bestFit="1" customWidth="1"/>
    <col min="502" max="502" width="12.5" bestFit="1" customWidth="1"/>
    <col min="503" max="503" width="21.75" bestFit="1" customWidth="1"/>
    <col min="504" max="504" width="10.83203125" bestFit="1" customWidth="1"/>
    <col min="505" max="505" width="10.25" bestFit="1" customWidth="1"/>
    <col min="506" max="506" width="9.08203125" bestFit="1" customWidth="1"/>
    <col min="507" max="507" width="8.75" bestFit="1" customWidth="1"/>
    <col min="508" max="508" width="9" bestFit="1" customWidth="1"/>
    <col min="509" max="509" width="9.75" bestFit="1" customWidth="1"/>
    <col min="510" max="510" width="8.75" bestFit="1" customWidth="1"/>
    <col min="511" max="511" width="25" bestFit="1" customWidth="1"/>
    <col min="512" max="512" width="19.25" bestFit="1" customWidth="1"/>
    <col min="513" max="513" width="19.08203125" bestFit="1" customWidth="1"/>
    <col min="514" max="514" width="17.25" bestFit="1" customWidth="1"/>
    <col min="515" max="515" width="9.33203125" bestFit="1" customWidth="1"/>
    <col min="516" max="516" width="12.58203125" bestFit="1" customWidth="1"/>
    <col min="517" max="517" width="11.25" bestFit="1" customWidth="1"/>
    <col min="518" max="518" width="14.33203125" bestFit="1" customWidth="1"/>
    <col min="519" max="519" width="24.58203125" bestFit="1" customWidth="1"/>
    <col min="520" max="520" width="20.58203125" bestFit="1" customWidth="1"/>
    <col min="521" max="521" width="24.33203125" bestFit="1" customWidth="1"/>
    <col min="522" max="522" width="23.25" bestFit="1" customWidth="1"/>
    <col min="523" max="523" width="22.08203125" bestFit="1" customWidth="1"/>
    <col min="524" max="524" width="23" bestFit="1" customWidth="1"/>
    <col min="525" max="525" width="11.5" bestFit="1" customWidth="1"/>
    <col min="526" max="527" width="11.75" bestFit="1" customWidth="1"/>
    <col min="528" max="528" width="12" bestFit="1" customWidth="1"/>
    <col min="529" max="529" width="24.25" bestFit="1" customWidth="1"/>
    <col min="530" max="530" width="25.75" bestFit="1" customWidth="1"/>
    <col min="531" max="531" width="16.25" bestFit="1" customWidth="1"/>
    <col min="532" max="532" width="14.5" bestFit="1" customWidth="1"/>
    <col min="533" max="533" width="12.33203125" bestFit="1" customWidth="1"/>
    <col min="534" max="534" width="14.83203125" bestFit="1" customWidth="1"/>
    <col min="535" max="535" width="19.58203125" bestFit="1" customWidth="1"/>
    <col min="536" max="536" width="14.08203125" bestFit="1" customWidth="1"/>
    <col min="537" max="537" width="12.25" bestFit="1" customWidth="1"/>
    <col min="538" max="538" width="21.83203125" bestFit="1" customWidth="1"/>
    <col min="539" max="539" width="16" bestFit="1" customWidth="1"/>
    <col min="540" max="540" width="12.75" bestFit="1" customWidth="1"/>
    <col min="541" max="541" width="15.75" bestFit="1" customWidth="1"/>
    <col min="542" max="542" width="8.58203125" bestFit="1" customWidth="1"/>
    <col min="543" max="543" width="11.5" bestFit="1" customWidth="1"/>
    <col min="544" max="544" width="10.08203125" bestFit="1" customWidth="1"/>
    <col min="545" max="545" width="10.75" bestFit="1" customWidth="1"/>
    <col min="546" max="546" width="11" bestFit="1" customWidth="1"/>
    <col min="547" max="547" width="9.75" bestFit="1" customWidth="1"/>
    <col min="548" max="548" width="26.5" bestFit="1" customWidth="1"/>
    <col min="549" max="549" width="12.33203125" bestFit="1" customWidth="1"/>
    <col min="550" max="550" width="9.83203125" bestFit="1" customWidth="1"/>
    <col min="551" max="551" width="17.25" bestFit="1" customWidth="1"/>
    <col min="552" max="552" width="14.75" bestFit="1" customWidth="1"/>
    <col min="553" max="553" width="24.33203125" bestFit="1" customWidth="1"/>
    <col min="554" max="554" width="15.08203125" bestFit="1" customWidth="1"/>
    <col min="555" max="555" width="28.5" bestFit="1" customWidth="1"/>
    <col min="556" max="556" width="11.25" bestFit="1" customWidth="1"/>
    <col min="557" max="557" width="19.75" bestFit="1" customWidth="1"/>
    <col min="558" max="558" width="11.75" bestFit="1" customWidth="1"/>
    <col min="559" max="559" width="28.08203125" bestFit="1" customWidth="1"/>
    <col min="560" max="560" width="13.75" bestFit="1" customWidth="1"/>
    <col min="561" max="561" width="9.08203125" bestFit="1" customWidth="1"/>
    <col min="562" max="562" width="22.25" bestFit="1" customWidth="1"/>
    <col min="563" max="563" width="14.08203125" bestFit="1" customWidth="1"/>
    <col min="564" max="565" width="10.83203125" bestFit="1" customWidth="1"/>
    <col min="566" max="566" width="11.33203125" bestFit="1" customWidth="1"/>
    <col min="567" max="567" width="10.75" bestFit="1" customWidth="1"/>
    <col min="568" max="568" width="20.58203125" bestFit="1" customWidth="1"/>
    <col min="569" max="569" width="8.75" bestFit="1" customWidth="1"/>
    <col min="570" max="570" width="21.5" bestFit="1" customWidth="1"/>
    <col min="571" max="571" width="24.25" bestFit="1" customWidth="1"/>
    <col min="572" max="572" width="27.75" bestFit="1" customWidth="1"/>
    <col min="573" max="573" width="16.25" bestFit="1" customWidth="1"/>
    <col min="574" max="574" width="11.33203125" bestFit="1" customWidth="1"/>
    <col min="575" max="575" width="30.5" bestFit="1" customWidth="1"/>
    <col min="576" max="576" width="18.33203125" bestFit="1" customWidth="1"/>
    <col min="577" max="577" width="12.5" bestFit="1" customWidth="1"/>
    <col min="578" max="578" width="22.5" bestFit="1" customWidth="1"/>
    <col min="579" max="579" width="25.33203125" bestFit="1" customWidth="1"/>
    <col min="580" max="580" width="22" bestFit="1" customWidth="1"/>
    <col min="581" max="581" width="12.58203125" bestFit="1" customWidth="1"/>
    <col min="582" max="582" width="13.75" bestFit="1" customWidth="1"/>
    <col min="583" max="583" width="16.33203125" bestFit="1" customWidth="1"/>
    <col min="584" max="584" width="15" bestFit="1" customWidth="1"/>
    <col min="585" max="585" width="11" bestFit="1" customWidth="1"/>
    <col min="586" max="586" width="14.25" bestFit="1" customWidth="1"/>
    <col min="587" max="587" width="14.5" bestFit="1" customWidth="1"/>
    <col min="588" max="588" width="16" bestFit="1" customWidth="1"/>
    <col min="589" max="589" width="14.83203125" bestFit="1" customWidth="1"/>
    <col min="590" max="590" width="12.33203125" bestFit="1" customWidth="1"/>
    <col min="591" max="591" width="18.83203125" bestFit="1" customWidth="1"/>
    <col min="592" max="592" width="10.83203125" bestFit="1" customWidth="1"/>
    <col min="593" max="593" width="25" bestFit="1" customWidth="1"/>
    <col min="594" max="594" width="11.33203125" bestFit="1" customWidth="1"/>
    <col min="595" max="595" width="13.58203125" bestFit="1" customWidth="1"/>
    <col min="596" max="596" width="24" bestFit="1" customWidth="1"/>
    <col min="597" max="597" width="12.83203125" bestFit="1" customWidth="1"/>
    <col min="598" max="598" width="11.75" bestFit="1" customWidth="1"/>
    <col min="599" max="599" width="15.08203125" bestFit="1" customWidth="1"/>
    <col min="600" max="600" width="21" bestFit="1" customWidth="1"/>
    <col min="601" max="601" width="16.58203125" bestFit="1" customWidth="1"/>
    <col min="602" max="602" width="11" bestFit="1" customWidth="1"/>
    <col min="603" max="603" width="11.25" bestFit="1" customWidth="1"/>
    <col min="604" max="604" width="13.83203125" bestFit="1" customWidth="1"/>
    <col min="605" max="605" width="11.25" bestFit="1" customWidth="1"/>
    <col min="606" max="606" width="10.5" bestFit="1" customWidth="1"/>
    <col min="607" max="607" width="9.33203125" bestFit="1" customWidth="1"/>
    <col min="608" max="608" width="16.25" bestFit="1" customWidth="1"/>
    <col min="609" max="609" width="24.08203125" bestFit="1" customWidth="1"/>
    <col min="610" max="610" width="13" bestFit="1" customWidth="1"/>
    <col min="611" max="611" width="15.83203125" bestFit="1" customWidth="1"/>
    <col min="612" max="612" width="10.5" bestFit="1" customWidth="1"/>
    <col min="613" max="613" width="10.33203125" bestFit="1" customWidth="1"/>
    <col min="614" max="614" width="8.83203125" bestFit="1" customWidth="1"/>
    <col min="615" max="615" width="11.75" bestFit="1" customWidth="1"/>
    <col min="616" max="616" width="23.5" bestFit="1" customWidth="1"/>
    <col min="617" max="617" width="9.25" bestFit="1" customWidth="1"/>
    <col min="618" max="618" width="10.58203125" bestFit="1" customWidth="1"/>
    <col min="619" max="619" width="14.25" bestFit="1" customWidth="1"/>
    <col min="620" max="620" width="15.08203125" bestFit="1" customWidth="1"/>
    <col min="621" max="621" width="13.83203125" bestFit="1" customWidth="1"/>
    <col min="622" max="622" width="9.08203125" bestFit="1" customWidth="1"/>
    <col min="623" max="623" width="22.25" bestFit="1" customWidth="1"/>
    <col min="624" max="624" width="10.5" bestFit="1" customWidth="1"/>
    <col min="625" max="625" width="12.08203125" bestFit="1" customWidth="1"/>
    <col min="626" max="626" width="10" bestFit="1" customWidth="1"/>
    <col min="627" max="627" width="8" bestFit="1" customWidth="1"/>
    <col min="628" max="628" width="25" bestFit="1" customWidth="1"/>
    <col min="629" max="629" width="25.33203125" bestFit="1" customWidth="1"/>
    <col min="630" max="630" width="12.25" bestFit="1" customWidth="1"/>
    <col min="631" max="631" width="24.25" bestFit="1" customWidth="1"/>
    <col min="632" max="632" width="23" bestFit="1" customWidth="1"/>
    <col min="633" max="633" width="9.08203125" bestFit="1" customWidth="1"/>
    <col min="634" max="634" width="24.75" bestFit="1" customWidth="1"/>
    <col min="635" max="635" width="26.08203125" bestFit="1" customWidth="1"/>
    <col min="636" max="636" width="12.75" bestFit="1" customWidth="1"/>
    <col min="637" max="637" width="18.75" bestFit="1" customWidth="1"/>
    <col min="638" max="638" width="9.83203125" bestFit="1" customWidth="1"/>
    <col min="639" max="639" width="10.08203125" bestFit="1" customWidth="1"/>
    <col min="640" max="640" width="12.33203125" bestFit="1" customWidth="1"/>
    <col min="641" max="641" width="9.75" bestFit="1" customWidth="1"/>
    <col min="642" max="642" width="10" bestFit="1" customWidth="1"/>
    <col min="643" max="643" width="22.08203125" bestFit="1" customWidth="1"/>
    <col min="644" max="644" width="12.75" bestFit="1" customWidth="1"/>
    <col min="645" max="645" width="13.83203125" bestFit="1" customWidth="1"/>
    <col min="646" max="646" width="25.5" bestFit="1" customWidth="1"/>
    <col min="647" max="647" width="17.08203125" bestFit="1" customWidth="1"/>
    <col min="648" max="648" width="24.58203125" bestFit="1" customWidth="1"/>
    <col min="649" max="649" width="21.83203125" bestFit="1" customWidth="1"/>
    <col min="650" max="650" width="21.58203125" bestFit="1" customWidth="1"/>
    <col min="651" max="651" width="11.33203125" bestFit="1" customWidth="1"/>
    <col min="652" max="652" width="9" bestFit="1" customWidth="1"/>
    <col min="653" max="653" width="23" bestFit="1" customWidth="1"/>
    <col min="654" max="654" width="21.5" bestFit="1" customWidth="1"/>
    <col min="655" max="655" width="25.08203125" bestFit="1" customWidth="1"/>
    <col min="656" max="656" width="18.08203125" bestFit="1" customWidth="1"/>
    <col min="657" max="657" width="9.9140625" bestFit="1" customWidth="1"/>
    <col min="658" max="658" width="13.83203125" bestFit="1" customWidth="1"/>
    <col min="659" max="659" width="9" bestFit="1" customWidth="1"/>
    <col min="660" max="660" width="16.75" bestFit="1" customWidth="1"/>
    <col min="661" max="661" width="17.75" bestFit="1" customWidth="1"/>
    <col min="662" max="662" width="12.75" bestFit="1" customWidth="1"/>
    <col min="663" max="663" width="11.75" bestFit="1" customWidth="1"/>
    <col min="664" max="664" width="12" bestFit="1" customWidth="1"/>
    <col min="665" max="665" width="28" bestFit="1" customWidth="1"/>
    <col min="666" max="666" width="28.58203125" bestFit="1" customWidth="1"/>
    <col min="667" max="667" width="19.75" bestFit="1" customWidth="1"/>
    <col min="668" max="668" width="13.58203125" bestFit="1" customWidth="1"/>
    <col min="669" max="669" width="12.58203125" bestFit="1" customWidth="1"/>
    <col min="670" max="670" width="10" bestFit="1" customWidth="1"/>
    <col min="671" max="671" width="9.58203125" bestFit="1" customWidth="1"/>
    <col min="672" max="672" width="13.25" bestFit="1" customWidth="1"/>
    <col min="673" max="673" width="11.33203125" bestFit="1" customWidth="1"/>
    <col min="674" max="674" width="24.08203125" bestFit="1" customWidth="1"/>
    <col min="675" max="675" width="15" bestFit="1" customWidth="1"/>
    <col min="676" max="676" width="23.75" bestFit="1" customWidth="1"/>
    <col min="677" max="677" width="8.5" bestFit="1" customWidth="1"/>
    <col min="678" max="678" width="13.5" bestFit="1" customWidth="1"/>
    <col min="679" max="679" width="14.33203125" bestFit="1" customWidth="1"/>
    <col min="680" max="680" width="8.5" bestFit="1" customWidth="1"/>
    <col min="681" max="681" width="22.33203125" bestFit="1" customWidth="1"/>
    <col min="682" max="682" width="13.58203125" bestFit="1" customWidth="1"/>
    <col min="683" max="683" width="10.83203125" bestFit="1" customWidth="1"/>
    <col min="684" max="684" width="25.5" bestFit="1" customWidth="1"/>
    <col min="685" max="685" width="16" bestFit="1" customWidth="1"/>
    <col min="686" max="686" width="13.58203125" bestFit="1" customWidth="1"/>
    <col min="687" max="687" width="14.83203125" bestFit="1" customWidth="1"/>
    <col min="688" max="688" width="23.58203125" bestFit="1" customWidth="1"/>
    <col min="689" max="689" width="14.25" bestFit="1" customWidth="1"/>
    <col min="690" max="690" width="15.75" bestFit="1" customWidth="1"/>
    <col min="691" max="691" width="20.33203125" bestFit="1" customWidth="1"/>
    <col min="692" max="692" width="12" bestFit="1" customWidth="1"/>
    <col min="693" max="693" width="31.08203125" bestFit="1" customWidth="1"/>
    <col min="694" max="694" width="20.08203125" bestFit="1" customWidth="1"/>
    <col min="695" max="695" width="8.5" bestFit="1" customWidth="1"/>
    <col min="696" max="696" width="15.33203125" bestFit="1" customWidth="1"/>
    <col min="697" max="697" width="24.5" bestFit="1" customWidth="1"/>
    <col min="698" max="698" width="9.25" bestFit="1" customWidth="1"/>
    <col min="699" max="699" width="10.58203125" bestFit="1" customWidth="1"/>
    <col min="700" max="700" width="20" bestFit="1" customWidth="1"/>
    <col min="701" max="701" width="27.08203125" bestFit="1" customWidth="1"/>
    <col min="702" max="702" width="13.33203125" bestFit="1" customWidth="1"/>
    <col min="703" max="703" width="13.5" bestFit="1" customWidth="1"/>
    <col min="704" max="704" width="32.08203125" bestFit="1" customWidth="1"/>
    <col min="705" max="705" width="11.08203125" bestFit="1" customWidth="1"/>
    <col min="706" max="706" width="24.33203125" bestFit="1" customWidth="1"/>
    <col min="707" max="707" width="9.25" bestFit="1" customWidth="1"/>
    <col min="708" max="708" width="13.83203125" bestFit="1" customWidth="1"/>
    <col min="709" max="709" width="16.08203125" bestFit="1" customWidth="1"/>
    <col min="710" max="710" width="13.75" bestFit="1" customWidth="1"/>
    <col min="711" max="711" width="15.83203125" bestFit="1" customWidth="1"/>
    <col min="712" max="712" width="13.5" bestFit="1" customWidth="1"/>
    <col min="713" max="713" width="26.33203125" bestFit="1" customWidth="1"/>
    <col min="714" max="714" width="14.83203125" bestFit="1" customWidth="1"/>
    <col min="715" max="715" width="29.5" bestFit="1" customWidth="1"/>
    <col min="716" max="716" width="13.75" bestFit="1" customWidth="1"/>
    <col min="717" max="717" width="9.75" bestFit="1" customWidth="1"/>
    <col min="718" max="718" width="22.75" bestFit="1" customWidth="1"/>
    <col min="719" max="719" width="13.75" bestFit="1" customWidth="1"/>
    <col min="720" max="720" width="13" bestFit="1" customWidth="1"/>
    <col min="721" max="721" width="28.83203125" bestFit="1" customWidth="1"/>
    <col min="722" max="722" width="26.58203125" bestFit="1" customWidth="1"/>
    <col min="723" max="723" width="28.58203125" bestFit="1" customWidth="1"/>
    <col min="724" max="724" width="25.83203125" bestFit="1" customWidth="1"/>
    <col min="725" max="725" width="15.75" bestFit="1" customWidth="1"/>
    <col min="726" max="726" width="16.33203125" bestFit="1" customWidth="1"/>
    <col min="727" max="727" width="18.58203125" bestFit="1" customWidth="1"/>
    <col min="728" max="728" width="18.25" bestFit="1" customWidth="1"/>
    <col min="729" max="729" width="14.58203125" bestFit="1" customWidth="1"/>
    <col min="730" max="730" width="14.5" bestFit="1" customWidth="1"/>
    <col min="731" max="731" width="24.58203125" bestFit="1" customWidth="1"/>
    <col min="732" max="732" width="24.25" bestFit="1" customWidth="1"/>
    <col min="733" max="733" width="16" bestFit="1" customWidth="1"/>
    <col min="734" max="734" width="15.75" bestFit="1" customWidth="1"/>
    <col min="735" max="735" width="10.33203125" bestFit="1" customWidth="1"/>
    <col min="736" max="736" width="25.75" bestFit="1" customWidth="1"/>
    <col min="737" max="737" width="13" bestFit="1" customWidth="1"/>
    <col min="738" max="738" width="10.25" bestFit="1" customWidth="1"/>
    <col min="739" max="739" width="9.5" bestFit="1" customWidth="1"/>
    <col min="740" max="740" width="10.5" bestFit="1" customWidth="1"/>
    <col min="741" max="741" width="19.83203125" bestFit="1" customWidth="1"/>
    <col min="742" max="742" width="11.33203125" bestFit="1" customWidth="1"/>
    <col min="743" max="743" width="11.83203125" bestFit="1" customWidth="1"/>
    <col min="744" max="744" width="7.58203125" bestFit="1" customWidth="1"/>
    <col min="745" max="745" width="23.08203125" bestFit="1" customWidth="1"/>
    <col min="746" max="746" width="18" bestFit="1" customWidth="1"/>
    <col min="747" max="747" width="11.83203125" bestFit="1" customWidth="1"/>
    <col min="748" max="748" width="14.33203125" bestFit="1" customWidth="1"/>
    <col min="749" max="749" width="20.08203125" bestFit="1" customWidth="1"/>
    <col min="750" max="750" width="14.08203125" bestFit="1" customWidth="1"/>
    <col min="751" max="751" width="12.58203125" bestFit="1" customWidth="1"/>
    <col min="752" max="753" width="11" bestFit="1" customWidth="1"/>
    <col min="754" max="754" width="24.83203125" bestFit="1" customWidth="1"/>
    <col min="755" max="755" width="23.75" bestFit="1" customWidth="1"/>
    <col min="756" max="756" width="15.25" bestFit="1" customWidth="1"/>
    <col min="757" max="757" width="15.08203125" bestFit="1" customWidth="1"/>
    <col min="758" max="758" width="10.83203125" bestFit="1" customWidth="1"/>
    <col min="759" max="759" width="25.83203125" bestFit="1" customWidth="1"/>
    <col min="760" max="760" width="12.58203125" bestFit="1" customWidth="1"/>
    <col min="761" max="761" width="14.75" bestFit="1" customWidth="1"/>
    <col min="762" max="762" width="15.25" bestFit="1" customWidth="1"/>
    <col min="763" max="763" width="14.75" bestFit="1" customWidth="1"/>
    <col min="764" max="764" width="12.5" bestFit="1" customWidth="1"/>
    <col min="765" max="765" width="19.83203125" bestFit="1" customWidth="1"/>
    <col min="766" max="766" width="24.5" bestFit="1" customWidth="1"/>
    <col min="767" max="767" width="25.08203125" bestFit="1" customWidth="1"/>
    <col min="768" max="768" width="12.58203125" bestFit="1" customWidth="1"/>
    <col min="769" max="769" width="14.75" bestFit="1" customWidth="1"/>
    <col min="770" max="770" width="12" bestFit="1" customWidth="1"/>
    <col min="771" max="771" width="26.25" bestFit="1" customWidth="1"/>
    <col min="772" max="772" width="14.33203125" bestFit="1" customWidth="1"/>
    <col min="773" max="773" width="16.08203125" bestFit="1" customWidth="1"/>
    <col min="774" max="774" width="13" bestFit="1" customWidth="1"/>
    <col min="775" max="775" width="10" bestFit="1" customWidth="1"/>
    <col min="776" max="776" width="22.75" bestFit="1" customWidth="1"/>
    <col min="777" max="777" width="24.5" bestFit="1" customWidth="1"/>
    <col min="778" max="778" width="27.58203125" bestFit="1" customWidth="1"/>
    <col min="779" max="779" width="13.5" bestFit="1" customWidth="1"/>
    <col min="780" max="780" width="11.75" bestFit="1" customWidth="1"/>
    <col min="781" max="781" width="14.08203125" bestFit="1" customWidth="1"/>
    <col min="782" max="782" width="8.75" bestFit="1" customWidth="1"/>
    <col min="783" max="783" width="26" bestFit="1" customWidth="1"/>
    <col min="784" max="784" width="22.5" bestFit="1" customWidth="1"/>
    <col min="785" max="785" width="12.58203125" bestFit="1" customWidth="1"/>
    <col min="786" max="786" width="17.25" bestFit="1" customWidth="1"/>
    <col min="787" max="787" width="17.08203125" bestFit="1" customWidth="1"/>
    <col min="788" max="788" width="10" bestFit="1" customWidth="1"/>
    <col min="789" max="789" width="12.25" bestFit="1" customWidth="1"/>
    <col min="790" max="790" width="10.83203125" bestFit="1" customWidth="1"/>
    <col min="791" max="791" width="12.75" bestFit="1" customWidth="1"/>
    <col min="792" max="792" width="14.25" bestFit="1" customWidth="1"/>
    <col min="793" max="793" width="11.75" bestFit="1" customWidth="1"/>
    <col min="794" max="794" width="21.58203125" bestFit="1" customWidth="1"/>
    <col min="795" max="795" width="24.5" bestFit="1" customWidth="1"/>
    <col min="796" max="796" width="20.33203125" bestFit="1" customWidth="1"/>
    <col min="797" max="797" width="23.33203125" bestFit="1" customWidth="1"/>
    <col min="798" max="798" width="24.5" bestFit="1" customWidth="1"/>
    <col min="799" max="799" width="22.75" bestFit="1" customWidth="1"/>
    <col min="800" max="800" width="12.08203125" bestFit="1" customWidth="1"/>
    <col min="801" max="801" width="14.08203125" bestFit="1" customWidth="1"/>
    <col min="802" max="802" width="10.25" bestFit="1" customWidth="1"/>
    <col min="803" max="803" width="9.25" bestFit="1" customWidth="1"/>
    <col min="804" max="804" width="12.58203125" bestFit="1" customWidth="1"/>
    <col min="805" max="805" width="11.08203125" bestFit="1" customWidth="1"/>
    <col min="806" max="806" width="14.08203125" bestFit="1" customWidth="1"/>
    <col min="807" max="807" width="11.5" bestFit="1" customWidth="1"/>
    <col min="808" max="808" width="12.75" bestFit="1" customWidth="1"/>
    <col min="809" max="809" width="13.25" bestFit="1" customWidth="1"/>
    <col min="810" max="810" width="12.25" bestFit="1" customWidth="1"/>
    <col min="811" max="811" width="12.08203125" bestFit="1" customWidth="1"/>
    <col min="812" max="812" width="10.25" bestFit="1" customWidth="1"/>
    <col min="813" max="813" width="13.58203125" bestFit="1" customWidth="1"/>
    <col min="814" max="814" width="11.5" bestFit="1" customWidth="1"/>
    <col min="815" max="815" width="12.08203125" bestFit="1" customWidth="1"/>
    <col min="816" max="816" width="13.33203125" bestFit="1" customWidth="1"/>
    <col min="817" max="817" width="12" bestFit="1" customWidth="1"/>
    <col min="818" max="818" width="8.08203125" bestFit="1" customWidth="1"/>
    <col min="819" max="819" width="13.08203125" bestFit="1" customWidth="1"/>
    <col min="820" max="820" width="11.5" bestFit="1" customWidth="1"/>
    <col min="821" max="821" width="23.25" bestFit="1" customWidth="1"/>
    <col min="822" max="822" width="13.08203125" bestFit="1" customWidth="1"/>
    <col min="823" max="823" width="14.25" bestFit="1" customWidth="1"/>
    <col min="824" max="824" width="25.5" bestFit="1" customWidth="1"/>
    <col min="825" max="825" width="25.83203125" bestFit="1" customWidth="1"/>
    <col min="826" max="826" width="10.5" bestFit="1" customWidth="1"/>
    <col min="827" max="827" width="13.33203125" bestFit="1" customWidth="1"/>
    <col min="828" max="828" width="19.58203125" bestFit="1" customWidth="1"/>
    <col min="829" max="829" width="16" bestFit="1" customWidth="1"/>
    <col min="830" max="830" width="10.58203125" bestFit="1" customWidth="1"/>
    <col min="831" max="831" width="10.83203125" bestFit="1" customWidth="1"/>
    <col min="832" max="832" width="15.75" bestFit="1" customWidth="1"/>
    <col min="833" max="833" width="9.33203125" bestFit="1" customWidth="1"/>
    <col min="834" max="834" width="12.5" bestFit="1" customWidth="1"/>
    <col min="835" max="835" width="15.5" bestFit="1" customWidth="1"/>
    <col min="836" max="836" width="13.58203125" bestFit="1" customWidth="1"/>
    <col min="837" max="837" width="23" bestFit="1" customWidth="1"/>
    <col min="838" max="838" width="12.25" bestFit="1" customWidth="1"/>
    <col min="839" max="839" width="26" bestFit="1" customWidth="1"/>
    <col min="840" max="840" width="10.25" bestFit="1" customWidth="1"/>
    <col min="841" max="841" width="24.25" bestFit="1" customWidth="1"/>
    <col min="842" max="842" width="24.83203125" bestFit="1" customWidth="1"/>
    <col min="843" max="843" width="21.75" bestFit="1" customWidth="1"/>
    <col min="844" max="844" width="24.58203125" bestFit="1" customWidth="1"/>
    <col min="845" max="845" width="19" bestFit="1" customWidth="1"/>
    <col min="846" max="846" width="9.25" bestFit="1" customWidth="1"/>
    <col min="847" max="847" width="9.75" bestFit="1" customWidth="1"/>
    <col min="848" max="848" width="25.75" bestFit="1" customWidth="1"/>
    <col min="849" max="849" width="28.08203125" bestFit="1" customWidth="1"/>
    <col min="850" max="850" width="24.33203125" bestFit="1" customWidth="1"/>
    <col min="851" max="851" width="22.5" bestFit="1" customWidth="1"/>
    <col min="852" max="852" width="11.58203125" bestFit="1" customWidth="1"/>
    <col min="853" max="853" width="11.83203125" bestFit="1" customWidth="1"/>
    <col min="854" max="854" width="15.83203125" bestFit="1" customWidth="1"/>
    <col min="855" max="855" width="10.75" bestFit="1" customWidth="1"/>
    <col min="856" max="856" width="24.5" bestFit="1" customWidth="1"/>
    <col min="857" max="857" width="25.58203125" bestFit="1" customWidth="1"/>
    <col min="858" max="858" width="13.08203125" bestFit="1" customWidth="1"/>
    <col min="859" max="859" width="16" bestFit="1" customWidth="1"/>
    <col min="860" max="860" width="13.25" bestFit="1" customWidth="1"/>
    <col min="861" max="861" width="15.25" bestFit="1" customWidth="1"/>
    <col min="862" max="862" width="17.58203125" bestFit="1" customWidth="1"/>
    <col min="863" max="863" width="23.33203125" bestFit="1" customWidth="1"/>
    <col min="864" max="864" width="13" bestFit="1" customWidth="1"/>
    <col min="865" max="865" width="8" bestFit="1" customWidth="1"/>
    <col min="866" max="866" width="21.5" bestFit="1" customWidth="1"/>
    <col min="867" max="867" width="20.08203125" bestFit="1" customWidth="1"/>
    <col min="868" max="868" width="25.5" bestFit="1" customWidth="1"/>
    <col min="869" max="869" width="23" bestFit="1" customWidth="1"/>
    <col min="870" max="870" width="23.08203125" bestFit="1" customWidth="1"/>
    <col min="871" max="871" width="22.58203125" bestFit="1" customWidth="1"/>
    <col min="872" max="872" width="23.08203125" bestFit="1" customWidth="1"/>
    <col min="873" max="873" width="11.75" bestFit="1" customWidth="1"/>
    <col min="874" max="874" width="12.75" bestFit="1" customWidth="1"/>
    <col min="875" max="875" width="26.33203125" bestFit="1" customWidth="1"/>
    <col min="876" max="876" width="9.58203125" bestFit="1" customWidth="1"/>
    <col min="877" max="877" width="24.75" bestFit="1" customWidth="1"/>
    <col min="878" max="878" width="11.5" bestFit="1" customWidth="1"/>
    <col min="879" max="879" width="29" bestFit="1" customWidth="1"/>
    <col min="880" max="880" width="15" bestFit="1" customWidth="1"/>
    <col min="881" max="881" width="12.25" bestFit="1" customWidth="1"/>
    <col min="882" max="882" width="23.08203125" bestFit="1" customWidth="1"/>
    <col min="883" max="883" width="10.08203125" bestFit="1" customWidth="1"/>
    <col min="884" max="884" width="10.75" bestFit="1" customWidth="1"/>
    <col min="885" max="885" width="24.33203125" bestFit="1" customWidth="1"/>
    <col min="886" max="886" width="23.08203125" bestFit="1" customWidth="1"/>
    <col min="887" max="887" width="10.83203125" bestFit="1" customWidth="1"/>
    <col min="888" max="888" width="20.58203125" bestFit="1" customWidth="1"/>
    <col min="889" max="889" width="23.25" bestFit="1" customWidth="1"/>
    <col min="890" max="890" width="31.08203125" bestFit="1" customWidth="1"/>
    <col min="891" max="891" width="10.83203125" bestFit="1" customWidth="1"/>
    <col min="892" max="892" width="10.25" bestFit="1" customWidth="1"/>
    <col min="893" max="893" width="25.83203125" bestFit="1" customWidth="1"/>
    <col min="894" max="894" width="25.5" bestFit="1" customWidth="1"/>
    <col min="895" max="895" width="13.08203125" bestFit="1" customWidth="1"/>
    <col min="896" max="896" width="10.83203125" bestFit="1" customWidth="1"/>
    <col min="897" max="897" width="11.83203125" bestFit="1" customWidth="1"/>
    <col min="898" max="898" width="9.75" bestFit="1" customWidth="1"/>
    <col min="899" max="899" width="13.5" bestFit="1" customWidth="1"/>
    <col min="900" max="900" width="22.33203125" bestFit="1" customWidth="1"/>
    <col min="901" max="901" width="24.25" bestFit="1" customWidth="1"/>
    <col min="902" max="902" width="19.33203125" bestFit="1" customWidth="1"/>
    <col min="903" max="903" width="15.08203125" bestFit="1" customWidth="1"/>
    <col min="904" max="904" width="9.08203125" bestFit="1" customWidth="1"/>
    <col min="905" max="905" width="23" bestFit="1" customWidth="1"/>
    <col min="906" max="906" width="10.33203125" bestFit="1" customWidth="1"/>
    <col min="907" max="907" width="10.58203125" bestFit="1" customWidth="1"/>
    <col min="908" max="909" width="15.33203125" bestFit="1" customWidth="1"/>
    <col min="910" max="910" width="11.08203125" bestFit="1" customWidth="1"/>
    <col min="911" max="911" width="15" bestFit="1" customWidth="1"/>
    <col min="912" max="912" width="11.83203125" bestFit="1" customWidth="1"/>
    <col min="913" max="913" width="10.75" bestFit="1" customWidth="1"/>
    <col min="914" max="914" width="15.75" bestFit="1" customWidth="1"/>
    <col min="915" max="915" width="11.83203125" bestFit="1" customWidth="1"/>
    <col min="916" max="916" width="11.58203125" bestFit="1" customWidth="1"/>
    <col min="917" max="917" width="9.58203125" bestFit="1" customWidth="1"/>
    <col min="918" max="918" width="9.25" bestFit="1" customWidth="1"/>
    <col min="919" max="919" width="13.83203125" bestFit="1" customWidth="1"/>
    <col min="920" max="920" width="12.5" bestFit="1" customWidth="1"/>
    <col min="921" max="921" width="27.5" bestFit="1" customWidth="1"/>
    <col min="922" max="922" width="9.33203125" bestFit="1" customWidth="1"/>
    <col min="923" max="923" width="23.33203125" bestFit="1" customWidth="1"/>
    <col min="924" max="924" width="23" bestFit="1" customWidth="1"/>
    <col min="925" max="925" width="27.33203125" bestFit="1" customWidth="1"/>
    <col min="926" max="926" width="30.33203125" bestFit="1" customWidth="1"/>
    <col min="927" max="927" width="22.83203125" bestFit="1" customWidth="1"/>
    <col min="928" max="928" width="25.5" bestFit="1" customWidth="1"/>
    <col min="929" max="929" width="12.58203125" bestFit="1" customWidth="1"/>
    <col min="930" max="930" width="13.25" bestFit="1" customWidth="1"/>
    <col min="931" max="931" width="10.83203125" bestFit="1" customWidth="1"/>
    <col min="932" max="932" width="16.5" bestFit="1" customWidth="1"/>
    <col min="933" max="933" width="11.08203125" bestFit="1" customWidth="1"/>
    <col min="934" max="934" width="11.33203125" bestFit="1" customWidth="1"/>
    <col min="935" max="935" width="26.58203125" bestFit="1" customWidth="1"/>
    <col min="936" max="936" width="28.75" bestFit="1" customWidth="1"/>
    <col min="937" max="937" width="25.08203125" bestFit="1" customWidth="1"/>
    <col min="938" max="938" width="25.58203125" bestFit="1" customWidth="1"/>
    <col min="939" max="939" width="24.75" bestFit="1" customWidth="1"/>
    <col min="940" max="940" width="23.58203125" bestFit="1" customWidth="1"/>
    <col min="941" max="941" width="13.5" bestFit="1" customWidth="1"/>
    <col min="942" max="942" width="15.6640625" bestFit="1" customWidth="1"/>
    <col min="943" max="943" width="14.58203125" bestFit="1" customWidth="1"/>
    <col min="944" max="944" width="14.08203125" bestFit="1" customWidth="1"/>
    <col min="945" max="945" width="13.83203125" bestFit="1" customWidth="1"/>
    <col min="946" max="946" width="15.08203125" bestFit="1" customWidth="1"/>
    <col min="947" max="947" width="12.58203125" bestFit="1" customWidth="1"/>
    <col min="948" max="948" width="10" bestFit="1" customWidth="1"/>
    <col min="949" max="949" width="22.5" bestFit="1" customWidth="1"/>
    <col min="950" max="950" width="22.83203125" bestFit="1" customWidth="1"/>
    <col min="951" max="951" width="28.33203125" bestFit="1" customWidth="1"/>
    <col min="952" max="952" width="24.08203125" bestFit="1" customWidth="1"/>
    <col min="953" max="953" width="13.33203125" bestFit="1" customWidth="1"/>
    <col min="954" max="954" width="24" bestFit="1" customWidth="1"/>
    <col min="955" max="955" width="12.75" bestFit="1" customWidth="1"/>
    <col min="956" max="956" width="9.08203125" bestFit="1" customWidth="1"/>
    <col min="957" max="957" width="22.83203125" bestFit="1" customWidth="1"/>
    <col min="958" max="958" width="9.83203125" bestFit="1" customWidth="1"/>
    <col min="959" max="959" width="11.75" bestFit="1" customWidth="1"/>
    <col min="960" max="960" width="10.08203125" bestFit="1" customWidth="1"/>
    <col min="961" max="961" width="26.08203125" bestFit="1" customWidth="1"/>
    <col min="962" max="962" width="20.5" bestFit="1" customWidth="1"/>
    <col min="963" max="963" width="22.08203125" bestFit="1" customWidth="1"/>
    <col min="964" max="964" width="21.5" bestFit="1" customWidth="1"/>
    <col min="965" max="966" width="13.33203125" bestFit="1" customWidth="1"/>
    <col min="967" max="967" width="18.75" bestFit="1" customWidth="1"/>
    <col min="968" max="968" width="9.25" bestFit="1" customWidth="1"/>
    <col min="969" max="969" width="14.58203125" bestFit="1" customWidth="1"/>
    <col min="970" max="970" width="9.5" bestFit="1" customWidth="1"/>
    <col min="971" max="971" width="9.75" bestFit="1" customWidth="1"/>
    <col min="972" max="972" width="24.33203125" bestFit="1" customWidth="1"/>
    <col min="973" max="973" width="19.75" bestFit="1" customWidth="1"/>
    <col min="974" max="974" width="24.08203125" bestFit="1" customWidth="1"/>
    <col min="975" max="975" width="11.25" bestFit="1" customWidth="1"/>
    <col min="976" max="976" width="11" bestFit="1" customWidth="1"/>
  </cols>
  <sheetData>
    <row r="2" spans="1:6" x14ac:dyDescent="0.35">
      <c r="A2" s="6" t="s">
        <v>6</v>
      </c>
      <c r="B2" t="s">
        <v>2037</v>
      </c>
    </row>
    <row r="4" spans="1:6" x14ac:dyDescent="0.35">
      <c r="A4" s="6" t="s">
        <v>2072</v>
      </c>
      <c r="B4" s="6" t="s">
        <v>2038</v>
      </c>
    </row>
    <row r="5" spans="1:6" x14ac:dyDescent="0.3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5">
      <c r="A6" s="7" t="s">
        <v>2063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7" t="s">
        <v>2064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7" t="s">
        <v>2065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7" t="s">
        <v>2066</v>
      </c>
      <c r="E9">
        <v>4</v>
      </c>
      <c r="F9">
        <v>4</v>
      </c>
    </row>
    <row r="10" spans="1:6" x14ac:dyDescent="0.35">
      <c r="A10" s="7" t="s">
        <v>2067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7" t="s">
        <v>2068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7" t="s">
        <v>2069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7" t="s">
        <v>2070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7" t="s">
        <v>2071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7" t="s">
        <v>2036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7E38-33C1-4866-AA7B-C675196E820A}">
  <dimension ref="A2:F31"/>
  <sheetViews>
    <sheetView topLeftCell="B1" workbookViewId="0">
      <selection activeCell="H32" sqref="H32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8" width="15.33203125" bestFit="1" customWidth="1"/>
    <col min="9" max="9" width="17.33203125" bestFit="1" customWidth="1"/>
    <col min="10" max="10" width="16" bestFit="1" customWidth="1"/>
    <col min="11" max="57" width="29" bestFit="1" customWidth="1"/>
    <col min="58" max="58" width="13.33203125" bestFit="1" customWidth="1"/>
    <col min="59" max="420" width="32.08203125" bestFit="1" customWidth="1"/>
    <col min="421" max="421" width="10.5" bestFit="1" customWidth="1"/>
    <col min="422" max="435" width="15.75" bestFit="1" customWidth="1"/>
    <col min="436" max="436" width="8.75" bestFit="1" customWidth="1"/>
    <col min="437" max="992" width="31.08203125" bestFit="1" customWidth="1"/>
    <col min="993" max="993" width="14.25" bestFit="1" customWidth="1"/>
    <col min="994" max="994" width="11" bestFit="1" customWidth="1"/>
  </cols>
  <sheetData>
    <row r="2" spans="1:6" x14ac:dyDescent="0.35">
      <c r="A2" s="6" t="s">
        <v>6</v>
      </c>
      <c r="B2" t="s">
        <v>2037</v>
      </c>
    </row>
    <row r="3" spans="1:6" x14ac:dyDescent="0.35">
      <c r="A3" s="6" t="s">
        <v>2031</v>
      </c>
      <c r="B3" t="s">
        <v>2037</v>
      </c>
    </row>
    <row r="5" spans="1:6" x14ac:dyDescent="0.35">
      <c r="A5" s="6" t="s">
        <v>2072</v>
      </c>
      <c r="B5" s="6" t="s">
        <v>2038</v>
      </c>
    </row>
    <row r="6" spans="1:6" x14ac:dyDescent="0.35">
      <c r="A6" s="6" t="s">
        <v>2035</v>
      </c>
      <c r="B6" t="s">
        <v>74</v>
      </c>
      <c r="C6" t="s">
        <v>14</v>
      </c>
      <c r="D6" t="s">
        <v>47</v>
      </c>
      <c r="E6" t="s">
        <v>20</v>
      </c>
      <c r="F6" t="s">
        <v>2036</v>
      </c>
    </row>
    <row r="7" spans="1:6" x14ac:dyDescent="0.35">
      <c r="A7" s="7" t="s">
        <v>2039</v>
      </c>
      <c r="B7">
        <v>1</v>
      </c>
      <c r="C7">
        <v>10</v>
      </c>
      <c r="D7">
        <v>2</v>
      </c>
      <c r="E7">
        <v>21</v>
      </c>
      <c r="F7">
        <v>34</v>
      </c>
    </row>
    <row r="8" spans="1:6" x14ac:dyDescent="0.35">
      <c r="A8" s="7" t="s">
        <v>2040</v>
      </c>
      <c r="E8">
        <v>4</v>
      </c>
      <c r="F8">
        <v>4</v>
      </c>
    </row>
    <row r="9" spans="1:6" x14ac:dyDescent="0.35">
      <c r="A9" s="7" t="s">
        <v>2041</v>
      </c>
      <c r="B9">
        <v>4</v>
      </c>
      <c r="C9">
        <v>21</v>
      </c>
      <c r="D9">
        <v>1</v>
      </c>
      <c r="E9">
        <v>34</v>
      </c>
      <c r="F9">
        <v>60</v>
      </c>
    </row>
    <row r="10" spans="1:6" x14ac:dyDescent="0.35">
      <c r="A10" s="7" t="s">
        <v>2042</v>
      </c>
      <c r="B10">
        <v>2</v>
      </c>
      <c r="C10">
        <v>12</v>
      </c>
      <c r="D10">
        <v>1</v>
      </c>
      <c r="E10">
        <v>22</v>
      </c>
      <c r="F10">
        <v>37</v>
      </c>
    </row>
    <row r="11" spans="1:6" x14ac:dyDescent="0.35">
      <c r="A11" s="7" t="s">
        <v>2043</v>
      </c>
      <c r="C11">
        <v>8</v>
      </c>
      <c r="E11">
        <v>10</v>
      </c>
      <c r="F11">
        <v>18</v>
      </c>
    </row>
    <row r="12" spans="1:6" x14ac:dyDescent="0.35">
      <c r="A12" s="7" t="s">
        <v>2044</v>
      </c>
      <c r="B12">
        <v>1</v>
      </c>
      <c r="C12">
        <v>7</v>
      </c>
      <c r="E12">
        <v>9</v>
      </c>
      <c r="F12">
        <v>17</v>
      </c>
    </row>
    <row r="13" spans="1:6" x14ac:dyDescent="0.35">
      <c r="A13" s="7" t="s">
        <v>2045</v>
      </c>
      <c r="B13">
        <v>4</v>
      </c>
      <c r="C13">
        <v>20</v>
      </c>
      <c r="E13">
        <v>22</v>
      </c>
      <c r="F13">
        <v>46</v>
      </c>
    </row>
    <row r="14" spans="1:6" x14ac:dyDescent="0.35">
      <c r="A14" s="7" t="s">
        <v>2046</v>
      </c>
      <c r="B14">
        <v>3</v>
      </c>
      <c r="C14">
        <v>19</v>
      </c>
      <c r="E14">
        <v>23</v>
      </c>
      <c r="F14">
        <v>45</v>
      </c>
    </row>
    <row r="15" spans="1:6" x14ac:dyDescent="0.35">
      <c r="A15" s="7" t="s">
        <v>2047</v>
      </c>
      <c r="B15">
        <v>1</v>
      </c>
      <c r="C15">
        <v>6</v>
      </c>
      <c r="E15">
        <v>10</v>
      </c>
      <c r="F15">
        <v>17</v>
      </c>
    </row>
    <row r="16" spans="1:6" x14ac:dyDescent="0.35">
      <c r="A16" s="7" t="s">
        <v>2048</v>
      </c>
      <c r="C16">
        <v>3</v>
      </c>
      <c r="E16">
        <v>4</v>
      </c>
      <c r="F16">
        <v>7</v>
      </c>
    </row>
    <row r="17" spans="1:6" x14ac:dyDescent="0.35">
      <c r="A17" s="7" t="s">
        <v>2049</v>
      </c>
      <c r="C17">
        <v>8</v>
      </c>
      <c r="D17">
        <v>1</v>
      </c>
      <c r="E17">
        <v>4</v>
      </c>
      <c r="F17">
        <v>13</v>
      </c>
    </row>
    <row r="18" spans="1:6" x14ac:dyDescent="0.35">
      <c r="A18" s="7" t="s">
        <v>2050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5">
      <c r="A19" s="7" t="s">
        <v>2051</v>
      </c>
      <c r="B19">
        <v>4</v>
      </c>
      <c r="C19">
        <v>11</v>
      </c>
      <c r="D19">
        <v>1</v>
      </c>
      <c r="E19">
        <v>26</v>
      </c>
      <c r="F19">
        <v>42</v>
      </c>
    </row>
    <row r="20" spans="1:6" x14ac:dyDescent="0.35">
      <c r="A20" s="7" t="s">
        <v>2052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5">
      <c r="A21" s="7" t="s">
        <v>2053</v>
      </c>
      <c r="C21">
        <v>4</v>
      </c>
      <c r="E21">
        <v>4</v>
      </c>
      <c r="F21">
        <v>8</v>
      </c>
    </row>
    <row r="22" spans="1:6" x14ac:dyDescent="0.35">
      <c r="A22" s="7" t="s">
        <v>2054</v>
      </c>
      <c r="B22">
        <v>6</v>
      </c>
      <c r="C22">
        <v>30</v>
      </c>
      <c r="E22">
        <v>49</v>
      </c>
      <c r="F22">
        <v>85</v>
      </c>
    </row>
    <row r="23" spans="1:6" x14ac:dyDescent="0.35">
      <c r="A23" s="7" t="s">
        <v>2055</v>
      </c>
      <c r="C23">
        <v>9</v>
      </c>
      <c r="E23">
        <v>5</v>
      </c>
      <c r="F23">
        <v>14</v>
      </c>
    </row>
    <row r="24" spans="1:6" x14ac:dyDescent="0.35">
      <c r="A24" s="7" t="s">
        <v>2056</v>
      </c>
      <c r="B24">
        <v>1</v>
      </c>
      <c r="C24">
        <v>5</v>
      </c>
      <c r="D24">
        <v>1</v>
      </c>
      <c r="E24">
        <v>9</v>
      </c>
      <c r="F24">
        <v>16</v>
      </c>
    </row>
    <row r="25" spans="1:6" x14ac:dyDescent="0.35">
      <c r="A25" s="7" t="s">
        <v>2057</v>
      </c>
      <c r="B25">
        <v>3</v>
      </c>
      <c r="C25">
        <v>3</v>
      </c>
      <c r="E25">
        <v>11</v>
      </c>
      <c r="F25">
        <v>17</v>
      </c>
    </row>
    <row r="26" spans="1:6" x14ac:dyDescent="0.35">
      <c r="A26" s="7" t="s">
        <v>2058</v>
      </c>
      <c r="C26">
        <v>7</v>
      </c>
      <c r="E26">
        <v>14</v>
      </c>
      <c r="F26">
        <v>21</v>
      </c>
    </row>
    <row r="27" spans="1:6" x14ac:dyDescent="0.35">
      <c r="A27" s="7" t="s">
        <v>2059</v>
      </c>
      <c r="B27">
        <v>1</v>
      </c>
      <c r="C27">
        <v>15</v>
      </c>
      <c r="D27">
        <v>2</v>
      </c>
      <c r="E27">
        <v>17</v>
      </c>
      <c r="F27">
        <v>35</v>
      </c>
    </row>
    <row r="28" spans="1:6" x14ac:dyDescent="0.35">
      <c r="A28" s="7" t="s">
        <v>2060</v>
      </c>
      <c r="C28">
        <v>16</v>
      </c>
      <c r="D28">
        <v>1</v>
      </c>
      <c r="E28">
        <v>28</v>
      </c>
      <c r="F28">
        <v>45</v>
      </c>
    </row>
    <row r="29" spans="1:6" x14ac:dyDescent="0.35">
      <c r="A29" s="7" t="s">
        <v>2061</v>
      </c>
      <c r="B29">
        <v>2</v>
      </c>
      <c r="C29">
        <v>12</v>
      </c>
      <c r="D29">
        <v>1</v>
      </c>
      <c r="E29">
        <v>36</v>
      </c>
      <c r="F29">
        <v>51</v>
      </c>
    </row>
    <row r="30" spans="1:6" x14ac:dyDescent="0.35">
      <c r="A30" s="7" t="s">
        <v>2062</v>
      </c>
      <c r="E30">
        <v>3</v>
      </c>
      <c r="F30">
        <v>3</v>
      </c>
    </row>
    <row r="31" spans="1:6" x14ac:dyDescent="0.35">
      <c r="A31" s="7" t="s">
        <v>2036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348EA-B730-4658-BAD3-94E36CE4567C}">
  <dimension ref="A1:F18"/>
  <sheetViews>
    <sheetView workbookViewId="0">
      <selection activeCell="E33" sqref="E33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2085</v>
      </c>
      <c r="B1" t="s">
        <v>2037</v>
      </c>
    </row>
    <row r="2" spans="1:6" x14ac:dyDescent="0.35">
      <c r="A2" s="6" t="s">
        <v>2031</v>
      </c>
      <c r="B2" t="s">
        <v>2037</v>
      </c>
    </row>
    <row r="4" spans="1:6" x14ac:dyDescent="0.35">
      <c r="A4" s="6" t="s">
        <v>2072</v>
      </c>
      <c r="B4" s="6" t="s">
        <v>2038</v>
      </c>
    </row>
    <row r="5" spans="1:6" x14ac:dyDescent="0.3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2036</v>
      </c>
    </row>
    <row r="6" spans="1:6" x14ac:dyDescent="0.35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7" t="s">
        <v>2036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30" zoomScale="110" zoomScaleNormal="110" workbookViewId="0">
      <selection activeCell="C50" sqref="C50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7.1640625" customWidth="1"/>
    <col min="9" max="9" width="13" bestFit="1" customWidth="1"/>
    <col min="12" max="13" width="11.1640625" bestFit="1" customWidth="1"/>
    <col min="16" max="16" width="28" bestFit="1" customWidth="1"/>
    <col min="17" max="17" width="14.83203125" customWidth="1"/>
    <col min="18" max="18" width="12.4140625" customWidth="1"/>
    <col min="19" max="19" width="22.4140625" customWidth="1"/>
    <col min="20" max="20" width="20.41406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2033</v>
      </c>
      <c r="T1" s="1" t="s">
        <v>2034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(E2/D2*100)</f>
        <v>0</v>
      </c>
      <c r="G2" t="s">
        <v>14</v>
      </c>
      <c r="H2">
        <f>IF(I2=0,0,ROUND(E2/I2,2))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LEFT(P2,4)</f>
        <v>food</v>
      </c>
      <c r="R2" t="str">
        <f>RIGHT(P2,11)</f>
        <v>food trucks</v>
      </c>
      <c r="S2" s="5">
        <f>(((L2/60)/60)/24)+DATE(1970,1,1)</f>
        <v>42336.25</v>
      </c>
      <c r="T2" s="5">
        <f>(((M2/60)/60)/24)+DATE(1970,1,1)</f>
        <v>42353.25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(E3/D3*100)</f>
        <v>1040</v>
      </c>
      <c r="G3" t="s">
        <v>20</v>
      </c>
      <c r="H3">
        <f>IF(I3=0,0,ROUND(E3/I3,2))</f>
        <v>92.15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LEFT(P3,SEARCH("/",P3)-1)</f>
        <v>music</v>
      </c>
      <c r="R3" t="str">
        <f>RIGHT(P3,LEN(P3)-SEARCH("/",P3))</f>
        <v>rock</v>
      </c>
      <c r="S3" s="5">
        <f t="shared" ref="S3:S66" si="1">(((L3/60)/60)/24)+DATE(1970,1,1)</f>
        <v>41870.208333333336</v>
      </c>
      <c r="T3" s="5">
        <f t="shared" ref="T3:T66" si="2">(((M3/60)/60)/24)+DATE(1970,1,1)</f>
        <v>41872.208333333336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f t="shared" ref="H4:H66" si="3">IF(I4=0,0,ROUND(E4/I4,2))</f>
        <v>100.02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ref="Q4:Q67" si="4">LEFT(P4,SEARCH("/",P4)-1)</f>
        <v>technology</v>
      </c>
      <c r="R4" t="str">
        <f t="shared" ref="R4:R67" si="5">RIGHT(P4,LEN(P4)-SEARCH("/",P4))</f>
        <v>web</v>
      </c>
      <c r="S4" s="5">
        <f t="shared" si="1"/>
        <v>41595.25</v>
      </c>
      <c r="T4" s="5">
        <f t="shared" si="2"/>
        <v>41597.25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f t="shared" si="3"/>
        <v>103.21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4"/>
        <v>music</v>
      </c>
      <c r="R5" t="str">
        <f t="shared" si="5"/>
        <v>rock</v>
      </c>
      <c r="S5" s="5">
        <f t="shared" si="1"/>
        <v>43688.208333333328</v>
      </c>
      <c r="T5" s="5">
        <f t="shared" si="2"/>
        <v>43728.208333333328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f t="shared" si="3"/>
        <v>99.34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4"/>
        <v>theater</v>
      </c>
      <c r="R6" t="str">
        <f t="shared" si="5"/>
        <v>plays</v>
      </c>
      <c r="S6" s="5">
        <f t="shared" si="1"/>
        <v>43485.25</v>
      </c>
      <c r="T6" s="5">
        <f t="shared" si="2"/>
        <v>43489.25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f t="shared" si="3"/>
        <v>75.83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4"/>
        <v>theater</v>
      </c>
      <c r="R7" t="str">
        <f t="shared" si="5"/>
        <v>plays</v>
      </c>
      <c r="S7" s="5">
        <f t="shared" si="1"/>
        <v>41149.208333333336</v>
      </c>
      <c r="T7" s="5">
        <f t="shared" si="2"/>
        <v>41160.208333333336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f t="shared" si="3"/>
        <v>60.56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4"/>
        <v>film &amp; video</v>
      </c>
      <c r="R8" t="str">
        <f t="shared" si="5"/>
        <v>documentary</v>
      </c>
      <c r="S8" s="5">
        <f t="shared" si="1"/>
        <v>42991.208333333328</v>
      </c>
      <c r="T8" s="5">
        <f t="shared" si="2"/>
        <v>42992.208333333328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f t="shared" si="3"/>
        <v>64.94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4"/>
        <v>theater</v>
      </c>
      <c r="R9" t="str">
        <f t="shared" si="5"/>
        <v>plays</v>
      </c>
      <c r="S9" s="5">
        <f t="shared" si="1"/>
        <v>42229.208333333328</v>
      </c>
      <c r="T9" s="5">
        <f t="shared" si="2"/>
        <v>42231.208333333328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f t="shared" si="3"/>
        <v>31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4"/>
        <v>theater</v>
      </c>
      <c r="R10" t="str">
        <f t="shared" si="5"/>
        <v>plays</v>
      </c>
      <c r="S10" s="5">
        <f t="shared" si="1"/>
        <v>40399.208333333336</v>
      </c>
      <c r="T10" s="5">
        <f t="shared" si="2"/>
        <v>40401.208333333336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f t="shared" si="3"/>
        <v>72.91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4"/>
        <v>music</v>
      </c>
      <c r="R11" t="str">
        <f t="shared" si="5"/>
        <v>electric music</v>
      </c>
      <c r="S11" s="5">
        <f t="shared" si="1"/>
        <v>41536.208333333336</v>
      </c>
      <c r="T11" s="5">
        <f t="shared" si="2"/>
        <v>41585.25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f t="shared" si="3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4"/>
        <v>film &amp; video</v>
      </c>
      <c r="R12" t="str">
        <f t="shared" si="5"/>
        <v>drama</v>
      </c>
      <c r="S12" s="5">
        <f t="shared" si="1"/>
        <v>40404.208333333336</v>
      </c>
      <c r="T12" s="5">
        <f t="shared" si="2"/>
        <v>40452.208333333336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f t="shared" si="3"/>
        <v>112.22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4"/>
        <v>theater</v>
      </c>
      <c r="R13" t="str">
        <f t="shared" si="5"/>
        <v>plays</v>
      </c>
      <c r="S13" s="5">
        <f t="shared" si="1"/>
        <v>40442.208333333336</v>
      </c>
      <c r="T13" s="5">
        <f t="shared" si="2"/>
        <v>40448.208333333336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f t="shared" si="3"/>
        <v>102.35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4"/>
        <v>film &amp; video</v>
      </c>
      <c r="R14" t="str">
        <f t="shared" si="5"/>
        <v>drama</v>
      </c>
      <c r="S14" s="5">
        <f t="shared" si="1"/>
        <v>43760.208333333328</v>
      </c>
      <c r="T14" s="5">
        <f t="shared" si="2"/>
        <v>43768.208333333328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f t="shared" si="3"/>
        <v>105.05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4"/>
        <v>music</v>
      </c>
      <c r="R15" t="str">
        <f t="shared" si="5"/>
        <v>indie rock</v>
      </c>
      <c r="S15" s="5">
        <f t="shared" si="1"/>
        <v>42532.208333333328</v>
      </c>
      <c r="T15" s="5">
        <f t="shared" si="2"/>
        <v>42544.208333333328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f t="shared" si="3"/>
        <v>94.15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4"/>
        <v>music</v>
      </c>
      <c r="R16" t="str">
        <f t="shared" si="5"/>
        <v>indie rock</v>
      </c>
      <c r="S16" s="5">
        <f t="shared" si="1"/>
        <v>40974.25</v>
      </c>
      <c r="T16" s="5">
        <f t="shared" si="2"/>
        <v>41001.208333333336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f t="shared" si="3"/>
        <v>84.99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4"/>
        <v>technology</v>
      </c>
      <c r="R17" t="str">
        <f t="shared" si="5"/>
        <v>wearables</v>
      </c>
      <c r="S17" s="5">
        <f t="shared" si="1"/>
        <v>43809.25</v>
      </c>
      <c r="T17" s="5">
        <f t="shared" si="2"/>
        <v>43813.25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f t="shared" si="3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4"/>
        <v>publishing</v>
      </c>
      <c r="R18" t="str">
        <f t="shared" si="5"/>
        <v>nonfiction</v>
      </c>
      <c r="S18" s="5">
        <f t="shared" si="1"/>
        <v>41661.25</v>
      </c>
      <c r="T18" s="5">
        <f t="shared" si="2"/>
        <v>41683.25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f t="shared" si="3"/>
        <v>107.96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4"/>
        <v>film &amp; video</v>
      </c>
      <c r="R19" t="str">
        <f t="shared" si="5"/>
        <v>animation</v>
      </c>
      <c r="S19" s="5">
        <f t="shared" si="1"/>
        <v>40555.25</v>
      </c>
      <c r="T19" s="5">
        <f t="shared" si="2"/>
        <v>40556.25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f t="shared" si="3"/>
        <v>45.1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4"/>
        <v>theater</v>
      </c>
      <c r="R20" t="str">
        <f t="shared" si="5"/>
        <v>plays</v>
      </c>
      <c r="S20" s="5">
        <f t="shared" si="1"/>
        <v>43351.208333333328</v>
      </c>
      <c r="T20" s="5">
        <f t="shared" si="2"/>
        <v>43359.208333333328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f t="shared" si="3"/>
        <v>45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4"/>
        <v>theater</v>
      </c>
      <c r="R21" t="str">
        <f t="shared" si="5"/>
        <v>plays</v>
      </c>
      <c r="S21" s="5">
        <f t="shared" si="1"/>
        <v>43528.25</v>
      </c>
      <c r="T21" s="5">
        <f t="shared" si="2"/>
        <v>43549.208333333328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f t="shared" si="3"/>
        <v>105.97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4"/>
        <v>film &amp; video</v>
      </c>
      <c r="R22" t="str">
        <f t="shared" si="5"/>
        <v>drama</v>
      </c>
      <c r="S22" s="5">
        <f t="shared" si="1"/>
        <v>41848.208333333336</v>
      </c>
      <c r="T22" s="5">
        <f t="shared" si="2"/>
        <v>41848.208333333336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f t="shared" si="3"/>
        <v>69.06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4"/>
        <v>theater</v>
      </c>
      <c r="R23" t="str">
        <f t="shared" si="5"/>
        <v>plays</v>
      </c>
      <c r="S23" s="5">
        <f t="shared" si="1"/>
        <v>40770.208333333336</v>
      </c>
      <c r="T23" s="5">
        <f t="shared" si="2"/>
        <v>40804.208333333336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f t="shared" si="3"/>
        <v>85.04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4"/>
        <v>theater</v>
      </c>
      <c r="R24" t="str">
        <f t="shared" si="5"/>
        <v>plays</v>
      </c>
      <c r="S24" s="5">
        <f t="shared" si="1"/>
        <v>43193.208333333328</v>
      </c>
      <c r="T24" s="5">
        <f t="shared" si="2"/>
        <v>43208.208333333328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f t="shared" si="3"/>
        <v>105.23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4"/>
        <v>film &amp; video</v>
      </c>
      <c r="R25" t="str">
        <f t="shared" si="5"/>
        <v>documentary</v>
      </c>
      <c r="S25" s="5">
        <f t="shared" si="1"/>
        <v>43510.25</v>
      </c>
      <c r="T25" s="5">
        <f t="shared" si="2"/>
        <v>43563.208333333328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f t="shared" si="3"/>
        <v>39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4"/>
        <v>technology</v>
      </c>
      <c r="R26" t="str">
        <f t="shared" si="5"/>
        <v>wearables</v>
      </c>
      <c r="S26" s="5">
        <f t="shared" si="1"/>
        <v>41811.208333333336</v>
      </c>
      <c r="T26" s="5">
        <f t="shared" si="2"/>
        <v>41813.208333333336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f t="shared" si="3"/>
        <v>73.03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4"/>
        <v>games</v>
      </c>
      <c r="R27" t="str">
        <f t="shared" si="5"/>
        <v>video games</v>
      </c>
      <c r="S27" s="5">
        <f t="shared" si="1"/>
        <v>40681.208333333336</v>
      </c>
      <c r="T27" s="5">
        <f t="shared" si="2"/>
        <v>40701.208333333336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f t="shared" si="3"/>
        <v>35.01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4"/>
        <v>theater</v>
      </c>
      <c r="R28" t="str">
        <f t="shared" si="5"/>
        <v>plays</v>
      </c>
      <c r="S28" s="5">
        <f t="shared" si="1"/>
        <v>43312.208333333328</v>
      </c>
      <c r="T28" s="5">
        <f t="shared" si="2"/>
        <v>43339.208333333328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f t="shared" si="3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4"/>
        <v>music</v>
      </c>
      <c r="R29" t="str">
        <f t="shared" si="5"/>
        <v>rock</v>
      </c>
      <c r="S29" s="5">
        <f t="shared" si="1"/>
        <v>42280.208333333328</v>
      </c>
      <c r="T29" s="5">
        <f t="shared" si="2"/>
        <v>42288.208333333328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f t="shared" si="3"/>
        <v>62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4"/>
        <v>theater</v>
      </c>
      <c r="R30" t="str">
        <f t="shared" si="5"/>
        <v>plays</v>
      </c>
      <c r="S30" s="5">
        <f t="shared" si="1"/>
        <v>40218.25</v>
      </c>
      <c r="T30" s="5">
        <f t="shared" si="2"/>
        <v>40241.25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f t="shared" si="3"/>
        <v>94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4"/>
        <v>film &amp; video</v>
      </c>
      <c r="R31" t="str">
        <f t="shared" si="5"/>
        <v>shorts</v>
      </c>
      <c r="S31" s="5">
        <f t="shared" si="1"/>
        <v>43301.208333333328</v>
      </c>
      <c r="T31" s="5">
        <f t="shared" si="2"/>
        <v>43341.208333333328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f t="shared" si="3"/>
        <v>112.05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4"/>
        <v>film &amp; video</v>
      </c>
      <c r="R32" t="str">
        <f t="shared" si="5"/>
        <v>animation</v>
      </c>
      <c r="S32" s="5">
        <f t="shared" si="1"/>
        <v>43609.208333333328</v>
      </c>
      <c r="T32" s="5">
        <f t="shared" si="2"/>
        <v>43614.208333333328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f t="shared" si="3"/>
        <v>48.01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4"/>
        <v>games</v>
      </c>
      <c r="R33" t="str">
        <f t="shared" si="5"/>
        <v>video games</v>
      </c>
      <c r="S33" s="5">
        <f t="shared" si="1"/>
        <v>42374.25</v>
      </c>
      <c r="T33" s="5">
        <f t="shared" si="2"/>
        <v>42402.25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f t="shared" si="3"/>
        <v>38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4"/>
        <v>film &amp; video</v>
      </c>
      <c r="R34" t="str">
        <f t="shared" si="5"/>
        <v>documentary</v>
      </c>
      <c r="S34" s="5">
        <f t="shared" si="1"/>
        <v>43110.25</v>
      </c>
      <c r="T34" s="5">
        <f t="shared" si="2"/>
        <v>43137.25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f t="shared" si="3"/>
        <v>35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4"/>
        <v>theater</v>
      </c>
      <c r="R35" t="str">
        <f t="shared" si="5"/>
        <v>plays</v>
      </c>
      <c r="S35" s="5">
        <f t="shared" si="1"/>
        <v>41917.208333333336</v>
      </c>
      <c r="T35" s="5">
        <f t="shared" si="2"/>
        <v>41954.25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f t="shared" si="3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4"/>
        <v>film &amp; video</v>
      </c>
      <c r="R36" t="str">
        <f t="shared" si="5"/>
        <v>documentary</v>
      </c>
      <c r="S36" s="5">
        <f t="shared" si="1"/>
        <v>42817.208333333328</v>
      </c>
      <c r="T36" s="5">
        <f t="shared" si="2"/>
        <v>42822.208333333328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f t="shared" si="3"/>
        <v>95.99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4"/>
        <v>film &amp; video</v>
      </c>
      <c r="R37" t="str">
        <f t="shared" si="5"/>
        <v>drama</v>
      </c>
      <c r="S37" s="5">
        <f t="shared" si="1"/>
        <v>43484.25</v>
      </c>
      <c r="T37" s="5">
        <f t="shared" si="2"/>
        <v>43526.25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f t="shared" si="3"/>
        <v>68.81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4"/>
        <v>theater</v>
      </c>
      <c r="R38" t="str">
        <f t="shared" si="5"/>
        <v>plays</v>
      </c>
      <c r="S38" s="5">
        <f t="shared" si="1"/>
        <v>40600.25</v>
      </c>
      <c r="T38" s="5">
        <f t="shared" si="2"/>
        <v>40625.208333333336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f t="shared" si="3"/>
        <v>105.97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4"/>
        <v>publishing</v>
      </c>
      <c r="R39" t="str">
        <f t="shared" si="5"/>
        <v>fiction</v>
      </c>
      <c r="S39" s="5">
        <f t="shared" si="1"/>
        <v>43744.208333333328</v>
      </c>
      <c r="T39" s="5">
        <f t="shared" si="2"/>
        <v>43777.25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f t="shared" si="3"/>
        <v>75.260000000000005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4"/>
        <v>photography</v>
      </c>
      <c r="R40" t="str">
        <f t="shared" si="5"/>
        <v>photography books</v>
      </c>
      <c r="S40" s="5">
        <f t="shared" si="1"/>
        <v>40469.208333333336</v>
      </c>
      <c r="T40" s="5">
        <f t="shared" si="2"/>
        <v>40474.208333333336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f t="shared" si="3"/>
        <v>57.13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4"/>
        <v>theater</v>
      </c>
      <c r="R41" t="str">
        <f t="shared" si="5"/>
        <v>plays</v>
      </c>
      <c r="S41" s="5">
        <f t="shared" si="1"/>
        <v>41330.25</v>
      </c>
      <c r="T41" s="5">
        <f t="shared" si="2"/>
        <v>41344.208333333336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f t="shared" si="3"/>
        <v>75.14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4"/>
        <v>technology</v>
      </c>
      <c r="R42" t="str">
        <f t="shared" si="5"/>
        <v>wearables</v>
      </c>
      <c r="S42" s="5">
        <f t="shared" si="1"/>
        <v>40334.208333333336</v>
      </c>
      <c r="T42" s="5">
        <f t="shared" si="2"/>
        <v>40353.208333333336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f t="shared" si="3"/>
        <v>107.42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4"/>
        <v>music</v>
      </c>
      <c r="R43" t="str">
        <f t="shared" si="5"/>
        <v>rock</v>
      </c>
      <c r="S43" s="5">
        <f t="shared" si="1"/>
        <v>41156.208333333336</v>
      </c>
      <c r="T43" s="5">
        <f t="shared" si="2"/>
        <v>41182.208333333336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f t="shared" si="3"/>
        <v>36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4"/>
        <v>food</v>
      </c>
      <c r="R44" t="str">
        <f t="shared" si="5"/>
        <v>food trucks</v>
      </c>
      <c r="S44" s="5">
        <f t="shared" si="1"/>
        <v>40728.208333333336</v>
      </c>
      <c r="T44" s="5">
        <f t="shared" si="2"/>
        <v>40737.208333333336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f t="shared" si="3"/>
        <v>27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4"/>
        <v>publishing</v>
      </c>
      <c r="R45" t="str">
        <f t="shared" si="5"/>
        <v>radio &amp; podcasts</v>
      </c>
      <c r="S45" s="5">
        <f t="shared" si="1"/>
        <v>41844.208333333336</v>
      </c>
      <c r="T45" s="5">
        <f t="shared" si="2"/>
        <v>41860.208333333336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f t="shared" si="3"/>
        <v>107.56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4"/>
        <v>publishing</v>
      </c>
      <c r="R46" t="str">
        <f t="shared" si="5"/>
        <v>fiction</v>
      </c>
      <c r="S46" s="5">
        <f t="shared" si="1"/>
        <v>43541.208333333328</v>
      </c>
      <c r="T46" s="5">
        <f t="shared" si="2"/>
        <v>43542.208333333328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f t="shared" si="3"/>
        <v>94.38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4"/>
        <v>theater</v>
      </c>
      <c r="R47" t="str">
        <f t="shared" si="5"/>
        <v>plays</v>
      </c>
      <c r="S47" s="5">
        <f t="shared" si="1"/>
        <v>42676.208333333328</v>
      </c>
      <c r="T47" s="5">
        <f t="shared" si="2"/>
        <v>42691.25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f t="shared" si="3"/>
        <v>46.16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4"/>
        <v>music</v>
      </c>
      <c r="R48" t="str">
        <f t="shared" si="5"/>
        <v>rock</v>
      </c>
      <c r="S48" s="5">
        <f t="shared" si="1"/>
        <v>40367.208333333336</v>
      </c>
      <c r="T48" s="5">
        <f t="shared" si="2"/>
        <v>40390.208333333336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f t="shared" si="3"/>
        <v>47.85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4"/>
        <v>theater</v>
      </c>
      <c r="R49" t="str">
        <f t="shared" si="5"/>
        <v>plays</v>
      </c>
      <c r="S49" s="5">
        <f t="shared" si="1"/>
        <v>41727.208333333336</v>
      </c>
      <c r="T49" s="5">
        <f t="shared" si="2"/>
        <v>41757.208333333336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f t="shared" si="3"/>
        <v>53.01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4"/>
        <v>theater</v>
      </c>
      <c r="R50" t="str">
        <f t="shared" si="5"/>
        <v>plays</v>
      </c>
      <c r="S50" s="5">
        <f t="shared" si="1"/>
        <v>42180.208333333328</v>
      </c>
      <c r="T50" s="5">
        <f t="shared" si="2"/>
        <v>42192.208333333328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f t="shared" si="3"/>
        <v>45.06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4"/>
        <v>music</v>
      </c>
      <c r="R51" t="str">
        <f t="shared" si="5"/>
        <v>rock</v>
      </c>
      <c r="S51" s="5">
        <f t="shared" si="1"/>
        <v>43758.208333333328</v>
      </c>
      <c r="T51" s="5">
        <f t="shared" si="2"/>
        <v>43803.25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f t="shared" si="3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4"/>
        <v>music</v>
      </c>
      <c r="R52" t="str">
        <f t="shared" si="5"/>
        <v>metal</v>
      </c>
      <c r="S52" s="5">
        <f t="shared" si="1"/>
        <v>41487.208333333336</v>
      </c>
      <c r="T52" s="5">
        <f t="shared" si="2"/>
        <v>41515.208333333336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f t="shared" si="3"/>
        <v>99.01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4"/>
        <v>technology</v>
      </c>
      <c r="R53" t="str">
        <f t="shared" si="5"/>
        <v>wearables</v>
      </c>
      <c r="S53" s="5">
        <f t="shared" si="1"/>
        <v>40995.208333333336</v>
      </c>
      <c r="T53" s="5">
        <f t="shared" si="2"/>
        <v>41011.208333333336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f t="shared" si="3"/>
        <v>32.79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4"/>
        <v>theater</v>
      </c>
      <c r="R54" t="str">
        <f t="shared" si="5"/>
        <v>plays</v>
      </c>
      <c r="S54" s="5">
        <f t="shared" si="1"/>
        <v>40436.208333333336</v>
      </c>
      <c r="T54" s="5">
        <f t="shared" si="2"/>
        <v>40440.208333333336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f t="shared" si="3"/>
        <v>59.12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4"/>
        <v>film &amp; video</v>
      </c>
      <c r="R55" t="str">
        <f t="shared" si="5"/>
        <v>drama</v>
      </c>
      <c r="S55" s="5">
        <f t="shared" si="1"/>
        <v>41779.208333333336</v>
      </c>
      <c r="T55" s="5">
        <f t="shared" si="2"/>
        <v>41818.208333333336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f t="shared" si="3"/>
        <v>44.93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4"/>
        <v>technology</v>
      </c>
      <c r="R56" t="str">
        <f t="shared" si="5"/>
        <v>wearables</v>
      </c>
      <c r="S56" s="5">
        <f t="shared" si="1"/>
        <v>43170.25</v>
      </c>
      <c r="T56" s="5">
        <f t="shared" si="2"/>
        <v>43176.208333333328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f t="shared" si="3"/>
        <v>89.66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4"/>
        <v>music</v>
      </c>
      <c r="R57" t="str">
        <f t="shared" si="5"/>
        <v>jazz</v>
      </c>
      <c r="S57" s="5">
        <f t="shared" si="1"/>
        <v>43311.208333333328</v>
      </c>
      <c r="T57" s="5">
        <f t="shared" si="2"/>
        <v>43316.208333333328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f t="shared" si="3"/>
        <v>70.08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4"/>
        <v>technology</v>
      </c>
      <c r="R58" t="str">
        <f t="shared" si="5"/>
        <v>wearables</v>
      </c>
      <c r="S58" s="5">
        <f t="shared" si="1"/>
        <v>42014.25</v>
      </c>
      <c r="T58" s="5">
        <f t="shared" si="2"/>
        <v>42021.25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f t="shared" si="3"/>
        <v>31.06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4"/>
        <v>games</v>
      </c>
      <c r="R59" t="str">
        <f t="shared" si="5"/>
        <v>video games</v>
      </c>
      <c r="S59" s="5">
        <f t="shared" si="1"/>
        <v>42979.208333333328</v>
      </c>
      <c r="T59" s="5">
        <f t="shared" si="2"/>
        <v>42991.208333333328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f t="shared" si="3"/>
        <v>29.06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4"/>
        <v>theater</v>
      </c>
      <c r="R60" t="str">
        <f t="shared" si="5"/>
        <v>plays</v>
      </c>
      <c r="S60" s="5">
        <f t="shared" si="1"/>
        <v>42268.208333333328</v>
      </c>
      <c r="T60" s="5">
        <f t="shared" si="2"/>
        <v>42281.208333333328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f t="shared" si="3"/>
        <v>30.09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4"/>
        <v>theater</v>
      </c>
      <c r="R61" t="str">
        <f t="shared" si="5"/>
        <v>plays</v>
      </c>
      <c r="S61" s="5">
        <f t="shared" si="1"/>
        <v>42898.208333333328</v>
      </c>
      <c r="T61" s="5">
        <f t="shared" si="2"/>
        <v>42913.208333333328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f t="shared" si="3"/>
        <v>85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4"/>
        <v>theater</v>
      </c>
      <c r="R62" t="str">
        <f t="shared" si="5"/>
        <v>plays</v>
      </c>
      <c r="S62" s="5">
        <f t="shared" si="1"/>
        <v>41107.208333333336</v>
      </c>
      <c r="T62" s="5">
        <f t="shared" si="2"/>
        <v>41110.208333333336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f t="shared" si="3"/>
        <v>82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4"/>
        <v>theater</v>
      </c>
      <c r="R63" t="str">
        <f t="shared" si="5"/>
        <v>plays</v>
      </c>
      <c r="S63" s="5">
        <f t="shared" si="1"/>
        <v>40595.25</v>
      </c>
      <c r="T63" s="5">
        <f t="shared" si="2"/>
        <v>40635.208333333336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f t="shared" si="3"/>
        <v>58.04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4"/>
        <v>technology</v>
      </c>
      <c r="R64" t="str">
        <f t="shared" si="5"/>
        <v>web</v>
      </c>
      <c r="S64" s="5">
        <f t="shared" si="1"/>
        <v>42160.208333333328</v>
      </c>
      <c r="T64" s="5">
        <f t="shared" si="2"/>
        <v>42161.208333333328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f t="shared" si="3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4"/>
        <v>theater</v>
      </c>
      <c r="R65" t="str">
        <f t="shared" si="5"/>
        <v>plays</v>
      </c>
      <c r="S65" s="5">
        <f t="shared" si="1"/>
        <v>42853.208333333328</v>
      </c>
      <c r="T65" s="5">
        <f t="shared" si="2"/>
        <v>42859.208333333328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f t="shared" si="3"/>
        <v>71.95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4"/>
        <v>technology</v>
      </c>
      <c r="R66" t="str">
        <f t="shared" si="5"/>
        <v>web</v>
      </c>
      <c r="S66" s="5">
        <f t="shared" si="1"/>
        <v>43283.208333333328</v>
      </c>
      <c r="T66" s="5">
        <f t="shared" si="2"/>
        <v>43298.208333333328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(E67/D67*100)</f>
        <v>236.14754098360655</v>
      </c>
      <c r="G67" t="s">
        <v>20</v>
      </c>
      <c r="H67">
        <f t="shared" ref="H67:H130" si="7">IF(I67=0,0,ROUND(E67/I67,2))</f>
        <v>61.04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si="4"/>
        <v>theater</v>
      </c>
      <c r="R67" t="str">
        <f t="shared" si="5"/>
        <v>plays</v>
      </c>
      <c r="S67" s="5">
        <f t="shared" ref="S67:S130" si="8">(((L67/60)/60)/24)+DATE(1970,1,1)</f>
        <v>40570.25</v>
      </c>
      <c r="T67" s="5">
        <f t="shared" ref="T67:T130" si="9">(((M67/60)/60)/24)+DATE(1970,1,1)</f>
        <v>40577.25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45.068965517241381</v>
      </c>
      <c r="G68" t="s">
        <v>14</v>
      </c>
      <c r="H68">
        <f t="shared" si="7"/>
        <v>108.92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ref="Q68:Q131" si="10">LEFT(P68,SEARCH("/",P68)-1)</f>
        <v>theater</v>
      </c>
      <c r="R68" t="str">
        <f t="shared" ref="R68:R131" si="11">RIGHT(P68,LEN(P68)-SEARCH("/",P68))</f>
        <v>plays</v>
      </c>
      <c r="S68" s="5">
        <f t="shared" si="8"/>
        <v>42102.208333333328</v>
      </c>
      <c r="T68" s="5">
        <f t="shared" si="9"/>
        <v>42107.208333333328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162.38567493112947</v>
      </c>
      <c r="G69" t="s">
        <v>20</v>
      </c>
      <c r="H69">
        <f t="shared" si="7"/>
        <v>29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10"/>
        <v>technology</v>
      </c>
      <c r="R69" t="str">
        <f t="shared" si="11"/>
        <v>wearables</v>
      </c>
      <c r="S69" s="5">
        <f t="shared" si="8"/>
        <v>40203.25</v>
      </c>
      <c r="T69" s="5">
        <f t="shared" si="9"/>
        <v>40208.25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254.52631578947367</v>
      </c>
      <c r="G70" t="s">
        <v>20</v>
      </c>
      <c r="H70">
        <f t="shared" si="7"/>
        <v>58.98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10"/>
        <v>theater</v>
      </c>
      <c r="R70" t="str">
        <f t="shared" si="11"/>
        <v>plays</v>
      </c>
      <c r="S70" s="5">
        <f t="shared" si="8"/>
        <v>42943.208333333328</v>
      </c>
      <c r="T70" s="5">
        <f t="shared" si="9"/>
        <v>42990.208333333328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24.063291139240505</v>
      </c>
      <c r="G71" t="s">
        <v>74</v>
      </c>
      <c r="H71">
        <f t="shared" si="7"/>
        <v>111.82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10"/>
        <v>theater</v>
      </c>
      <c r="R71" t="str">
        <f t="shared" si="11"/>
        <v>plays</v>
      </c>
      <c r="S71" s="5">
        <f t="shared" si="8"/>
        <v>40531.25</v>
      </c>
      <c r="T71" s="5">
        <f t="shared" si="9"/>
        <v>40565.25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123.74140625000001</v>
      </c>
      <c r="G72" t="s">
        <v>20</v>
      </c>
      <c r="H72">
        <f t="shared" si="7"/>
        <v>64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10"/>
        <v>theater</v>
      </c>
      <c r="R72" t="str">
        <f t="shared" si="11"/>
        <v>plays</v>
      </c>
      <c r="S72" s="5">
        <f t="shared" si="8"/>
        <v>40484.208333333336</v>
      </c>
      <c r="T72" s="5">
        <f t="shared" si="9"/>
        <v>40533.25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108.06666666666666</v>
      </c>
      <c r="G73" t="s">
        <v>20</v>
      </c>
      <c r="H73">
        <f t="shared" si="7"/>
        <v>85.32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10"/>
        <v>theater</v>
      </c>
      <c r="R73" t="str">
        <f t="shared" si="11"/>
        <v>plays</v>
      </c>
      <c r="S73" s="5">
        <f t="shared" si="8"/>
        <v>43799.25</v>
      </c>
      <c r="T73" s="5">
        <f t="shared" si="9"/>
        <v>43803.25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670.33333333333326</v>
      </c>
      <c r="G74" t="s">
        <v>20</v>
      </c>
      <c r="H74">
        <f t="shared" si="7"/>
        <v>74.48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10"/>
        <v>film &amp; video</v>
      </c>
      <c r="R74" t="str">
        <f t="shared" si="11"/>
        <v>animation</v>
      </c>
      <c r="S74" s="5">
        <f t="shared" si="8"/>
        <v>42186.208333333328</v>
      </c>
      <c r="T74" s="5">
        <f t="shared" si="9"/>
        <v>42222.208333333328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660.92857142857144</v>
      </c>
      <c r="G75" t="s">
        <v>20</v>
      </c>
      <c r="H75">
        <f t="shared" si="7"/>
        <v>105.15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10"/>
        <v>music</v>
      </c>
      <c r="R75" t="str">
        <f t="shared" si="11"/>
        <v>jazz</v>
      </c>
      <c r="S75" s="5">
        <f t="shared" si="8"/>
        <v>42701.25</v>
      </c>
      <c r="T75" s="5">
        <f t="shared" si="9"/>
        <v>42704.25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122.46153846153847</v>
      </c>
      <c r="G76" t="s">
        <v>20</v>
      </c>
      <c r="H76">
        <f t="shared" si="7"/>
        <v>56.19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10"/>
        <v>music</v>
      </c>
      <c r="R76" t="str">
        <f t="shared" si="11"/>
        <v>metal</v>
      </c>
      <c r="S76" s="5">
        <f t="shared" si="8"/>
        <v>42456.208333333328</v>
      </c>
      <c r="T76" s="5">
        <f t="shared" si="9"/>
        <v>42457.208333333328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150.57731958762886</v>
      </c>
      <c r="G77" t="s">
        <v>20</v>
      </c>
      <c r="H77">
        <f t="shared" si="7"/>
        <v>85.92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10"/>
        <v>photography</v>
      </c>
      <c r="R77" t="str">
        <f t="shared" si="11"/>
        <v>photography books</v>
      </c>
      <c r="S77" s="5">
        <f t="shared" si="8"/>
        <v>43296.208333333328</v>
      </c>
      <c r="T77" s="5">
        <f t="shared" si="9"/>
        <v>43304.208333333328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78.106590724165997</v>
      </c>
      <c r="G78" t="s">
        <v>14</v>
      </c>
      <c r="H78">
        <f t="shared" si="7"/>
        <v>57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10"/>
        <v>theater</v>
      </c>
      <c r="R78" t="str">
        <f t="shared" si="11"/>
        <v>plays</v>
      </c>
      <c r="S78" s="5">
        <f t="shared" si="8"/>
        <v>42027.25</v>
      </c>
      <c r="T78" s="5">
        <f t="shared" si="9"/>
        <v>42076.208333333328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46.94736842105263</v>
      </c>
      <c r="G79" t="s">
        <v>14</v>
      </c>
      <c r="H79">
        <f t="shared" si="7"/>
        <v>79.64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10"/>
        <v>film &amp; video</v>
      </c>
      <c r="R79" t="str">
        <f t="shared" si="11"/>
        <v>animation</v>
      </c>
      <c r="S79" s="5">
        <f t="shared" si="8"/>
        <v>40448.208333333336</v>
      </c>
      <c r="T79" s="5">
        <f t="shared" si="9"/>
        <v>40462.208333333336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300.8</v>
      </c>
      <c r="G80" t="s">
        <v>20</v>
      </c>
      <c r="H80">
        <f t="shared" si="7"/>
        <v>41.02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10"/>
        <v>publishing</v>
      </c>
      <c r="R80" t="str">
        <f t="shared" si="11"/>
        <v>translations</v>
      </c>
      <c r="S80" s="5">
        <f t="shared" si="8"/>
        <v>43206.208333333328</v>
      </c>
      <c r="T80" s="5">
        <f t="shared" si="9"/>
        <v>43207.208333333328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69.598615916955026</v>
      </c>
      <c r="G81" t="s">
        <v>14</v>
      </c>
      <c r="H81">
        <f t="shared" si="7"/>
        <v>48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10"/>
        <v>theater</v>
      </c>
      <c r="R81" t="str">
        <f t="shared" si="11"/>
        <v>plays</v>
      </c>
      <c r="S81" s="5">
        <f t="shared" si="8"/>
        <v>43267.208333333328</v>
      </c>
      <c r="T81" s="5">
        <f t="shared" si="9"/>
        <v>43272.208333333328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637.4545454545455</v>
      </c>
      <c r="G82" t="s">
        <v>20</v>
      </c>
      <c r="H82">
        <f t="shared" si="7"/>
        <v>55.21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10"/>
        <v>games</v>
      </c>
      <c r="R82" t="str">
        <f t="shared" si="11"/>
        <v>video games</v>
      </c>
      <c r="S82" s="5">
        <f t="shared" si="8"/>
        <v>42976.208333333328</v>
      </c>
      <c r="T82" s="5">
        <f t="shared" si="9"/>
        <v>43006.208333333328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225.33928571428569</v>
      </c>
      <c r="G83" t="s">
        <v>20</v>
      </c>
      <c r="H83">
        <f t="shared" si="7"/>
        <v>92.11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10"/>
        <v>music</v>
      </c>
      <c r="R83" t="str">
        <f t="shared" si="11"/>
        <v>rock</v>
      </c>
      <c r="S83" s="5">
        <f t="shared" si="8"/>
        <v>43062.25</v>
      </c>
      <c r="T83" s="5">
        <f t="shared" si="9"/>
        <v>43087.25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1497.3000000000002</v>
      </c>
      <c r="G84" t="s">
        <v>20</v>
      </c>
      <c r="H84">
        <f t="shared" si="7"/>
        <v>83.18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10"/>
        <v>games</v>
      </c>
      <c r="R84" t="str">
        <f t="shared" si="11"/>
        <v>video games</v>
      </c>
      <c r="S84" s="5">
        <f t="shared" si="8"/>
        <v>43482.25</v>
      </c>
      <c r="T84" s="5">
        <f t="shared" si="9"/>
        <v>43489.25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37.590225563909776</v>
      </c>
      <c r="G85" t="s">
        <v>14</v>
      </c>
      <c r="H85">
        <f t="shared" si="7"/>
        <v>40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10"/>
        <v>music</v>
      </c>
      <c r="R85" t="str">
        <f t="shared" si="11"/>
        <v>electric music</v>
      </c>
      <c r="S85" s="5">
        <f t="shared" si="8"/>
        <v>42579.208333333328</v>
      </c>
      <c r="T85" s="5">
        <f t="shared" si="9"/>
        <v>42601.208333333328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132.36942675159236</v>
      </c>
      <c r="G86" t="s">
        <v>20</v>
      </c>
      <c r="H86">
        <f t="shared" si="7"/>
        <v>111.13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10"/>
        <v>technology</v>
      </c>
      <c r="R86" t="str">
        <f t="shared" si="11"/>
        <v>wearables</v>
      </c>
      <c r="S86" s="5">
        <f t="shared" si="8"/>
        <v>41118.208333333336</v>
      </c>
      <c r="T86" s="5">
        <f t="shared" si="9"/>
        <v>41128.208333333336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131.22448979591837</v>
      </c>
      <c r="G87" t="s">
        <v>20</v>
      </c>
      <c r="H87">
        <f t="shared" si="7"/>
        <v>90.56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10"/>
        <v>music</v>
      </c>
      <c r="R87" t="str">
        <f t="shared" si="11"/>
        <v>indie rock</v>
      </c>
      <c r="S87" s="5">
        <f t="shared" si="8"/>
        <v>40797.208333333336</v>
      </c>
      <c r="T87" s="5">
        <f t="shared" si="9"/>
        <v>40805.208333333336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167.63513513513513</v>
      </c>
      <c r="G88" t="s">
        <v>20</v>
      </c>
      <c r="H88">
        <f t="shared" si="7"/>
        <v>61.11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10"/>
        <v>theater</v>
      </c>
      <c r="R88" t="str">
        <f t="shared" si="11"/>
        <v>plays</v>
      </c>
      <c r="S88" s="5">
        <f t="shared" si="8"/>
        <v>42128.208333333328</v>
      </c>
      <c r="T88" s="5">
        <f t="shared" si="9"/>
        <v>42141.208333333328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61.984886649874063</v>
      </c>
      <c r="G89" t="s">
        <v>14</v>
      </c>
      <c r="H89">
        <f t="shared" si="7"/>
        <v>83.02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10"/>
        <v>music</v>
      </c>
      <c r="R89" t="str">
        <f t="shared" si="11"/>
        <v>rock</v>
      </c>
      <c r="S89" s="5">
        <f t="shared" si="8"/>
        <v>40610.25</v>
      </c>
      <c r="T89" s="5">
        <f t="shared" si="9"/>
        <v>40621.208333333336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260.75</v>
      </c>
      <c r="G90" t="s">
        <v>20</v>
      </c>
      <c r="H90">
        <f t="shared" si="7"/>
        <v>110.76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10"/>
        <v>publishing</v>
      </c>
      <c r="R90" t="str">
        <f t="shared" si="11"/>
        <v>translations</v>
      </c>
      <c r="S90" s="5">
        <f t="shared" si="8"/>
        <v>42110.208333333328</v>
      </c>
      <c r="T90" s="5">
        <f t="shared" si="9"/>
        <v>42132.208333333328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252.58823529411765</v>
      </c>
      <c r="G91" t="s">
        <v>20</v>
      </c>
      <c r="H91">
        <f t="shared" si="7"/>
        <v>89.46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10"/>
        <v>theater</v>
      </c>
      <c r="R91" t="str">
        <f t="shared" si="11"/>
        <v>plays</v>
      </c>
      <c r="S91" s="5">
        <f t="shared" si="8"/>
        <v>40283.208333333336</v>
      </c>
      <c r="T91" s="5">
        <f t="shared" si="9"/>
        <v>40285.208333333336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78.615384615384613</v>
      </c>
      <c r="G92" t="s">
        <v>14</v>
      </c>
      <c r="H92">
        <f t="shared" si="7"/>
        <v>57.85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10"/>
        <v>theater</v>
      </c>
      <c r="R92" t="str">
        <f t="shared" si="11"/>
        <v>plays</v>
      </c>
      <c r="S92" s="5">
        <f t="shared" si="8"/>
        <v>42425.25</v>
      </c>
      <c r="T92" s="5">
        <f t="shared" si="9"/>
        <v>42425.25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48.404406999351913</v>
      </c>
      <c r="G93" t="s">
        <v>14</v>
      </c>
      <c r="H93">
        <f t="shared" si="7"/>
        <v>110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10"/>
        <v>publishing</v>
      </c>
      <c r="R93" t="str">
        <f t="shared" si="11"/>
        <v>translations</v>
      </c>
      <c r="S93" s="5">
        <f t="shared" si="8"/>
        <v>42588.208333333328</v>
      </c>
      <c r="T93" s="5">
        <f t="shared" si="9"/>
        <v>42616.208333333328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258.875</v>
      </c>
      <c r="G94" t="s">
        <v>20</v>
      </c>
      <c r="H94">
        <f t="shared" si="7"/>
        <v>103.97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10"/>
        <v>games</v>
      </c>
      <c r="R94" t="str">
        <f t="shared" si="11"/>
        <v>video games</v>
      </c>
      <c r="S94" s="5">
        <f t="shared" si="8"/>
        <v>40352.208333333336</v>
      </c>
      <c r="T94" s="5">
        <f t="shared" si="9"/>
        <v>40353.208333333336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60.548713235294116</v>
      </c>
      <c r="G95" t="s">
        <v>74</v>
      </c>
      <c r="H95">
        <f t="shared" si="7"/>
        <v>108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10"/>
        <v>theater</v>
      </c>
      <c r="R95" t="str">
        <f t="shared" si="11"/>
        <v>plays</v>
      </c>
      <c r="S95" s="5">
        <f t="shared" si="8"/>
        <v>41202.208333333336</v>
      </c>
      <c r="T95" s="5">
        <f t="shared" si="9"/>
        <v>41206.208333333336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303.68965517241378</v>
      </c>
      <c r="G96" t="s">
        <v>20</v>
      </c>
      <c r="H96">
        <f t="shared" si="7"/>
        <v>48.93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10"/>
        <v>technology</v>
      </c>
      <c r="R96" t="str">
        <f t="shared" si="11"/>
        <v>web</v>
      </c>
      <c r="S96" s="5">
        <f t="shared" si="8"/>
        <v>43562.208333333328</v>
      </c>
      <c r="T96" s="5">
        <f t="shared" si="9"/>
        <v>43573.208333333328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112.99999999999999</v>
      </c>
      <c r="G97" t="s">
        <v>20</v>
      </c>
      <c r="H97">
        <f t="shared" si="7"/>
        <v>37.67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10"/>
        <v>film &amp; video</v>
      </c>
      <c r="R97" t="str">
        <f t="shared" si="11"/>
        <v>documentary</v>
      </c>
      <c r="S97" s="5">
        <f t="shared" si="8"/>
        <v>43752.208333333328</v>
      </c>
      <c r="T97" s="5">
        <f t="shared" si="9"/>
        <v>43759.208333333328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217.37876614060258</v>
      </c>
      <c r="G98" t="s">
        <v>20</v>
      </c>
      <c r="H98">
        <f t="shared" si="7"/>
        <v>65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10"/>
        <v>theater</v>
      </c>
      <c r="R98" t="str">
        <f t="shared" si="11"/>
        <v>plays</v>
      </c>
      <c r="S98" s="5">
        <f t="shared" si="8"/>
        <v>40612.25</v>
      </c>
      <c r="T98" s="5">
        <f t="shared" si="9"/>
        <v>40625.208333333336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926.69230769230762</v>
      </c>
      <c r="G99" t="s">
        <v>20</v>
      </c>
      <c r="H99">
        <f t="shared" si="7"/>
        <v>106.61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10"/>
        <v>food</v>
      </c>
      <c r="R99" t="str">
        <f t="shared" si="11"/>
        <v>food trucks</v>
      </c>
      <c r="S99" s="5">
        <f t="shared" si="8"/>
        <v>42180.208333333328</v>
      </c>
      <c r="T99" s="5">
        <f t="shared" si="9"/>
        <v>42234.208333333328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33.692229038854805</v>
      </c>
      <c r="G100" t="s">
        <v>14</v>
      </c>
      <c r="H100">
        <f t="shared" si="7"/>
        <v>27.01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10"/>
        <v>games</v>
      </c>
      <c r="R100" t="str">
        <f t="shared" si="11"/>
        <v>video games</v>
      </c>
      <c r="S100" s="5">
        <f t="shared" si="8"/>
        <v>42212.208333333328</v>
      </c>
      <c r="T100" s="5">
        <f t="shared" si="9"/>
        <v>42216.208333333328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196.7236842105263</v>
      </c>
      <c r="G101" t="s">
        <v>20</v>
      </c>
      <c r="H101">
        <f t="shared" si="7"/>
        <v>91.16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10"/>
        <v>theater</v>
      </c>
      <c r="R101" t="str">
        <f t="shared" si="11"/>
        <v>plays</v>
      </c>
      <c r="S101" s="5">
        <f t="shared" si="8"/>
        <v>41968.25</v>
      </c>
      <c r="T101" s="5">
        <f t="shared" si="9"/>
        <v>41997.25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1</v>
      </c>
      <c r="G102" t="s">
        <v>14</v>
      </c>
      <c r="H102">
        <f t="shared" si="7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10"/>
        <v>theater</v>
      </c>
      <c r="R102" t="str">
        <f t="shared" si="11"/>
        <v>plays</v>
      </c>
      <c r="S102" s="5">
        <f t="shared" si="8"/>
        <v>40835.208333333336</v>
      </c>
      <c r="T102" s="5">
        <f t="shared" si="9"/>
        <v>40853.208333333336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1021.4444444444445</v>
      </c>
      <c r="G103" t="s">
        <v>20</v>
      </c>
      <c r="H103">
        <f t="shared" si="7"/>
        <v>56.05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10"/>
        <v>music</v>
      </c>
      <c r="R103" t="str">
        <f t="shared" si="11"/>
        <v>electric music</v>
      </c>
      <c r="S103" s="5">
        <f t="shared" si="8"/>
        <v>42056.25</v>
      </c>
      <c r="T103" s="5">
        <f t="shared" si="9"/>
        <v>42063.25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281.67567567567568</v>
      </c>
      <c r="G104" t="s">
        <v>20</v>
      </c>
      <c r="H104">
        <f t="shared" si="7"/>
        <v>31.02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10"/>
        <v>technology</v>
      </c>
      <c r="R104" t="str">
        <f t="shared" si="11"/>
        <v>wearables</v>
      </c>
      <c r="S104" s="5">
        <f t="shared" si="8"/>
        <v>43234.208333333328</v>
      </c>
      <c r="T104" s="5">
        <f t="shared" si="9"/>
        <v>43241.208333333328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24.610000000000003</v>
      </c>
      <c r="G105" t="s">
        <v>14</v>
      </c>
      <c r="H105">
        <f t="shared" si="7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10"/>
        <v>music</v>
      </c>
      <c r="R105" t="str">
        <f t="shared" si="11"/>
        <v>electric music</v>
      </c>
      <c r="S105" s="5">
        <f t="shared" si="8"/>
        <v>40475.208333333336</v>
      </c>
      <c r="T105" s="5">
        <f t="shared" si="9"/>
        <v>40484.208333333336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143.14010067114094</v>
      </c>
      <c r="G106" t="s">
        <v>20</v>
      </c>
      <c r="H106">
        <f t="shared" si="7"/>
        <v>89.01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10"/>
        <v>music</v>
      </c>
      <c r="R106" t="str">
        <f t="shared" si="11"/>
        <v>indie rock</v>
      </c>
      <c r="S106" s="5">
        <f t="shared" si="8"/>
        <v>42878.208333333328</v>
      </c>
      <c r="T106" s="5">
        <f t="shared" si="9"/>
        <v>42879.208333333328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144.54411764705884</v>
      </c>
      <c r="G107" t="s">
        <v>20</v>
      </c>
      <c r="H107">
        <f t="shared" si="7"/>
        <v>103.46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10"/>
        <v>technology</v>
      </c>
      <c r="R107" t="str">
        <f t="shared" si="11"/>
        <v>web</v>
      </c>
      <c r="S107" s="5">
        <f t="shared" si="8"/>
        <v>41366.208333333336</v>
      </c>
      <c r="T107" s="5">
        <f t="shared" si="9"/>
        <v>41384.208333333336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359.12820512820514</v>
      </c>
      <c r="G108" t="s">
        <v>20</v>
      </c>
      <c r="H108">
        <f t="shared" si="7"/>
        <v>95.28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10"/>
        <v>theater</v>
      </c>
      <c r="R108" t="str">
        <f t="shared" si="11"/>
        <v>plays</v>
      </c>
      <c r="S108" s="5">
        <f t="shared" si="8"/>
        <v>43716.208333333328</v>
      </c>
      <c r="T108" s="5">
        <f t="shared" si="9"/>
        <v>43721.208333333328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186.48571428571427</v>
      </c>
      <c r="G109" t="s">
        <v>20</v>
      </c>
      <c r="H109">
        <f t="shared" si="7"/>
        <v>75.900000000000006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10"/>
        <v>theater</v>
      </c>
      <c r="R109" t="str">
        <f t="shared" si="11"/>
        <v>plays</v>
      </c>
      <c r="S109" s="5">
        <f t="shared" si="8"/>
        <v>43213.208333333328</v>
      </c>
      <c r="T109" s="5">
        <f t="shared" si="9"/>
        <v>43230.208333333328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595.26666666666665</v>
      </c>
      <c r="G110" t="s">
        <v>20</v>
      </c>
      <c r="H110">
        <f t="shared" si="7"/>
        <v>107.58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10"/>
        <v>film &amp; video</v>
      </c>
      <c r="R110" t="str">
        <f t="shared" si="11"/>
        <v>documentary</v>
      </c>
      <c r="S110" s="5">
        <f t="shared" si="8"/>
        <v>41005.208333333336</v>
      </c>
      <c r="T110" s="5">
        <f t="shared" si="9"/>
        <v>41042.208333333336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59.21153846153846</v>
      </c>
      <c r="G111" t="s">
        <v>14</v>
      </c>
      <c r="H111">
        <f t="shared" si="7"/>
        <v>51.32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10"/>
        <v>film &amp; video</v>
      </c>
      <c r="R111" t="str">
        <f t="shared" si="11"/>
        <v>television</v>
      </c>
      <c r="S111" s="5">
        <f t="shared" si="8"/>
        <v>41651.25</v>
      </c>
      <c r="T111" s="5">
        <f t="shared" si="9"/>
        <v>41653.25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14.962780898876405</v>
      </c>
      <c r="G112" t="s">
        <v>14</v>
      </c>
      <c r="H112">
        <f t="shared" si="7"/>
        <v>71.98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10"/>
        <v>food</v>
      </c>
      <c r="R112" t="str">
        <f t="shared" si="11"/>
        <v>food trucks</v>
      </c>
      <c r="S112" s="5">
        <f t="shared" si="8"/>
        <v>43354.208333333328</v>
      </c>
      <c r="T112" s="5">
        <f t="shared" si="9"/>
        <v>43373.208333333328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119.95602605863192</v>
      </c>
      <c r="G113" t="s">
        <v>20</v>
      </c>
      <c r="H113">
        <f t="shared" si="7"/>
        <v>108.95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10"/>
        <v>publishing</v>
      </c>
      <c r="R113" t="str">
        <f t="shared" si="11"/>
        <v>radio &amp; podcasts</v>
      </c>
      <c r="S113" s="5">
        <f t="shared" si="8"/>
        <v>41174.208333333336</v>
      </c>
      <c r="T113" s="5">
        <f t="shared" si="9"/>
        <v>41180.208333333336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268.82978723404256</v>
      </c>
      <c r="G114" t="s">
        <v>20</v>
      </c>
      <c r="H114">
        <f t="shared" si="7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10"/>
        <v>technology</v>
      </c>
      <c r="R114" t="str">
        <f t="shared" si="11"/>
        <v>web</v>
      </c>
      <c r="S114" s="5">
        <f t="shared" si="8"/>
        <v>41875.208333333336</v>
      </c>
      <c r="T114" s="5">
        <f t="shared" si="9"/>
        <v>41890.208333333336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376.87878787878788</v>
      </c>
      <c r="G115" t="s">
        <v>20</v>
      </c>
      <c r="H115">
        <f t="shared" si="7"/>
        <v>94.94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10"/>
        <v>food</v>
      </c>
      <c r="R115" t="str">
        <f t="shared" si="11"/>
        <v>food trucks</v>
      </c>
      <c r="S115" s="5">
        <f t="shared" si="8"/>
        <v>42990.208333333328</v>
      </c>
      <c r="T115" s="5">
        <f t="shared" si="9"/>
        <v>42997.208333333328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727.15789473684208</v>
      </c>
      <c r="G116" t="s">
        <v>20</v>
      </c>
      <c r="H116">
        <f t="shared" si="7"/>
        <v>109.65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10"/>
        <v>technology</v>
      </c>
      <c r="R116" t="str">
        <f t="shared" si="11"/>
        <v>wearables</v>
      </c>
      <c r="S116" s="5">
        <f t="shared" si="8"/>
        <v>43564.208333333328</v>
      </c>
      <c r="T116" s="5">
        <f t="shared" si="9"/>
        <v>43565.208333333328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87.211757648470297</v>
      </c>
      <c r="G117" t="s">
        <v>14</v>
      </c>
      <c r="H117">
        <f t="shared" si="7"/>
        <v>44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10"/>
        <v>publishing</v>
      </c>
      <c r="R117" t="str">
        <f t="shared" si="11"/>
        <v>fiction</v>
      </c>
      <c r="S117" s="5">
        <f t="shared" si="8"/>
        <v>43056.25</v>
      </c>
      <c r="T117" s="5">
        <f t="shared" si="9"/>
        <v>43091.25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88</v>
      </c>
      <c r="G118" t="s">
        <v>14</v>
      </c>
      <c r="H118">
        <f t="shared" si="7"/>
        <v>86.79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10"/>
        <v>theater</v>
      </c>
      <c r="R118" t="str">
        <f t="shared" si="11"/>
        <v>plays</v>
      </c>
      <c r="S118" s="5">
        <f t="shared" si="8"/>
        <v>42265.208333333328</v>
      </c>
      <c r="T118" s="5">
        <f t="shared" si="9"/>
        <v>42266.208333333328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173.9387755102041</v>
      </c>
      <c r="G119" t="s">
        <v>20</v>
      </c>
      <c r="H119">
        <f t="shared" si="7"/>
        <v>30.99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10"/>
        <v>film &amp; video</v>
      </c>
      <c r="R119" t="str">
        <f t="shared" si="11"/>
        <v>television</v>
      </c>
      <c r="S119" s="5">
        <f t="shared" si="8"/>
        <v>40808.208333333336</v>
      </c>
      <c r="T119" s="5">
        <f t="shared" si="9"/>
        <v>40814.208333333336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117.61111111111111</v>
      </c>
      <c r="G120" t="s">
        <v>20</v>
      </c>
      <c r="H120">
        <f t="shared" si="7"/>
        <v>94.79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10"/>
        <v>photography</v>
      </c>
      <c r="R120" t="str">
        <f t="shared" si="11"/>
        <v>photography books</v>
      </c>
      <c r="S120" s="5">
        <f t="shared" si="8"/>
        <v>41665.25</v>
      </c>
      <c r="T120" s="5">
        <f t="shared" si="9"/>
        <v>41671.25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214.96</v>
      </c>
      <c r="G121" t="s">
        <v>20</v>
      </c>
      <c r="H121">
        <f t="shared" si="7"/>
        <v>69.790000000000006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10"/>
        <v>film &amp; video</v>
      </c>
      <c r="R121" t="str">
        <f t="shared" si="11"/>
        <v>documentary</v>
      </c>
      <c r="S121" s="5">
        <f t="shared" si="8"/>
        <v>41806.208333333336</v>
      </c>
      <c r="T121" s="5">
        <f t="shared" si="9"/>
        <v>41823.208333333336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149.49667110519306</v>
      </c>
      <c r="G122" t="s">
        <v>20</v>
      </c>
      <c r="H122">
        <f t="shared" si="7"/>
        <v>63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10"/>
        <v>games</v>
      </c>
      <c r="R122" t="str">
        <f t="shared" si="11"/>
        <v>mobile games</v>
      </c>
      <c r="S122" s="5">
        <f t="shared" si="8"/>
        <v>42111.208333333328</v>
      </c>
      <c r="T122" s="5">
        <f t="shared" si="9"/>
        <v>42115.208333333328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219.33995584988963</v>
      </c>
      <c r="G123" t="s">
        <v>20</v>
      </c>
      <c r="H123">
        <f t="shared" si="7"/>
        <v>110.03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10"/>
        <v>games</v>
      </c>
      <c r="R123" t="str">
        <f t="shared" si="11"/>
        <v>video games</v>
      </c>
      <c r="S123" s="5">
        <f t="shared" si="8"/>
        <v>41917.208333333336</v>
      </c>
      <c r="T123" s="5">
        <f t="shared" si="9"/>
        <v>41930.208333333336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64.367690058479525</v>
      </c>
      <c r="G124" t="s">
        <v>14</v>
      </c>
      <c r="H124">
        <f t="shared" si="7"/>
        <v>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10"/>
        <v>publishing</v>
      </c>
      <c r="R124" t="str">
        <f t="shared" si="11"/>
        <v>fiction</v>
      </c>
      <c r="S124" s="5">
        <f t="shared" si="8"/>
        <v>41970.25</v>
      </c>
      <c r="T124" s="5">
        <f t="shared" si="9"/>
        <v>41997.25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18.622397298818232</v>
      </c>
      <c r="G125" t="s">
        <v>14</v>
      </c>
      <c r="H125">
        <f t="shared" si="7"/>
        <v>49.99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10"/>
        <v>theater</v>
      </c>
      <c r="R125" t="str">
        <f t="shared" si="11"/>
        <v>plays</v>
      </c>
      <c r="S125" s="5">
        <f t="shared" si="8"/>
        <v>42332.25</v>
      </c>
      <c r="T125" s="5">
        <f t="shared" si="9"/>
        <v>42335.25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367.76923076923077</v>
      </c>
      <c r="G126" t="s">
        <v>20</v>
      </c>
      <c r="H126">
        <f t="shared" si="7"/>
        <v>101.72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10"/>
        <v>photography</v>
      </c>
      <c r="R126" t="str">
        <f t="shared" si="11"/>
        <v>photography books</v>
      </c>
      <c r="S126" s="5">
        <f t="shared" si="8"/>
        <v>43598.208333333328</v>
      </c>
      <c r="T126" s="5">
        <f t="shared" si="9"/>
        <v>43651.208333333328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159.90566037735849</v>
      </c>
      <c r="G127" t="s">
        <v>20</v>
      </c>
      <c r="H127">
        <f t="shared" si="7"/>
        <v>47.08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10"/>
        <v>theater</v>
      </c>
      <c r="R127" t="str">
        <f t="shared" si="11"/>
        <v>plays</v>
      </c>
      <c r="S127" s="5">
        <f t="shared" si="8"/>
        <v>43362.208333333328</v>
      </c>
      <c r="T127" s="5">
        <f t="shared" si="9"/>
        <v>43366.208333333328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38.633185349611544</v>
      </c>
      <c r="G128" t="s">
        <v>14</v>
      </c>
      <c r="H128">
        <f t="shared" si="7"/>
        <v>89.94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10"/>
        <v>theater</v>
      </c>
      <c r="R128" t="str">
        <f t="shared" si="11"/>
        <v>plays</v>
      </c>
      <c r="S128" s="5">
        <f t="shared" si="8"/>
        <v>42596.208333333328</v>
      </c>
      <c r="T128" s="5">
        <f t="shared" si="9"/>
        <v>42624.208333333328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51.42151162790698</v>
      </c>
      <c r="G129" t="s">
        <v>14</v>
      </c>
      <c r="H129">
        <f t="shared" si="7"/>
        <v>78.97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10"/>
        <v>theater</v>
      </c>
      <c r="R129" t="str">
        <f t="shared" si="11"/>
        <v>plays</v>
      </c>
      <c r="S129" s="5">
        <f t="shared" si="8"/>
        <v>40310.208333333336</v>
      </c>
      <c r="T129" s="5">
        <f t="shared" si="9"/>
        <v>40313.208333333336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60.334277620396605</v>
      </c>
      <c r="G130" t="s">
        <v>74</v>
      </c>
      <c r="H130">
        <f t="shared" si="7"/>
        <v>80.069999999999993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10"/>
        <v>music</v>
      </c>
      <c r="R130" t="str">
        <f t="shared" si="11"/>
        <v>rock</v>
      </c>
      <c r="S130" s="5">
        <f t="shared" si="8"/>
        <v>40417.208333333336</v>
      </c>
      <c r="T130" s="5">
        <f t="shared" si="9"/>
        <v>40430.208333333336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(E131/D131*100)</f>
        <v>3.202693602693603</v>
      </c>
      <c r="G131" t="s">
        <v>74</v>
      </c>
      <c r="H131">
        <f t="shared" ref="H131:H194" si="13">IF(I131=0,0,ROUND(E131/I131,2))</f>
        <v>86.47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si="10"/>
        <v>food</v>
      </c>
      <c r="R131" t="str">
        <f t="shared" si="11"/>
        <v>food trucks</v>
      </c>
      <c r="S131" s="5">
        <f t="shared" ref="S131:S194" si="14">(((L131/60)/60)/24)+DATE(1970,1,1)</f>
        <v>42038.25</v>
      </c>
      <c r="T131" s="5">
        <f t="shared" ref="T131:T194" si="15">(((M131/60)/60)/24)+DATE(1970,1,1)</f>
        <v>42063.25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155.46875</v>
      </c>
      <c r="G132" t="s">
        <v>20</v>
      </c>
      <c r="H132">
        <f t="shared" si="13"/>
        <v>28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ref="Q132:Q195" si="16">LEFT(P132,SEARCH("/",P132)-1)</f>
        <v>film &amp; video</v>
      </c>
      <c r="R132" t="str">
        <f t="shared" ref="R132:R195" si="17">RIGHT(P132,LEN(P132)-SEARCH("/",P132))</f>
        <v>drama</v>
      </c>
      <c r="S132" s="5">
        <f t="shared" si="14"/>
        <v>40842.208333333336</v>
      </c>
      <c r="T132" s="5">
        <f t="shared" si="15"/>
        <v>40858.25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100.85974499089254</v>
      </c>
      <c r="G133" t="s">
        <v>20</v>
      </c>
      <c r="H133">
        <f t="shared" si="13"/>
        <v>68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6"/>
        <v>technology</v>
      </c>
      <c r="R133" t="str">
        <f t="shared" si="17"/>
        <v>web</v>
      </c>
      <c r="S133" s="5">
        <f t="shared" si="14"/>
        <v>41607.25</v>
      </c>
      <c r="T133" s="5">
        <f t="shared" si="15"/>
        <v>41620.25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116.18181818181819</v>
      </c>
      <c r="G134" t="s">
        <v>20</v>
      </c>
      <c r="H134">
        <f t="shared" si="13"/>
        <v>43.08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6"/>
        <v>theater</v>
      </c>
      <c r="R134" t="str">
        <f t="shared" si="17"/>
        <v>plays</v>
      </c>
      <c r="S134" s="5">
        <f t="shared" si="14"/>
        <v>43112.25</v>
      </c>
      <c r="T134" s="5">
        <f t="shared" si="15"/>
        <v>43128.25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310.77777777777777</v>
      </c>
      <c r="G135" t="s">
        <v>20</v>
      </c>
      <c r="H135">
        <f t="shared" si="13"/>
        <v>87.96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6"/>
        <v>music</v>
      </c>
      <c r="R135" t="str">
        <f t="shared" si="17"/>
        <v>world music</v>
      </c>
      <c r="S135" s="5">
        <f t="shared" si="14"/>
        <v>40767.208333333336</v>
      </c>
      <c r="T135" s="5">
        <f t="shared" si="15"/>
        <v>40789.208333333336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89.73668341708543</v>
      </c>
      <c r="G136" t="s">
        <v>14</v>
      </c>
      <c r="H136">
        <f t="shared" si="13"/>
        <v>94.99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6"/>
        <v>film &amp; video</v>
      </c>
      <c r="R136" t="str">
        <f t="shared" si="17"/>
        <v>documentary</v>
      </c>
      <c r="S136" s="5">
        <f t="shared" si="14"/>
        <v>40713.208333333336</v>
      </c>
      <c r="T136" s="5">
        <f t="shared" si="15"/>
        <v>40762.208333333336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71.27272727272728</v>
      </c>
      <c r="G137" t="s">
        <v>14</v>
      </c>
      <c r="H137">
        <f t="shared" si="13"/>
        <v>46.91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6"/>
        <v>theater</v>
      </c>
      <c r="R137" t="str">
        <f t="shared" si="17"/>
        <v>plays</v>
      </c>
      <c r="S137" s="5">
        <f t="shared" si="14"/>
        <v>41340.25</v>
      </c>
      <c r="T137" s="5">
        <f t="shared" si="15"/>
        <v>41345.208333333336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3.2862318840579712</v>
      </c>
      <c r="G138" t="s">
        <v>74</v>
      </c>
      <c r="H138">
        <f t="shared" si="13"/>
        <v>46.91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6"/>
        <v>film &amp; video</v>
      </c>
      <c r="R138" t="str">
        <f t="shared" si="17"/>
        <v>drama</v>
      </c>
      <c r="S138" s="5">
        <f t="shared" si="14"/>
        <v>41797.208333333336</v>
      </c>
      <c r="T138" s="5">
        <f t="shared" si="15"/>
        <v>41809.208333333336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261.77777777777777</v>
      </c>
      <c r="G139" t="s">
        <v>20</v>
      </c>
      <c r="H139">
        <f t="shared" si="13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6"/>
        <v>publishing</v>
      </c>
      <c r="R139" t="str">
        <f t="shared" si="17"/>
        <v>nonfiction</v>
      </c>
      <c r="S139" s="5">
        <f t="shared" si="14"/>
        <v>40457.208333333336</v>
      </c>
      <c r="T139" s="5">
        <f t="shared" si="15"/>
        <v>40463.208333333336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96</v>
      </c>
      <c r="G140" t="s">
        <v>14</v>
      </c>
      <c r="H140">
        <f t="shared" si="13"/>
        <v>80.14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6"/>
        <v>games</v>
      </c>
      <c r="R140" t="str">
        <f t="shared" si="17"/>
        <v>mobile games</v>
      </c>
      <c r="S140" s="5">
        <f t="shared" si="14"/>
        <v>41180.208333333336</v>
      </c>
      <c r="T140" s="5">
        <f t="shared" si="15"/>
        <v>41186.208333333336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20.896851248642779</v>
      </c>
      <c r="G141" t="s">
        <v>14</v>
      </c>
      <c r="H141">
        <f t="shared" si="13"/>
        <v>59.04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6"/>
        <v>technology</v>
      </c>
      <c r="R141" t="str">
        <f t="shared" si="17"/>
        <v>wearables</v>
      </c>
      <c r="S141" s="5">
        <f t="shared" si="14"/>
        <v>42115.208333333328</v>
      </c>
      <c r="T141" s="5">
        <f t="shared" si="15"/>
        <v>42131.208333333328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223.16363636363636</v>
      </c>
      <c r="G142" t="s">
        <v>20</v>
      </c>
      <c r="H142">
        <f t="shared" si="13"/>
        <v>65.989999999999995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6"/>
        <v>film &amp; video</v>
      </c>
      <c r="R142" t="str">
        <f t="shared" si="17"/>
        <v>documentary</v>
      </c>
      <c r="S142" s="5">
        <f t="shared" si="14"/>
        <v>43156.25</v>
      </c>
      <c r="T142" s="5">
        <f t="shared" si="15"/>
        <v>43161.25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101.59097978227061</v>
      </c>
      <c r="G143" t="s">
        <v>20</v>
      </c>
      <c r="H143">
        <f t="shared" si="13"/>
        <v>60.99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6"/>
        <v>technology</v>
      </c>
      <c r="R143" t="str">
        <f t="shared" si="17"/>
        <v>web</v>
      </c>
      <c r="S143" s="5">
        <f t="shared" si="14"/>
        <v>42167.208333333328</v>
      </c>
      <c r="T143" s="5">
        <f t="shared" si="15"/>
        <v>42173.208333333328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230.03999999999996</v>
      </c>
      <c r="G144" t="s">
        <v>20</v>
      </c>
      <c r="H144">
        <f t="shared" si="13"/>
        <v>98.31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6"/>
        <v>technology</v>
      </c>
      <c r="R144" t="str">
        <f t="shared" si="17"/>
        <v>web</v>
      </c>
      <c r="S144" s="5">
        <f t="shared" si="14"/>
        <v>41005.208333333336</v>
      </c>
      <c r="T144" s="5">
        <f t="shared" si="15"/>
        <v>41046.208333333336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135.59259259259261</v>
      </c>
      <c r="G145" t="s">
        <v>20</v>
      </c>
      <c r="H145">
        <f t="shared" si="13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6"/>
        <v>music</v>
      </c>
      <c r="R145" t="str">
        <f t="shared" si="17"/>
        <v>indie rock</v>
      </c>
      <c r="S145" s="5">
        <f t="shared" si="14"/>
        <v>40357.208333333336</v>
      </c>
      <c r="T145" s="5">
        <f t="shared" si="15"/>
        <v>40377.208333333336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129.1</v>
      </c>
      <c r="G146" t="s">
        <v>20</v>
      </c>
      <c r="H146">
        <f t="shared" si="13"/>
        <v>86.07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6"/>
        <v>theater</v>
      </c>
      <c r="R146" t="str">
        <f t="shared" si="17"/>
        <v>plays</v>
      </c>
      <c r="S146" s="5">
        <f t="shared" si="14"/>
        <v>43633.208333333328</v>
      </c>
      <c r="T146" s="5">
        <f t="shared" si="15"/>
        <v>43641.208333333328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236.512</v>
      </c>
      <c r="G147" t="s">
        <v>20</v>
      </c>
      <c r="H147">
        <f t="shared" si="13"/>
        <v>76.989999999999995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6"/>
        <v>technology</v>
      </c>
      <c r="R147" t="str">
        <f t="shared" si="17"/>
        <v>wearables</v>
      </c>
      <c r="S147" s="5">
        <f t="shared" si="14"/>
        <v>41889.208333333336</v>
      </c>
      <c r="T147" s="5">
        <f t="shared" si="15"/>
        <v>41894.208333333336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17.25</v>
      </c>
      <c r="G148" t="s">
        <v>74</v>
      </c>
      <c r="H148">
        <f t="shared" si="13"/>
        <v>29.76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6"/>
        <v>theater</v>
      </c>
      <c r="R148" t="str">
        <f t="shared" si="17"/>
        <v>plays</v>
      </c>
      <c r="S148" s="5">
        <f t="shared" si="14"/>
        <v>40855.25</v>
      </c>
      <c r="T148" s="5">
        <f t="shared" si="15"/>
        <v>40875.25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112.49397590361446</v>
      </c>
      <c r="G149" t="s">
        <v>20</v>
      </c>
      <c r="H149">
        <f t="shared" si="13"/>
        <v>46.92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6"/>
        <v>theater</v>
      </c>
      <c r="R149" t="str">
        <f t="shared" si="17"/>
        <v>plays</v>
      </c>
      <c r="S149" s="5">
        <f t="shared" si="14"/>
        <v>42534.208333333328</v>
      </c>
      <c r="T149" s="5">
        <f t="shared" si="15"/>
        <v>42540.208333333328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121.02150537634408</v>
      </c>
      <c r="G150" t="s">
        <v>20</v>
      </c>
      <c r="H150">
        <f t="shared" si="13"/>
        <v>105.19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6"/>
        <v>technology</v>
      </c>
      <c r="R150" t="str">
        <f t="shared" si="17"/>
        <v>wearables</v>
      </c>
      <c r="S150" s="5">
        <f t="shared" si="14"/>
        <v>42941.208333333328</v>
      </c>
      <c r="T150" s="5">
        <f t="shared" si="15"/>
        <v>42950.208333333328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219.87096774193549</v>
      </c>
      <c r="G151" t="s">
        <v>20</v>
      </c>
      <c r="H151">
        <f t="shared" si="13"/>
        <v>69.91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6"/>
        <v>music</v>
      </c>
      <c r="R151" t="str">
        <f t="shared" si="17"/>
        <v>indie rock</v>
      </c>
      <c r="S151" s="5">
        <f t="shared" si="14"/>
        <v>41275.25</v>
      </c>
      <c r="T151" s="5">
        <f t="shared" si="15"/>
        <v>41327.25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1</v>
      </c>
      <c r="G152" t="s">
        <v>14</v>
      </c>
      <c r="H152">
        <f t="shared" si="13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6"/>
        <v>music</v>
      </c>
      <c r="R152" t="str">
        <f t="shared" si="17"/>
        <v>rock</v>
      </c>
      <c r="S152" s="5">
        <f t="shared" si="14"/>
        <v>43450.25</v>
      </c>
      <c r="T152" s="5">
        <f t="shared" si="15"/>
        <v>43451.25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64.166909620991248</v>
      </c>
      <c r="G153" t="s">
        <v>14</v>
      </c>
      <c r="H153">
        <f t="shared" si="13"/>
        <v>60.01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6"/>
        <v>music</v>
      </c>
      <c r="R153" t="str">
        <f t="shared" si="17"/>
        <v>electric music</v>
      </c>
      <c r="S153" s="5">
        <f t="shared" si="14"/>
        <v>41799.208333333336</v>
      </c>
      <c r="T153" s="5">
        <f t="shared" si="15"/>
        <v>41850.208333333336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423.06746987951806</v>
      </c>
      <c r="G154" t="s">
        <v>20</v>
      </c>
      <c r="H154">
        <f t="shared" si="13"/>
        <v>52.01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6"/>
        <v>music</v>
      </c>
      <c r="R154" t="str">
        <f t="shared" si="17"/>
        <v>indie rock</v>
      </c>
      <c r="S154" s="5">
        <f t="shared" si="14"/>
        <v>42783.25</v>
      </c>
      <c r="T154" s="5">
        <f t="shared" si="15"/>
        <v>42790.25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92.984160506863773</v>
      </c>
      <c r="G155" t="s">
        <v>14</v>
      </c>
      <c r="H155">
        <f t="shared" si="13"/>
        <v>31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6"/>
        <v>theater</v>
      </c>
      <c r="R155" t="str">
        <f t="shared" si="17"/>
        <v>plays</v>
      </c>
      <c r="S155" s="5">
        <f t="shared" si="14"/>
        <v>41201.208333333336</v>
      </c>
      <c r="T155" s="5">
        <f t="shared" si="15"/>
        <v>41207.208333333336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58.756567425569173</v>
      </c>
      <c r="G156" t="s">
        <v>14</v>
      </c>
      <c r="H156">
        <f t="shared" si="13"/>
        <v>95.04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6"/>
        <v>music</v>
      </c>
      <c r="R156" t="str">
        <f t="shared" si="17"/>
        <v>indie rock</v>
      </c>
      <c r="S156" s="5">
        <f t="shared" si="14"/>
        <v>42502.208333333328</v>
      </c>
      <c r="T156" s="5">
        <f t="shared" si="15"/>
        <v>42525.208333333328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65.022222222222226</v>
      </c>
      <c r="G157" t="s">
        <v>14</v>
      </c>
      <c r="H157">
        <f t="shared" si="13"/>
        <v>75.97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6"/>
        <v>theater</v>
      </c>
      <c r="R157" t="str">
        <f t="shared" si="17"/>
        <v>plays</v>
      </c>
      <c r="S157" s="5">
        <f t="shared" si="14"/>
        <v>40262.208333333336</v>
      </c>
      <c r="T157" s="5">
        <f t="shared" si="15"/>
        <v>40277.208333333336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73.939560439560438</v>
      </c>
      <c r="G158" t="s">
        <v>74</v>
      </c>
      <c r="H158">
        <f t="shared" si="13"/>
        <v>71.010000000000005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6"/>
        <v>music</v>
      </c>
      <c r="R158" t="str">
        <f t="shared" si="17"/>
        <v>rock</v>
      </c>
      <c r="S158" s="5">
        <f t="shared" si="14"/>
        <v>43743.208333333328</v>
      </c>
      <c r="T158" s="5">
        <f t="shared" si="15"/>
        <v>43767.208333333328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52.666666666666664</v>
      </c>
      <c r="G159" t="s">
        <v>14</v>
      </c>
      <c r="H159">
        <f t="shared" si="13"/>
        <v>73.73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6"/>
        <v>photography</v>
      </c>
      <c r="R159" t="str">
        <f t="shared" si="17"/>
        <v>photography books</v>
      </c>
      <c r="S159" s="5">
        <f t="shared" si="14"/>
        <v>41638.25</v>
      </c>
      <c r="T159" s="5">
        <f t="shared" si="15"/>
        <v>41650.25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220.95238095238096</v>
      </c>
      <c r="G160" t="s">
        <v>20</v>
      </c>
      <c r="H160">
        <f t="shared" si="13"/>
        <v>113.17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6"/>
        <v>music</v>
      </c>
      <c r="R160" t="str">
        <f t="shared" si="17"/>
        <v>rock</v>
      </c>
      <c r="S160" s="5">
        <f t="shared" si="14"/>
        <v>42346.25</v>
      </c>
      <c r="T160" s="5">
        <f t="shared" si="15"/>
        <v>42347.25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100.01150627615063</v>
      </c>
      <c r="G161" t="s">
        <v>20</v>
      </c>
      <c r="H161">
        <f t="shared" si="13"/>
        <v>105.01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6"/>
        <v>theater</v>
      </c>
      <c r="R161" t="str">
        <f t="shared" si="17"/>
        <v>plays</v>
      </c>
      <c r="S161" s="5">
        <f t="shared" si="14"/>
        <v>43551.208333333328</v>
      </c>
      <c r="T161" s="5">
        <f t="shared" si="15"/>
        <v>43569.208333333328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162.3125</v>
      </c>
      <c r="G162" t="s">
        <v>20</v>
      </c>
      <c r="H162">
        <f t="shared" si="13"/>
        <v>79.180000000000007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6"/>
        <v>technology</v>
      </c>
      <c r="R162" t="str">
        <f t="shared" si="17"/>
        <v>wearables</v>
      </c>
      <c r="S162" s="5">
        <f t="shared" si="14"/>
        <v>43582.208333333328</v>
      </c>
      <c r="T162" s="5">
        <f t="shared" si="15"/>
        <v>43598.208333333328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78.181818181818187</v>
      </c>
      <c r="G163" t="s">
        <v>14</v>
      </c>
      <c r="H163">
        <f t="shared" si="13"/>
        <v>57.33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6"/>
        <v>technology</v>
      </c>
      <c r="R163" t="str">
        <f t="shared" si="17"/>
        <v>web</v>
      </c>
      <c r="S163" s="5">
        <f t="shared" si="14"/>
        <v>42270.208333333328</v>
      </c>
      <c r="T163" s="5">
        <f t="shared" si="15"/>
        <v>42276.208333333328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149.73770491803279</v>
      </c>
      <c r="G164" t="s">
        <v>20</v>
      </c>
      <c r="H164">
        <f t="shared" si="13"/>
        <v>58.18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6"/>
        <v>music</v>
      </c>
      <c r="R164" t="str">
        <f t="shared" si="17"/>
        <v>rock</v>
      </c>
      <c r="S164" s="5">
        <f t="shared" si="14"/>
        <v>43442.25</v>
      </c>
      <c r="T164" s="5">
        <f t="shared" si="15"/>
        <v>43472.25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253.25714285714284</v>
      </c>
      <c r="G165" t="s">
        <v>20</v>
      </c>
      <c r="H165">
        <f t="shared" si="13"/>
        <v>36.03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6"/>
        <v>photography</v>
      </c>
      <c r="R165" t="str">
        <f t="shared" si="17"/>
        <v>photography books</v>
      </c>
      <c r="S165" s="5">
        <f t="shared" si="14"/>
        <v>43028.208333333328</v>
      </c>
      <c r="T165" s="5">
        <f t="shared" si="15"/>
        <v>43077.25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100.16943521594683</v>
      </c>
      <c r="G166" t="s">
        <v>20</v>
      </c>
      <c r="H166">
        <f t="shared" si="13"/>
        <v>107.99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6"/>
        <v>theater</v>
      </c>
      <c r="R166" t="str">
        <f t="shared" si="17"/>
        <v>plays</v>
      </c>
      <c r="S166" s="5">
        <f t="shared" si="14"/>
        <v>43016.208333333328</v>
      </c>
      <c r="T166" s="5">
        <f t="shared" si="15"/>
        <v>43017.208333333328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121.99004424778761</v>
      </c>
      <c r="G167" t="s">
        <v>20</v>
      </c>
      <c r="H167">
        <f t="shared" si="13"/>
        <v>44.01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6"/>
        <v>technology</v>
      </c>
      <c r="R167" t="str">
        <f t="shared" si="17"/>
        <v>web</v>
      </c>
      <c r="S167" s="5">
        <f t="shared" si="14"/>
        <v>42948.208333333328</v>
      </c>
      <c r="T167" s="5">
        <f t="shared" si="15"/>
        <v>42980.208333333328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137.13265306122449</v>
      </c>
      <c r="G168" t="s">
        <v>20</v>
      </c>
      <c r="H168">
        <f t="shared" si="13"/>
        <v>55.08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6"/>
        <v>photography</v>
      </c>
      <c r="R168" t="str">
        <f t="shared" si="17"/>
        <v>photography books</v>
      </c>
      <c r="S168" s="5">
        <f t="shared" si="14"/>
        <v>40534.25</v>
      </c>
      <c r="T168" s="5">
        <f t="shared" si="15"/>
        <v>40538.25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415.53846153846149</v>
      </c>
      <c r="G169" t="s">
        <v>20</v>
      </c>
      <c r="H169">
        <f t="shared" si="13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6"/>
        <v>theater</v>
      </c>
      <c r="R169" t="str">
        <f t="shared" si="17"/>
        <v>plays</v>
      </c>
      <c r="S169" s="5">
        <f t="shared" si="14"/>
        <v>41435.208333333336</v>
      </c>
      <c r="T169" s="5">
        <f t="shared" si="15"/>
        <v>41445.208333333336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31.30913348946136</v>
      </c>
      <c r="G170" t="s">
        <v>14</v>
      </c>
      <c r="H170">
        <f t="shared" si="13"/>
        <v>42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6"/>
        <v>music</v>
      </c>
      <c r="R170" t="str">
        <f t="shared" si="17"/>
        <v>indie rock</v>
      </c>
      <c r="S170" s="5">
        <f t="shared" si="14"/>
        <v>43518.25</v>
      </c>
      <c r="T170" s="5">
        <f t="shared" si="15"/>
        <v>43541.208333333328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424.08154506437768</v>
      </c>
      <c r="G171" t="s">
        <v>20</v>
      </c>
      <c r="H171">
        <f t="shared" si="13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6"/>
        <v>film &amp; video</v>
      </c>
      <c r="R171" t="str">
        <f t="shared" si="17"/>
        <v>shorts</v>
      </c>
      <c r="S171" s="5">
        <f t="shared" si="14"/>
        <v>41077.208333333336</v>
      </c>
      <c r="T171" s="5">
        <f t="shared" si="15"/>
        <v>41105.208333333336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2.93886230728336</v>
      </c>
      <c r="G172" t="s">
        <v>14</v>
      </c>
      <c r="H172">
        <f t="shared" si="13"/>
        <v>82.51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6"/>
        <v>music</v>
      </c>
      <c r="R172" t="str">
        <f t="shared" si="17"/>
        <v>indie rock</v>
      </c>
      <c r="S172" s="5">
        <f t="shared" si="14"/>
        <v>42950.208333333328</v>
      </c>
      <c r="T172" s="5">
        <f t="shared" si="15"/>
        <v>42957.208333333328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10.63265306122449</v>
      </c>
      <c r="G173" t="s">
        <v>14</v>
      </c>
      <c r="H173">
        <f t="shared" si="13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6"/>
        <v>publishing</v>
      </c>
      <c r="R173" t="str">
        <f t="shared" si="17"/>
        <v>translations</v>
      </c>
      <c r="S173" s="5">
        <f t="shared" si="14"/>
        <v>41718.208333333336</v>
      </c>
      <c r="T173" s="5">
        <f t="shared" si="15"/>
        <v>41740.208333333336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82.875</v>
      </c>
      <c r="G174" t="s">
        <v>14</v>
      </c>
      <c r="H174">
        <f t="shared" si="13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6"/>
        <v>film &amp; video</v>
      </c>
      <c r="R174" t="str">
        <f t="shared" si="17"/>
        <v>documentary</v>
      </c>
      <c r="S174" s="5">
        <f t="shared" si="14"/>
        <v>41839.208333333336</v>
      </c>
      <c r="T174" s="5">
        <f t="shared" si="15"/>
        <v>41854.208333333336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163.01447776628748</v>
      </c>
      <c r="G175" t="s">
        <v>20</v>
      </c>
      <c r="H175">
        <f t="shared" si="13"/>
        <v>100.98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6"/>
        <v>theater</v>
      </c>
      <c r="R175" t="str">
        <f t="shared" si="17"/>
        <v>plays</v>
      </c>
      <c r="S175" s="5">
        <f t="shared" si="14"/>
        <v>41412.208333333336</v>
      </c>
      <c r="T175" s="5">
        <f t="shared" si="15"/>
        <v>41418.208333333336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894.66666666666674</v>
      </c>
      <c r="G176" t="s">
        <v>20</v>
      </c>
      <c r="H176">
        <f t="shared" si="13"/>
        <v>111.83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6"/>
        <v>technology</v>
      </c>
      <c r="R176" t="str">
        <f t="shared" si="17"/>
        <v>wearables</v>
      </c>
      <c r="S176" s="5">
        <f t="shared" si="14"/>
        <v>42282.208333333328</v>
      </c>
      <c r="T176" s="5">
        <f t="shared" si="15"/>
        <v>42283.208333333328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26.191501103752756</v>
      </c>
      <c r="G177" t="s">
        <v>14</v>
      </c>
      <c r="H177">
        <f t="shared" si="13"/>
        <v>42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6"/>
        <v>theater</v>
      </c>
      <c r="R177" t="str">
        <f t="shared" si="17"/>
        <v>plays</v>
      </c>
      <c r="S177" s="5">
        <f t="shared" si="14"/>
        <v>42613.208333333328</v>
      </c>
      <c r="T177" s="5">
        <f t="shared" si="15"/>
        <v>42632.208333333328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74.834782608695647</v>
      </c>
      <c r="G178" t="s">
        <v>14</v>
      </c>
      <c r="H178">
        <f t="shared" si="13"/>
        <v>110.05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6"/>
        <v>theater</v>
      </c>
      <c r="R178" t="str">
        <f t="shared" si="17"/>
        <v>plays</v>
      </c>
      <c r="S178" s="5">
        <f t="shared" si="14"/>
        <v>42616.208333333328</v>
      </c>
      <c r="T178" s="5">
        <f t="shared" si="15"/>
        <v>42625.208333333328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416.47680412371136</v>
      </c>
      <c r="G179" t="s">
        <v>20</v>
      </c>
      <c r="H179">
        <f t="shared" si="13"/>
        <v>59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6"/>
        <v>theater</v>
      </c>
      <c r="R179" t="str">
        <f t="shared" si="17"/>
        <v>plays</v>
      </c>
      <c r="S179" s="5">
        <f t="shared" si="14"/>
        <v>40497.25</v>
      </c>
      <c r="T179" s="5">
        <f t="shared" si="15"/>
        <v>40522.25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96.208333333333329</v>
      </c>
      <c r="G180" t="s">
        <v>14</v>
      </c>
      <c r="H180">
        <f t="shared" si="13"/>
        <v>32.99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6"/>
        <v>food</v>
      </c>
      <c r="R180" t="str">
        <f t="shared" si="17"/>
        <v>food trucks</v>
      </c>
      <c r="S180" s="5">
        <f t="shared" si="14"/>
        <v>42999.208333333328</v>
      </c>
      <c r="T180" s="5">
        <f t="shared" si="15"/>
        <v>43008.208333333328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357.71910112359546</v>
      </c>
      <c r="G181" t="s">
        <v>20</v>
      </c>
      <c r="H181">
        <f t="shared" si="13"/>
        <v>45.01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6"/>
        <v>theater</v>
      </c>
      <c r="R181" t="str">
        <f t="shared" si="17"/>
        <v>plays</v>
      </c>
      <c r="S181" s="5">
        <f t="shared" si="14"/>
        <v>41350.208333333336</v>
      </c>
      <c r="T181" s="5">
        <f t="shared" si="15"/>
        <v>41351.208333333336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308.45714285714286</v>
      </c>
      <c r="G182" t="s">
        <v>20</v>
      </c>
      <c r="H182">
        <f t="shared" si="13"/>
        <v>81.98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6"/>
        <v>technology</v>
      </c>
      <c r="R182" t="str">
        <f t="shared" si="17"/>
        <v>wearables</v>
      </c>
      <c r="S182" s="5">
        <f t="shared" si="14"/>
        <v>40259.208333333336</v>
      </c>
      <c r="T182" s="5">
        <f t="shared" si="15"/>
        <v>40264.208333333336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61.802325581395344</v>
      </c>
      <c r="G183" t="s">
        <v>14</v>
      </c>
      <c r="H183">
        <f t="shared" si="13"/>
        <v>39.08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6"/>
        <v>technology</v>
      </c>
      <c r="R183" t="str">
        <f t="shared" si="17"/>
        <v>web</v>
      </c>
      <c r="S183" s="5">
        <f t="shared" si="14"/>
        <v>43012.208333333328</v>
      </c>
      <c r="T183" s="5">
        <f t="shared" si="15"/>
        <v>43030.208333333328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722.32472324723244</v>
      </c>
      <c r="G184" t="s">
        <v>20</v>
      </c>
      <c r="H184">
        <f t="shared" si="13"/>
        <v>59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6"/>
        <v>theater</v>
      </c>
      <c r="R184" t="str">
        <f t="shared" si="17"/>
        <v>plays</v>
      </c>
      <c r="S184" s="5">
        <f t="shared" si="14"/>
        <v>43631.208333333328</v>
      </c>
      <c r="T184" s="5">
        <f t="shared" si="15"/>
        <v>43647.208333333328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69.117647058823522</v>
      </c>
      <c r="G185" t="s">
        <v>14</v>
      </c>
      <c r="H185">
        <f t="shared" si="13"/>
        <v>40.99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6"/>
        <v>music</v>
      </c>
      <c r="R185" t="str">
        <f t="shared" si="17"/>
        <v>rock</v>
      </c>
      <c r="S185" s="5">
        <f t="shared" si="14"/>
        <v>40430.208333333336</v>
      </c>
      <c r="T185" s="5">
        <f t="shared" si="15"/>
        <v>40443.208333333336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293.05555555555554</v>
      </c>
      <c r="G186" t="s">
        <v>20</v>
      </c>
      <c r="H186">
        <f t="shared" si="13"/>
        <v>31.03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6"/>
        <v>theater</v>
      </c>
      <c r="R186" t="str">
        <f t="shared" si="17"/>
        <v>plays</v>
      </c>
      <c r="S186" s="5">
        <f t="shared" si="14"/>
        <v>43588.208333333328</v>
      </c>
      <c r="T186" s="5">
        <f t="shared" si="15"/>
        <v>43589.208333333328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71.8</v>
      </c>
      <c r="G187" t="s">
        <v>14</v>
      </c>
      <c r="H187">
        <f t="shared" si="13"/>
        <v>37.79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6"/>
        <v>film &amp; video</v>
      </c>
      <c r="R187" t="str">
        <f t="shared" si="17"/>
        <v>television</v>
      </c>
      <c r="S187" s="5">
        <f t="shared" si="14"/>
        <v>43233.208333333328</v>
      </c>
      <c r="T187" s="5">
        <f t="shared" si="15"/>
        <v>43244.208333333328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31.934684684684683</v>
      </c>
      <c r="G188" t="s">
        <v>14</v>
      </c>
      <c r="H188">
        <f t="shared" si="13"/>
        <v>32.01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6"/>
        <v>theater</v>
      </c>
      <c r="R188" t="str">
        <f t="shared" si="17"/>
        <v>plays</v>
      </c>
      <c r="S188" s="5">
        <f t="shared" si="14"/>
        <v>41782.208333333336</v>
      </c>
      <c r="T188" s="5">
        <f t="shared" si="15"/>
        <v>41797.208333333336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229.87375415282392</v>
      </c>
      <c r="G189" t="s">
        <v>20</v>
      </c>
      <c r="H189">
        <f t="shared" si="13"/>
        <v>95.97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6"/>
        <v>film &amp; video</v>
      </c>
      <c r="R189" t="str">
        <f t="shared" si="17"/>
        <v>shorts</v>
      </c>
      <c r="S189" s="5">
        <f t="shared" si="14"/>
        <v>41328.25</v>
      </c>
      <c r="T189" s="5">
        <f t="shared" si="15"/>
        <v>41356.208333333336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32.012195121951223</v>
      </c>
      <c r="G190" t="s">
        <v>14</v>
      </c>
      <c r="H190">
        <f t="shared" si="13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6"/>
        <v>theater</v>
      </c>
      <c r="R190" t="str">
        <f t="shared" si="17"/>
        <v>plays</v>
      </c>
      <c r="S190" s="5">
        <f t="shared" si="14"/>
        <v>41975.25</v>
      </c>
      <c r="T190" s="5">
        <f t="shared" si="15"/>
        <v>41976.25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23.525352848928385</v>
      </c>
      <c r="G191" t="s">
        <v>74</v>
      </c>
      <c r="H191">
        <f t="shared" si="13"/>
        <v>102.05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6"/>
        <v>theater</v>
      </c>
      <c r="R191" t="str">
        <f t="shared" si="17"/>
        <v>plays</v>
      </c>
      <c r="S191" s="5">
        <f t="shared" si="14"/>
        <v>42433.25</v>
      </c>
      <c r="T191" s="5">
        <f t="shared" si="15"/>
        <v>42433.25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68.594594594594597</v>
      </c>
      <c r="G192" t="s">
        <v>14</v>
      </c>
      <c r="H192">
        <f t="shared" si="13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6"/>
        <v>theater</v>
      </c>
      <c r="R192" t="str">
        <f t="shared" si="17"/>
        <v>plays</v>
      </c>
      <c r="S192" s="5">
        <f t="shared" si="14"/>
        <v>41429.208333333336</v>
      </c>
      <c r="T192" s="5">
        <f t="shared" si="15"/>
        <v>41430.208333333336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37.952380952380956</v>
      </c>
      <c r="G193" t="s">
        <v>14</v>
      </c>
      <c r="H193">
        <f t="shared" si="13"/>
        <v>37.07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6"/>
        <v>theater</v>
      </c>
      <c r="R193" t="str">
        <f t="shared" si="17"/>
        <v>plays</v>
      </c>
      <c r="S193" s="5">
        <f t="shared" si="14"/>
        <v>43536.208333333328</v>
      </c>
      <c r="T193" s="5">
        <f t="shared" si="15"/>
        <v>43539.208333333328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19.992957746478872</v>
      </c>
      <c r="G194" t="s">
        <v>14</v>
      </c>
      <c r="H194">
        <f t="shared" si="13"/>
        <v>35.049999999999997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6"/>
        <v>music</v>
      </c>
      <c r="R194" t="str">
        <f t="shared" si="17"/>
        <v>rock</v>
      </c>
      <c r="S194" s="5">
        <f t="shared" si="14"/>
        <v>41817.208333333336</v>
      </c>
      <c r="T194" s="5">
        <f t="shared" si="15"/>
        <v>41821.208333333336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(E195/D195*100)</f>
        <v>45.636363636363633</v>
      </c>
      <c r="G195" t="s">
        <v>14</v>
      </c>
      <c r="H195">
        <f t="shared" ref="H195:H258" si="19">IF(I195=0,0,ROUND(E195/I195,2))</f>
        <v>46.34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si="16"/>
        <v>music</v>
      </c>
      <c r="R195" t="str">
        <f t="shared" si="17"/>
        <v>indie rock</v>
      </c>
      <c r="S195" s="5">
        <f t="shared" ref="S195:S258" si="20">(((L195/60)/60)/24)+DATE(1970,1,1)</f>
        <v>43198.208333333328</v>
      </c>
      <c r="T195" s="5">
        <f t="shared" ref="T195:T258" si="21">(((M195/60)/60)/24)+DATE(1970,1,1)</f>
        <v>43202.208333333328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122.7605633802817</v>
      </c>
      <c r="G196" t="s">
        <v>20</v>
      </c>
      <c r="H196">
        <f t="shared" si="19"/>
        <v>69.17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ref="Q196:Q259" si="22">LEFT(P196,SEARCH("/",P196)-1)</f>
        <v>music</v>
      </c>
      <c r="R196" t="str">
        <f t="shared" ref="R196:R259" si="23">RIGHT(P196,LEN(P196)-SEARCH("/",P196))</f>
        <v>metal</v>
      </c>
      <c r="S196" s="5">
        <f t="shared" si="20"/>
        <v>42261.208333333328</v>
      </c>
      <c r="T196" s="5">
        <f t="shared" si="21"/>
        <v>42277.208333333328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361.75316455696202</v>
      </c>
      <c r="G197" t="s">
        <v>20</v>
      </c>
      <c r="H197">
        <f t="shared" si="19"/>
        <v>109.08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2"/>
        <v>music</v>
      </c>
      <c r="R197" t="str">
        <f t="shared" si="23"/>
        <v>electric music</v>
      </c>
      <c r="S197" s="5">
        <f t="shared" si="20"/>
        <v>43310.208333333328</v>
      </c>
      <c r="T197" s="5">
        <f t="shared" si="21"/>
        <v>43317.208333333328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63.146341463414636</v>
      </c>
      <c r="G198" t="s">
        <v>14</v>
      </c>
      <c r="H198">
        <f t="shared" si="19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2"/>
        <v>technology</v>
      </c>
      <c r="R198" t="str">
        <f t="shared" si="23"/>
        <v>wearables</v>
      </c>
      <c r="S198" s="5">
        <f t="shared" si="20"/>
        <v>42616.208333333328</v>
      </c>
      <c r="T198" s="5">
        <f t="shared" si="21"/>
        <v>42635.208333333328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298.20475319926874</v>
      </c>
      <c r="G199" t="s">
        <v>20</v>
      </c>
      <c r="H199">
        <f t="shared" si="19"/>
        <v>82.01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2"/>
        <v>film &amp; video</v>
      </c>
      <c r="R199" t="str">
        <f t="shared" si="23"/>
        <v>drama</v>
      </c>
      <c r="S199" s="5">
        <f t="shared" si="20"/>
        <v>42909.208333333328</v>
      </c>
      <c r="T199" s="5">
        <f t="shared" si="21"/>
        <v>42923.208333333328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9.5585443037974684</v>
      </c>
      <c r="G200" t="s">
        <v>14</v>
      </c>
      <c r="H200">
        <f t="shared" si="19"/>
        <v>35.96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2"/>
        <v>music</v>
      </c>
      <c r="R200" t="str">
        <f t="shared" si="23"/>
        <v>electric music</v>
      </c>
      <c r="S200" s="5">
        <f t="shared" si="20"/>
        <v>40396.208333333336</v>
      </c>
      <c r="T200" s="5">
        <f t="shared" si="21"/>
        <v>40425.208333333336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53.777777777777779</v>
      </c>
      <c r="G201" t="s">
        <v>14</v>
      </c>
      <c r="H201">
        <f t="shared" si="19"/>
        <v>74.459999999999994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2"/>
        <v>music</v>
      </c>
      <c r="R201" t="str">
        <f t="shared" si="23"/>
        <v>rock</v>
      </c>
      <c r="S201" s="5">
        <f t="shared" si="20"/>
        <v>42192.208333333328</v>
      </c>
      <c r="T201" s="5">
        <f t="shared" si="21"/>
        <v>42196.208333333328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2</v>
      </c>
      <c r="G202" t="s">
        <v>14</v>
      </c>
      <c r="H202">
        <f t="shared" si="19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2"/>
        <v>theater</v>
      </c>
      <c r="R202" t="str">
        <f t="shared" si="23"/>
        <v>plays</v>
      </c>
      <c r="S202" s="5">
        <f t="shared" si="20"/>
        <v>40262.208333333336</v>
      </c>
      <c r="T202" s="5">
        <f t="shared" si="21"/>
        <v>40273.208333333336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681.19047619047615</v>
      </c>
      <c r="G203" t="s">
        <v>20</v>
      </c>
      <c r="H203">
        <f t="shared" si="19"/>
        <v>91.11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2"/>
        <v>technology</v>
      </c>
      <c r="R203" t="str">
        <f t="shared" si="23"/>
        <v>web</v>
      </c>
      <c r="S203" s="5">
        <f t="shared" si="20"/>
        <v>41845.208333333336</v>
      </c>
      <c r="T203" s="5">
        <f t="shared" si="21"/>
        <v>41863.208333333336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78.831325301204828</v>
      </c>
      <c r="G204" t="s">
        <v>74</v>
      </c>
      <c r="H204">
        <f t="shared" si="19"/>
        <v>79.790000000000006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2"/>
        <v>food</v>
      </c>
      <c r="R204" t="str">
        <f t="shared" si="23"/>
        <v>food trucks</v>
      </c>
      <c r="S204" s="5">
        <f t="shared" si="20"/>
        <v>40818.208333333336</v>
      </c>
      <c r="T204" s="5">
        <f t="shared" si="21"/>
        <v>40822.208333333336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134.40792216817235</v>
      </c>
      <c r="G205" t="s">
        <v>20</v>
      </c>
      <c r="H205">
        <f t="shared" si="19"/>
        <v>43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2"/>
        <v>theater</v>
      </c>
      <c r="R205" t="str">
        <f t="shared" si="23"/>
        <v>plays</v>
      </c>
      <c r="S205" s="5">
        <f t="shared" si="20"/>
        <v>42752.25</v>
      </c>
      <c r="T205" s="5">
        <f t="shared" si="21"/>
        <v>42754.25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3.3719999999999999</v>
      </c>
      <c r="G206" t="s">
        <v>14</v>
      </c>
      <c r="H206">
        <f t="shared" si="19"/>
        <v>63.23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2"/>
        <v>music</v>
      </c>
      <c r="R206" t="str">
        <f t="shared" si="23"/>
        <v>jazz</v>
      </c>
      <c r="S206" s="5">
        <f t="shared" si="20"/>
        <v>40636.208333333336</v>
      </c>
      <c r="T206" s="5">
        <f t="shared" si="21"/>
        <v>40646.208333333336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431.84615384615387</v>
      </c>
      <c r="G207" t="s">
        <v>20</v>
      </c>
      <c r="H207">
        <f t="shared" si="19"/>
        <v>70.180000000000007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2"/>
        <v>theater</v>
      </c>
      <c r="R207" t="str">
        <f t="shared" si="23"/>
        <v>plays</v>
      </c>
      <c r="S207" s="5">
        <f t="shared" si="20"/>
        <v>43390.208333333328</v>
      </c>
      <c r="T207" s="5">
        <f t="shared" si="21"/>
        <v>43402.208333333328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38.844444444444441</v>
      </c>
      <c r="G208" t="s">
        <v>74</v>
      </c>
      <c r="H208">
        <f t="shared" si="19"/>
        <v>61.33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2"/>
        <v>publishing</v>
      </c>
      <c r="R208" t="str">
        <f t="shared" si="23"/>
        <v>fiction</v>
      </c>
      <c r="S208" s="5">
        <f t="shared" si="20"/>
        <v>40236.25</v>
      </c>
      <c r="T208" s="5">
        <f t="shared" si="21"/>
        <v>40245.25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425.7</v>
      </c>
      <c r="G209" t="s">
        <v>20</v>
      </c>
      <c r="H209">
        <f t="shared" si="19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2"/>
        <v>music</v>
      </c>
      <c r="R209" t="str">
        <f t="shared" si="23"/>
        <v>rock</v>
      </c>
      <c r="S209" s="5">
        <f t="shared" si="20"/>
        <v>43340.208333333328</v>
      </c>
      <c r="T209" s="5">
        <f t="shared" si="21"/>
        <v>43360.208333333328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101.12239715591672</v>
      </c>
      <c r="G210" t="s">
        <v>20</v>
      </c>
      <c r="H210">
        <f t="shared" si="19"/>
        <v>96.98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2"/>
        <v>film &amp; video</v>
      </c>
      <c r="R210" t="str">
        <f t="shared" si="23"/>
        <v>documentary</v>
      </c>
      <c r="S210" s="5">
        <f t="shared" si="20"/>
        <v>43048.25</v>
      </c>
      <c r="T210" s="5">
        <f t="shared" si="21"/>
        <v>43072.25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21.188688946015425</v>
      </c>
      <c r="G211" t="s">
        <v>47</v>
      </c>
      <c r="H211">
        <f t="shared" si="19"/>
        <v>51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2"/>
        <v>film &amp; video</v>
      </c>
      <c r="R211" t="str">
        <f t="shared" si="23"/>
        <v>documentary</v>
      </c>
      <c r="S211" s="5">
        <f t="shared" si="20"/>
        <v>42496.208333333328</v>
      </c>
      <c r="T211" s="5">
        <f t="shared" si="21"/>
        <v>42503.208333333328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67.425531914893625</v>
      </c>
      <c r="G212" t="s">
        <v>14</v>
      </c>
      <c r="H212">
        <f t="shared" si="19"/>
        <v>28.04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2"/>
        <v>film &amp; video</v>
      </c>
      <c r="R212" t="str">
        <f t="shared" si="23"/>
        <v>science fiction</v>
      </c>
      <c r="S212" s="5">
        <f t="shared" si="20"/>
        <v>42797.25</v>
      </c>
      <c r="T212" s="5">
        <f t="shared" si="21"/>
        <v>42824.208333333328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94.923371647509583</v>
      </c>
      <c r="G213" t="s">
        <v>14</v>
      </c>
      <c r="H213">
        <f t="shared" si="19"/>
        <v>60.98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2"/>
        <v>theater</v>
      </c>
      <c r="R213" t="str">
        <f t="shared" si="23"/>
        <v>plays</v>
      </c>
      <c r="S213" s="5">
        <f t="shared" si="20"/>
        <v>41513.208333333336</v>
      </c>
      <c r="T213" s="5">
        <f t="shared" si="21"/>
        <v>41537.208333333336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151.85185185185185</v>
      </c>
      <c r="G214" t="s">
        <v>20</v>
      </c>
      <c r="H214">
        <f t="shared" si="19"/>
        <v>73.209999999999994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2"/>
        <v>theater</v>
      </c>
      <c r="R214" t="str">
        <f t="shared" si="23"/>
        <v>plays</v>
      </c>
      <c r="S214" s="5">
        <f t="shared" si="20"/>
        <v>43814.25</v>
      </c>
      <c r="T214" s="5">
        <f t="shared" si="21"/>
        <v>43860.25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195.16382252559728</v>
      </c>
      <c r="G215" t="s">
        <v>20</v>
      </c>
      <c r="H215">
        <f t="shared" si="19"/>
        <v>40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2"/>
        <v>music</v>
      </c>
      <c r="R215" t="str">
        <f t="shared" si="23"/>
        <v>indie rock</v>
      </c>
      <c r="S215" s="5">
        <f t="shared" si="20"/>
        <v>40488.208333333336</v>
      </c>
      <c r="T215" s="5">
        <f t="shared" si="21"/>
        <v>40496.25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1023.1428571428571</v>
      </c>
      <c r="G216" t="s">
        <v>20</v>
      </c>
      <c r="H216">
        <f t="shared" si="19"/>
        <v>86.81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2"/>
        <v>music</v>
      </c>
      <c r="R216" t="str">
        <f t="shared" si="23"/>
        <v>rock</v>
      </c>
      <c r="S216" s="5">
        <f t="shared" si="20"/>
        <v>40409.208333333336</v>
      </c>
      <c r="T216" s="5">
        <f t="shared" si="21"/>
        <v>40415.208333333336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3.841836734693878</v>
      </c>
      <c r="G217" t="s">
        <v>14</v>
      </c>
      <c r="H217">
        <f t="shared" si="19"/>
        <v>42.13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2"/>
        <v>theater</v>
      </c>
      <c r="R217" t="str">
        <f t="shared" si="23"/>
        <v>plays</v>
      </c>
      <c r="S217" s="5">
        <f t="shared" si="20"/>
        <v>43509.25</v>
      </c>
      <c r="T217" s="5">
        <f t="shared" si="21"/>
        <v>43511.25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155.07066557107643</v>
      </c>
      <c r="G218" t="s">
        <v>20</v>
      </c>
      <c r="H218">
        <f t="shared" si="19"/>
        <v>103.98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2"/>
        <v>theater</v>
      </c>
      <c r="R218" t="str">
        <f t="shared" si="23"/>
        <v>plays</v>
      </c>
      <c r="S218" s="5">
        <f t="shared" si="20"/>
        <v>40869.25</v>
      </c>
      <c r="T218" s="5">
        <f t="shared" si="21"/>
        <v>40871.25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44.753477588871718</v>
      </c>
      <c r="G219" t="s">
        <v>14</v>
      </c>
      <c r="H219">
        <f t="shared" si="19"/>
        <v>62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2"/>
        <v>film &amp; video</v>
      </c>
      <c r="R219" t="str">
        <f t="shared" si="23"/>
        <v>science fiction</v>
      </c>
      <c r="S219" s="5">
        <f t="shared" si="20"/>
        <v>43583.208333333328</v>
      </c>
      <c r="T219" s="5">
        <f t="shared" si="21"/>
        <v>43592.208333333328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215.94736842105263</v>
      </c>
      <c r="G220" t="s">
        <v>20</v>
      </c>
      <c r="H220">
        <f t="shared" si="19"/>
        <v>31.01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2"/>
        <v>film &amp; video</v>
      </c>
      <c r="R220" t="str">
        <f t="shared" si="23"/>
        <v>shorts</v>
      </c>
      <c r="S220" s="5">
        <f t="shared" si="20"/>
        <v>40858.25</v>
      </c>
      <c r="T220" s="5">
        <f t="shared" si="21"/>
        <v>40892.25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332.12709832134288</v>
      </c>
      <c r="G221" t="s">
        <v>20</v>
      </c>
      <c r="H221">
        <f t="shared" si="19"/>
        <v>89.99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2"/>
        <v>film &amp; video</v>
      </c>
      <c r="R221" t="str">
        <f t="shared" si="23"/>
        <v>animation</v>
      </c>
      <c r="S221" s="5">
        <f t="shared" si="20"/>
        <v>41137.208333333336</v>
      </c>
      <c r="T221" s="5">
        <f t="shared" si="21"/>
        <v>41149.208333333336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8.4430379746835449</v>
      </c>
      <c r="G222" t="s">
        <v>14</v>
      </c>
      <c r="H222">
        <f t="shared" si="19"/>
        <v>39.24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2"/>
        <v>theater</v>
      </c>
      <c r="R222" t="str">
        <f t="shared" si="23"/>
        <v>plays</v>
      </c>
      <c r="S222" s="5">
        <f t="shared" si="20"/>
        <v>40725.208333333336</v>
      </c>
      <c r="T222" s="5">
        <f t="shared" si="21"/>
        <v>40743.208333333336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98.625514403292186</v>
      </c>
      <c r="G223" t="s">
        <v>14</v>
      </c>
      <c r="H223">
        <f t="shared" si="19"/>
        <v>54.99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2"/>
        <v>food</v>
      </c>
      <c r="R223" t="str">
        <f t="shared" si="23"/>
        <v>food trucks</v>
      </c>
      <c r="S223" s="5">
        <f t="shared" si="20"/>
        <v>41081.208333333336</v>
      </c>
      <c r="T223" s="5">
        <f t="shared" si="21"/>
        <v>41083.208333333336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137.97916666666669</v>
      </c>
      <c r="G224" t="s">
        <v>20</v>
      </c>
      <c r="H224">
        <f t="shared" si="19"/>
        <v>47.99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2"/>
        <v>photography</v>
      </c>
      <c r="R224" t="str">
        <f t="shared" si="23"/>
        <v>photography books</v>
      </c>
      <c r="S224" s="5">
        <f t="shared" si="20"/>
        <v>41914.208333333336</v>
      </c>
      <c r="T224" s="5">
        <f t="shared" si="21"/>
        <v>41915.208333333336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93.81099656357388</v>
      </c>
      <c r="G225" t="s">
        <v>14</v>
      </c>
      <c r="H225">
        <f t="shared" si="19"/>
        <v>87.97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2"/>
        <v>theater</v>
      </c>
      <c r="R225" t="str">
        <f t="shared" si="23"/>
        <v>plays</v>
      </c>
      <c r="S225" s="5">
        <f t="shared" si="20"/>
        <v>42445.208333333328</v>
      </c>
      <c r="T225" s="5">
        <f t="shared" si="21"/>
        <v>42459.208333333328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403.63930885529157</v>
      </c>
      <c r="G226" t="s">
        <v>20</v>
      </c>
      <c r="H226">
        <f t="shared" si="19"/>
        <v>52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2"/>
        <v>film &amp; video</v>
      </c>
      <c r="R226" t="str">
        <f t="shared" si="23"/>
        <v>science fiction</v>
      </c>
      <c r="S226" s="5">
        <f t="shared" si="20"/>
        <v>41906.208333333336</v>
      </c>
      <c r="T226" s="5">
        <f t="shared" si="21"/>
        <v>41951.25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260.1740412979351</v>
      </c>
      <c r="G227" t="s">
        <v>20</v>
      </c>
      <c r="H227">
        <f t="shared" si="19"/>
        <v>30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2"/>
        <v>music</v>
      </c>
      <c r="R227" t="str">
        <f t="shared" si="23"/>
        <v>rock</v>
      </c>
      <c r="S227" s="5">
        <f t="shared" si="20"/>
        <v>41762.208333333336</v>
      </c>
      <c r="T227" s="5">
        <f t="shared" si="21"/>
        <v>41762.208333333336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366.63333333333333</v>
      </c>
      <c r="G228" t="s">
        <v>20</v>
      </c>
      <c r="H228">
        <f t="shared" si="19"/>
        <v>98.21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2"/>
        <v>photography</v>
      </c>
      <c r="R228" t="str">
        <f t="shared" si="23"/>
        <v>photography books</v>
      </c>
      <c r="S228" s="5">
        <f t="shared" si="20"/>
        <v>40276.208333333336</v>
      </c>
      <c r="T228" s="5">
        <f t="shared" si="21"/>
        <v>40313.208333333336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168.72085385878489</v>
      </c>
      <c r="G229" t="s">
        <v>20</v>
      </c>
      <c r="H229">
        <f t="shared" si="19"/>
        <v>108.96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2"/>
        <v>games</v>
      </c>
      <c r="R229" t="str">
        <f t="shared" si="23"/>
        <v>mobile games</v>
      </c>
      <c r="S229" s="5">
        <f t="shared" si="20"/>
        <v>42139.208333333328</v>
      </c>
      <c r="T229" s="5">
        <f t="shared" si="21"/>
        <v>42145.208333333328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119.90717911530093</v>
      </c>
      <c r="G230" t="s">
        <v>20</v>
      </c>
      <c r="H230">
        <f t="shared" si="19"/>
        <v>67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2"/>
        <v>film &amp; video</v>
      </c>
      <c r="R230" t="str">
        <f t="shared" si="23"/>
        <v>animation</v>
      </c>
      <c r="S230" s="5">
        <f t="shared" si="20"/>
        <v>42613.208333333328</v>
      </c>
      <c r="T230" s="5">
        <f t="shared" si="21"/>
        <v>42638.208333333328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193.68925233644859</v>
      </c>
      <c r="G231" t="s">
        <v>20</v>
      </c>
      <c r="H231">
        <f t="shared" si="19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2"/>
        <v>games</v>
      </c>
      <c r="R231" t="str">
        <f t="shared" si="23"/>
        <v>mobile games</v>
      </c>
      <c r="S231" s="5">
        <f t="shared" si="20"/>
        <v>42887.208333333328</v>
      </c>
      <c r="T231" s="5">
        <f t="shared" si="21"/>
        <v>42935.208333333328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420.16666666666669</v>
      </c>
      <c r="G232" t="s">
        <v>20</v>
      </c>
      <c r="H232">
        <f t="shared" si="19"/>
        <v>99.84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2"/>
        <v>games</v>
      </c>
      <c r="R232" t="str">
        <f t="shared" si="23"/>
        <v>video games</v>
      </c>
      <c r="S232" s="5">
        <f t="shared" si="20"/>
        <v>43805.25</v>
      </c>
      <c r="T232" s="5">
        <f t="shared" si="21"/>
        <v>43805.25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76.708333333333329</v>
      </c>
      <c r="G233" t="s">
        <v>74</v>
      </c>
      <c r="H233">
        <f t="shared" si="19"/>
        <v>82.43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2"/>
        <v>theater</v>
      </c>
      <c r="R233" t="str">
        <f t="shared" si="23"/>
        <v>plays</v>
      </c>
      <c r="S233" s="5">
        <f t="shared" si="20"/>
        <v>41415.208333333336</v>
      </c>
      <c r="T233" s="5">
        <f t="shared" si="21"/>
        <v>41473.208333333336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171.26470588235293</v>
      </c>
      <c r="G234" t="s">
        <v>20</v>
      </c>
      <c r="H234">
        <f t="shared" si="19"/>
        <v>63.29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2"/>
        <v>theater</v>
      </c>
      <c r="R234" t="str">
        <f t="shared" si="23"/>
        <v>plays</v>
      </c>
      <c r="S234" s="5">
        <f t="shared" si="20"/>
        <v>42576.208333333328</v>
      </c>
      <c r="T234" s="5">
        <f t="shared" si="21"/>
        <v>42577.208333333328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157.89473684210526</v>
      </c>
      <c r="G235" t="s">
        <v>20</v>
      </c>
      <c r="H235">
        <f t="shared" si="19"/>
        <v>96.77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2"/>
        <v>film &amp; video</v>
      </c>
      <c r="R235" t="str">
        <f t="shared" si="23"/>
        <v>animation</v>
      </c>
      <c r="S235" s="5">
        <f t="shared" si="20"/>
        <v>40706.208333333336</v>
      </c>
      <c r="T235" s="5">
        <f t="shared" si="21"/>
        <v>40722.208333333336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109.08</v>
      </c>
      <c r="G236" t="s">
        <v>20</v>
      </c>
      <c r="H236">
        <f t="shared" si="19"/>
        <v>54.91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2"/>
        <v>games</v>
      </c>
      <c r="R236" t="str">
        <f t="shared" si="23"/>
        <v>video games</v>
      </c>
      <c r="S236" s="5">
        <f t="shared" si="20"/>
        <v>42969.208333333328</v>
      </c>
      <c r="T236" s="5">
        <f t="shared" si="21"/>
        <v>42976.208333333328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41.732558139534881</v>
      </c>
      <c r="G237" t="s">
        <v>14</v>
      </c>
      <c r="H237">
        <f t="shared" si="19"/>
        <v>39.01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2"/>
        <v>film &amp; video</v>
      </c>
      <c r="R237" t="str">
        <f t="shared" si="23"/>
        <v>animation</v>
      </c>
      <c r="S237" s="5">
        <f t="shared" si="20"/>
        <v>42779.25</v>
      </c>
      <c r="T237" s="5">
        <f t="shared" si="21"/>
        <v>42784.25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10.944303797468354</v>
      </c>
      <c r="G238" t="s">
        <v>14</v>
      </c>
      <c r="H238">
        <f t="shared" si="19"/>
        <v>75.84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2"/>
        <v>music</v>
      </c>
      <c r="R238" t="str">
        <f t="shared" si="23"/>
        <v>rock</v>
      </c>
      <c r="S238" s="5">
        <f t="shared" si="20"/>
        <v>43641.208333333328</v>
      </c>
      <c r="T238" s="5">
        <f t="shared" si="21"/>
        <v>43648.208333333328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159.3763440860215</v>
      </c>
      <c r="G239" t="s">
        <v>20</v>
      </c>
      <c r="H239">
        <f t="shared" si="19"/>
        <v>45.05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2"/>
        <v>film &amp; video</v>
      </c>
      <c r="R239" t="str">
        <f t="shared" si="23"/>
        <v>animation</v>
      </c>
      <c r="S239" s="5">
        <f t="shared" si="20"/>
        <v>41754.208333333336</v>
      </c>
      <c r="T239" s="5">
        <f t="shared" si="21"/>
        <v>41756.208333333336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422.41666666666669</v>
      </c>
      <c r="G240" t="s">
        <v>20</v>
      </c>
      <c r="H240">
        <f t="shared" si="19"/>
        <v>104.52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2"/>
        <v>theater</v>
      </c>
      <c r="R240" t="str">
        <f t="shared" si="23"/>
        <v>plays</v>
      </c>
      <c r="S240" s="5">
        <f t="shared" si="20"/>
        <v>43083.25</v>
      </c>
      <c r="T240" s="5">
        <f t="shared" si="21"/>
        <v>43108.25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97.71875</v>
      </c>
      <c r="G241" t="s">
        <v>14</v>
      </c>
      <c r="H241">
        <f t="shared" si="19"/>
        <v>76.27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2"/>
        <v>technology</v>
      </c>
      <c r="R241" t="str">
        <f t="shared" si="23"/>
        <v>wearables</v>
      </c>
      <c r="S241" s="5">
        <f t="shared" si="20"/>
        <v>42245.208333333328</v>
      </c>
      <c r="T241" s="5">
        <f t="shared" si="21"/>
        <v>42249.208333333328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418.78911564625849</v>
      </c>
      <c r="G242" t="s">
        <v>20</v>
      </c>
      <c r="H242">
        <f t="shared" si="19"/>
        <v>69.02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2"/>
        <v>theater</v>
      </c>
      <c r="R242" t="str">
        <f t="shared" si="23"/>
        <v>plays</v>
      </c>
      <c r="S242" s="5">
        <f t="shared" si="20"/>
        <v>40396.208333333336</v>
      </c>
      <c r="T242" s="5">
        <f t="shared" si="21"/>
        <v>40397.208333333336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101.91632047477745</v>
      </c>
      <c r="G243" t="s">
        <v>20</v>
      </c>
      <c r="H243">
        <f t="shared" si="19"/>
        <v>101.98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2"/>
        <v>publishing</v>
      </c>
      <c r="R243" t="str">
        <f t="shared" si="23"/>
        <v>nonfiction</v>
      </c>
      <c r="S243" s="5">
        <f t="shared" si="20"/>
        <v>41742.208333333336</v>
      </c>
      <c r="T243" s="5">
        <f t="shared" si="21"/>
        <v>41752.208333333336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127.72619047619047</v>
      </c>
      <c r="G244" t="s">
        <v>20</v>
      </c>
      <c r="H244">
        <f t="shared" si="19"/>
        <v>42.92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2"/>
        <v>music</v>
      </c>
      <c r="R244" t="str">
        <f t="shared" si="23"/>
        <v>rock</v>
      </c>
      <c r="S244" s="5">
        <f t="shared" si="20"/>
        <v>42865.208333333328</v>
      </c>
      <c r="T244" s="5">
        <f t="shared" si="21"/>
        <v>42875.208333333328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445.21739130434781</v>
      </c>
      <c r="G245" t="s">
        <v>20</v>
      </c>
      <c r="H245">
        <f t="shared" si="19"/>
        <v>43.03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2"/>
        <v>theater</v>
      </c>
      <c r="R245" t="str">
        <f t="shared" si="23"/>
        <v>plays</v>
      </c>
      <c r="S245" s="5">
        <f t="shared" si="20"/>
        <v>43163.25</v>
      </c>
      <c r="T245" s="5">
        <f t="shared" si="21"/>
        <v>43166.25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569.71428571428578</v>
      </c>
      <c r="G246" t="s">
        <v>20</v>
      </c>
      <c r="H246">
        <f t="shared" si="19"/>
        <v>75.25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2"/>
        <v>theater</v>
      </c>
      <c r="R246" t="str">
        <f t="shared" si="23"/>
        <v>plays</v>
      </c>
      <c r="S246" s="5">
        <f t="shared" si="20"/>
        <v>41834.208333333336</v>
      </c>
      <c r="T246" s="5">
        <f t="shared" si="21"/>
        <v>41886.208333333336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509.34482758620686</v>
      </c>
      <c r="G247" t="s">
        <v>20</v>
      </c>
      <c r="H247">
        <f t="shared" si="19"/>
        <v>69.02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2"/>
        <v>theater</v>
      </c>
      <c r="R247" t="str">
        <f t="shared" si="23"/>
        <v>plays</v>
      </c>
      <c r="S247" s="5">
        <f t="shared" si="20"/>
        <v>41736.208333333336</v>
      </c>
      <c r="T247" s="5">
        <f t="shared" si="21"/>
        <v>41737.208333333336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325.5333333333333</v>
      </c>
      <c r="G248" t="s">
        <v>20</v>
      </c>
      <c r="H248">
        <f t="shared" si="19"/>
        <v>65.989999999999995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2"/>
        <v>technology</v>
      </c>
      <c r="R248" t="str">
        <f t="shared" si="23"/>
        <v>web</v>
      </c>
      <c r="S248" s="5">
        <f t="shared" si="20"/>
        <v>41491.208333333336</v>
      </c>
      <c r="T248" s="5">
        <f t="shared" si="21"/>
        <v>41495.208333333336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932.61616161616166</v>
      </c>
      <c r="G249" t="s">
        <v>20</v>
      </c>
      <c r="H249">
        <f t="shared" si="19"/>
        <v>98.01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2"/>
        <v>publishing</v>
      </c>
      <c r="R249" t="str">
        <f t="shared" si="23"/>
        <v>fiction</v>
      </c>
      <c r="S249" s="5">
        <f t="shared" si="20"/>
        <v>42726.25</v>
      </c>
      <c r="T249" s="5">
        <f t="shared" si="21"/>
        <v>42741.25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211.33870967741933</v>
      </c>
      <c r="G250" t="s">
        <v>20</v>
      </c>
      <c r="H250">
        <f t="shared" si="19"/>
        <v>60.11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2"/>
        <v>games</v>
      </c>
      <c r="R250" t="str">
        <f t="shared" si="23"/>
        <v>mobile games</v>
      </c>
      <c r="S250" s="5">
        <f t="shared" si="20"/>
        <v>42004.25</v>
      </c>
      <c r="T250" s="5">
        <f t="shared" si="21"/>
        <v>42009.25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273.32520325203251</v>
      </c>
      <c r="G251" t="s">
        <v>20</v>
      </c>
      <c r="H251">
        <f t="shared" si="19"/>
        <v>26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2"/>
        <v>publishing</v>
      </c>
      <c r="R251" t="str">
        <f t="shared" si="23"/>
        <v>translations</v>
      </c>
      <c r="S251" s="5">
        <f t="shared" si="20"/>
        <v>42006.25</v>
      </c>
      <c r="T251" s="5">
        <f t="shared" si="21"/>
        <v>42013.25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3</v>
      </c>
      <c r="G252" t="s">
        <v>14</v>
      </c>
      <c r="H252">
        <f t="shared" si="19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2"/>
        <v>music</v>
      </c>
      <c r="R252" t="str">
        <f t="shared" si="23"/>
        <v>rock</v>
      </c>
      <c r="S252" s="5">
        <f t="shared" si="20"/>
        <v>40203.25</v>
      </c>
      <c r="T252" s="5">
        <f t="shared" si="21"/>
        <v>40238.25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54.084507042253513</v>
      </c>
      <c r="G253" t="s">
        <v>14</v>
      </c>
      <c r="H253">
        <f t="shared" si="19"/>
        <v>38.020000000000003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2"/>
        <v>theater</v>
      </c>
      <c r="R253" t="str">
        <f t="shared" si="23"/>
        <v>plays</v>
      </c>
      <c r="S253" s="5">
        <f t="shared" si="20"/>
        <v>41252.25</v>
      </c>
      <c r="T253" s="5">
        <f t="shared" si="21"/>
        <v>41254.25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626.29999999999995</v>
      </c>
      <c r="G254" t="s">
        <v>20</v>
      </c>
      <c r="H254">
        <f t="shared" si="19"/>
        <v>106.15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2"/>
        <v>theater</v>
      </c>
      <c r="R254" t="str">
        <f t="shared" si="23"/>
        <v>plays</v>
      </c>
      <c r="S254" s="5">
        <f t="shared" si="20"/>
        <v>41572.208333333336</v>
      </c>
      <c r="T254" s="5">
        <f t="shared" si="21"/>
        <v>41577.208333333336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89.021399176954731</v>
      </c>
      <c r="G255" t="s">
        <v>14</v>
      </c>
      <c r="H255">
        <f t="shared" si="19"/>
        <v>81.02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2"/>
        <v>film &amp; video</v>
      </c>
      <c r="R255" t="str">
        <f t="shared" si="23"/>
        <v>drama</v>
      </c>
      <c r="S255" s="5">
        <f t="shared" si="20"/>
        <v>40641.208333333336</v>
      </c>
      <c r="T255" s="5">
        <f t="shared" si="21"/>
        <v>40653.208333333336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184.89130434782609</v>
      </c>
      <c r="G256" t="s">
        <v>20</v>
      </c>
      <c r="H256">
        <f t="shared" si="19"/>
        <v>96.65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2"/>
        <v>publishing</v>
      </c>
      <c r="R256" t="str">
        <f t="shared" si="23"/>
        <v>nonfiction</v>
      </c>
      <c r="S256" s="5">
        <f t="shared" si="20"/>
        <v>42787.25</v>
      </c>
      <c r="T256" s="5">
        <f t="shared" si="21"/>
        <v>42789.25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120.16770186335404</v>
      </c>
      <c r="G257" t="s">
        <v>20</v>
      </c>
      <c r="H257">
        <f t="shared" si="19"/>
        <v>57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2"/>
        <v>music</v>
      </c>
      <c r="R257" t="str">
        <f t="shared" si="23"/>
        <v>rock</v>
      </c>
      <c r="S257" s="5">
        <f t="shared" si="20"/>
        <v>40590.25</v>
      </c>
      <c r="T257" s="5">
        <f t="shared" si="21"/>
        <v>40595.25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23.390243902439025</v>
      </c>
      <c r="G258" t="s">
        <v>14</v>
      </c>
      <c r="H258">
        <f t="shared" si="19"/>
        <v>63.93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2"/>
        <v>music</v>
      </c>
      <c r="R258" t="str">
        <f t="shared" si="23"/>
        <v>rock</v>
      </c>
      <c r="S258" s="5">
        <f t="shared" si="20"/>
        <v>42393.25</v>
      </c>
      <c r="T258" s="5">
        <f t="shared" si="21"/>
        <v>42430.25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(E259/D259*100)</f>
        <v>146</v>
      </c>
      <c r="G259" t="s">
        <v>20</v>
      </c>
      <c r="H259">
        <f t="shared" ref="H259:H322" si="25">IF(I259=0,0,ROUND(E259/I259,2))</f>
        <v>90.46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si="22"/>
        <v>theater</v>
      </c>
      <c r="R259" t="str">
        <f t="shared" si="23"/>
        <v>plays</v>
      </c>
      <c r="S259" s="5">
        <f t="shared" ref="S259:S322" si="26">(((L259/60)/60)/24)+DATE(1970,1,1)</f>
        <v>41338.25</v>
      </c>
      <c r="T259" s="5">
        <f t="shared" ref="T259:T322" si="27">(((M259/60)/60)/24)+DATE(1970,1,1)</f>
        <v>41352.208333333336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268.48</v>
      </c>
      <c r="G260" t="s">
        <v>20</v>
      </c>
      <c r="H260">
        <f t="shared" si="25"/>
        <v>72.17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ref="Q260:Q323" si="28">LEFT(P260,SEARCH("/",P260)-1)</f>
        <v>theater</v>
      </c>
      <c r="R260" t="str">
        <f t="shared" ref="R260:R323" si="29">RIGHT(P260,LEN(P260)-SEARCH("/",P260))</f>
        <v>plays</v>
      </c>
      <c r="S260" s="5">
        <f t="shared" si="26"/>
        <v>42712.25</v>
      </c>
      <c r="T260" s="5">
        <f t="shared" si="27"/>
        <v>42732.25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597.5</v>
      </c>
      <c r="G261" t="s">
        <v>20</v>
      </c>
      <c r="H261">
        <f t="shared" si="25"/>
        <v>77.930000000000007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8"/>
        <v>photography</v>
      </c>
      <c r="R261" t="str">
        <f t="shared" si="29"/>
        <v>photography books</v>
      </c>
      <c r="S261" s="5">
        <f t="shared" si="26"/>
        <v>41251.25</v>
      </c>
      <c r="T261" s="5">
        <f t="shared" si="27"/>
        <v>41270.25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157.69841269841268</v>
      </c>
      <c r="G262" t="s">
        <v>20</v>
      </c>
      <c r="H262">
        <f t="shared" si="25"/>
        <v>38.07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8"/>
        <v>music</v>
      </c>
      <c r="R262" t="str">
        <f t="shared" si="29"/>
        <v>rock</v>
      </c>
      <c r="S262" s="5">
        <f t="shared" si="26"/>
        <v>41180.208333333336</v>
      </c>
      <c r="T262" s="5">
        <f t="shared" si="27"/>
        <v>41192.208333333336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31.201660735468568</v>
      </c>
      <c r="G263" t="s">
        <v>14</v>
      </c>
      <c r="H263">
        <f t="shared" si="25"/>
        <v>57.94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8"/>
        <v>music</v>
      </c>
      <c r="R263" t="str">
        <f t="shared" si="29"/>
        <v>rock</v>
      </c>
      <c r="S263" s="5">
        <f t="shared" si="26"/>
        <v>40415.208333333336</v>
      </c>
      <c r="T263" s="5">
        <f t="shared" si="27"/>
        <v>40419.208333333336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313.41176470588238</v>
      </c>
      <c r="G264" t="s">
        <v>20</v>
      </c>
      <c r="H264">
        <f t="shared" si="25"/>
        <v>49.79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8"/>
        <v>music</v>
      </c>
      <c r="R264" t="str">
        <f t="shared" si="29"/>
        <v>indie rock</v>
      </c>
      <c r="S264" s="5">
        <f t="shared" si="26"/>
        <v>40638.208333333336</v>
      </c>
      <c r="T264" s="5">
        <f t="shared" si="27"/>
        <v>40664.208333333336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370.89655172413791</v>
      </c>
      <c r="G265" t="s">
        <v>20</v>
      </c>
      <c r="H265">
        <f t="shared" si="25"/>
        <v>54.05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8"/>
        <v>photography</v>
      </c>
      <c r="R265" t="str">
        <f t="shared" si="29"/>
        <v>photography books</v>
      </c>
      <c r="S265" s="5">
        <f t="shared" si="26"/>
        <v>40187.25</v>
      </c>
      <c r="T265" s="5">
        <f t="shared" si="27"/>
        <v>40187.25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362.66447368421052</v>
      </c>
      <c r="G266" t="s">
        <v>20</v>
      </c>
      <c r="H266">
        <f t="shared" si="25"/>
        <v>30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8"/>
        <v>theater</v>
      </c>
      <c r="R266" t="str">
        <f t="shared" si="29"/>
        <v>plays</v>
      </c>
      <c r="S266" s="5">
        <f t="shared" si="26"/>
        <v>41317.25</v>
      </c>
      <c r="T266" s="5">
        <f t="shared" si="27"/>
        <v>41333.25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123.08163265306122</v>
      </c>
      <c r="G267" t="s">
        <v>20</v>
      </c>
      <c r="H267">
        <f t="shared" si="25"/>
        <v>70.13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8"/>
        <v>theater</v>
      </c>
      <c r="R267" t="str">
        <f t="shared" si="29"/>
        <v>plays</v>
      </c>
      <c r="S267" s="5">
        <f t="shared" si="26"/>
        <v>42372.25</v>
      </c>
      <c r="T267" s="5">
        <f t="shared" si="27"/>
        <v>42416.25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76.766756032171585</v>
      </c>
      <c r="G268" t="s">
        <v>14</v>
      </c>
      <c r="H268">
        <f t="shared" si="25"/>
        <v>27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8"/>
        <v>music</v>
      </c>
      <c r="R268" t="str">
        <f t="shared" si="29"/>
        <v>jazz</v>
      </c>
      <c r="S268" s="5">
        <f t="shared" si="26"/>
        <v>41950.25</v>
      </c>
      <c r="T268" s="5">
        <f t="shared" si="27"/>
        <v>41983.25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233.62012987012989</v>
      </c>
      <c r="G269" t="s">
        <v>20</v>
      </c>
      <c r="H269">
        <f t="shared" si="25"/>
        <v>51.99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8"/>
        <v>theater</v>
      </c>
      <c r="R269" t="str">
        <f t="shared" si="29"/>
        <v>plays</v>
      </c>
      <c r="S269" s="5">
        <f t="shared" si="26"/>
        <v>41206.208333333336</v>
      </c>
      <c r="T269" s="5">
        <f t="shared" si="27"/>
        <v>41222.25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180.53333333333333</v>
      </c>
      <c r="G270" t="s">
        <v>20</v>
      </c>
      <c r="H270">
        <f t="shared" si="25"/>
        <v>56.42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8"/>
        <v>film &amp; video</v>
      </c>
      <c r="R270" t="str">
        <f t="shared" si="29"/>
        <v>documentary</v>
      </c>
      <c r="S270" s="5">
        <f t="shared" si="26"/>
        <v>41186.208333333336</v>
      </c>
      <c r="T270" s="5">
        <f t="shared" si="27"/>
        <v>41232.25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252.62857142857143</v>
      </c>
      <c r="G271" t="s">
        <v>20</v>
      </c>
      <c r="H271">
        <f t="shared" si="25"/>
        <v>101.63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8"/>
        <v>film &amp; video</v>
      </c>
      <c r="R271" t="str">
        <f t="shared" si="29"/>
        <v>television</v>
      </c>
      <c r="S271" s="5">
        <f t="shared" si="26"/>
        <v>43496.25</v>
      </c>
      <c r="T271" s="5">
        <f t="shared" si="27"/>
        <v>43517.25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27.176538240368025</v>
      </c>
      <c r="G272" t="s">
        <v>74</v>
      </c>
      <c r="H272">
        <f t="shared" si="25"/>
        <v>25.01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8"/>
        <v>games</v>
      </c>
      <c r="R272" t="str">
        <f t="shared" si="29"/>
        <v>video games</v>
      </c>
      <c r="S272" s="5">
        <f t="shared" si="26"/>
        <v>40514.25</v>
      </c>
      <c r="T272" s="5">
        <f t="shared" si="27"/>
        <v>40516.25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</v>
      </c>
      <c r="G273" t="s">
        <v>47</v>
      </c>
      <c r="H273">
        <f t="shared" si="25"/>
        <v>32.020000000000003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8"/>
        <v>photography</v>
      </c>
      <c r="R273" t="str">
        <f t="shared" si="29"/>
        <v>photography books</v>
      </c>
      <c r="S273" s="5">
        <f t="shared" si="26"/>
        <v>42345.25</v>
      </c>
      <c r="T273" s="5">
        <f t="shared" si="27"/>
        <v>42376.25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304.0097847358121</v>
      </c>
      <c r="G274" t="s">
        <v>20</v>
      </c>
      <c r="H274">
        <f t="shared" si="25"/>
        <v>82.02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8"/>
        <v>theater</v>
      </c>
      <c r="R274" t="str">
        <f t="shared" si="29"/>
        <v>plays</v>
      </c>
      <c r="S274" s="5">
        <f t="shared" si="26"/>
        <v>43656.208333333328</v>
      </c>
      <c r="T274" s="5">
        <f t="shared" si="27"/>
        <v>43681.208333333328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137.23076923076923</v>
      </c>
      <c r="G275" t="s">
        <v>20</v>
      </c>
      <c r="H275">
        <f t="shared" si="25"/>
        <v>37.96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8"/>
        <v>theater</v>
      </c>
      <c r="R275" t="str">
        <f t="shared" si="29"/>
        <v>plays</v>
      </c>
      <c r="S275" s="5">
        <f t="shared" si="26"/>
        <v>42995.208333333328</v>
      </c>
      <c r="T275" s="5">
        <f t="shared" si="27"/>
        <v>42998.208333333328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32.208333333333336</v>
      </c>
      <c r="G276" t="s">
        <v>14</v>
      </c>
      <c r="H276">
        <f t="shared" si="25"/>
        <v>51.53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8"/>
        <v>theater</v>
      </c>
      <c r="R276" t="str">
        <f t="shared" si="29"/>
        <v>plays</v>
      </c>
      <c r="S276" s="5">
        <f t="shared" si="26"/>
        <v>43045.25</v>
      </c>
      <c r="T276" s="5">
        <f t="shared" si="27"/>
        <v>43050.25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241.51282051282053</v>
      </c>
      <c r="G277" t="s">
        <v>20</v>
      </c>
      <c r="H277">
        <f t="shared" si="25"/>
        <v>81.2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8"/>
        <v>publishing</v>
      </c>
      <c r="R277" t="str">
        <f t="shared" si="29"/>
        <v>translations</v>
      </c>
      <c r="S277" s="5">
        <f t="shared" si="26"/>
        <v>43561.208333333328</v>
      </c>
      <c r="T277" s="5">
        <f t="shared" si="27"/>
        <v>43569.208333333328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96.8</v>
      </c>
      <c r="G278" t="s">
        <v>14</v>
      </c>
      <c r="H278">
        <f t="shared" si="25"/>
        <v>40.03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8"/>
        <v>games</v>
      </c>
      <c r="R278" t="str">
        <f t="shared" si="29"/>
        <v>video games</v>
      </c>
      <c r="S278" s="5">
        <f t="shared" si="26"/>
        <v>41018.208333333336</v>
      </c>
      <c r="T278" s="5">
        <f t="shared" si="27"/>
        <v>41023.208333333336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1066.4285714285716</v>
      </c>
      <c r="G279" t="s">
        <v>20</v>
      </c>
      <c r="H279">
        <f t="shared" si="25"/>
        <v>89.94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8"/>
        <v>theater</v>
      </c>
      <c r="R279" t="str">
        <f t="shared" si="29"/>
        <v>plays</v>
      </c>
      <c r="S279" s="5">
        <f t="shared" si="26"/>
        <v>40378.208333333336</v>
      </c>
      <c r="T279" s="5">
        <f t="shared" si="27"/>
        <v>40380.208333333336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325.88888888888891</v>
      </c>
      <c r="G280" t="s">
        <v>20</v>
      </c>
      <c r="H280">
        <f t="shared" si="25"/>
        <v>96.69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8"/>
        <v>technology</v>
      </c>
      <c r="R280" t="str">
        <f t="shared" si="29"/>
        <v>web</v>
      </c>
      <c r="S280" s="5">
        <f t="shared" si="26"/>
        <v>41239.25</v>
      </c>
      <c r="T280" s="5">
        <f t="shared" si="27"/>
        <v>41264.25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170.70000000000002</v>
      </c>
      <c r="G281" t="s">
        <v>20</v>
      </c>
      <c r="H281">
        <f t="shared" si="25"/>
        <v>25.01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8"/>
        <v>theater</v>
      </c>
      <c r="R281" t="str">
        <f t="shared" si="29"/>
        <v>plays</v>
      </c>
      <c r="S281" s="5">
        <f t="shared" si="26"/>
        <v>43346.208333333328</v>
      </c>
      <c r="T281" s="5">
        <f t="shared" si="27"/>
        <v>43349.208333333328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581.44000000000005</v>
      </c>
      <c r="G282" t="s">
        <v>20</v>
      </c>
      <c r="H282">
        <f t="shared" si="25"/>
        <v>36.99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8"/>
        <v>film &amp; video</v>
      </c>
      <c r="R282" t="str">
        <f t="shared" si="29"/>
        <v>animation</v>
      </c>
      <c r="S282" s="5">
        <f t="shared" si="26"/>
        <v>43060.25</v>
      </c>
      <c r="T282" s="5">
        <f t="shared" si="27"/>
        <v>43066.25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91.520972644376897</v>
      </c>
      <c r="G283" t="s">
        <v>14</v>
      </c>
      <c r="H283">
        <f t="shared" si="25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8"/>
        <v>theater</v>
      </c>
      <c r="R283" t="str">
        <f t="shared" si="29"/>
        <v>plays</v>
      </c>
      <c r="S283" s="5">
        <f t="shared" si="26"/>
        <v>40979.25</v>
      </c>
      <c r="T283" s="5">
        <f t="shared" si="27"/>
        <v>41000.208333333336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108.04761904761904</v>
      </c>
      <c r="G284" t="s">
        <v>20</v>
      </c>
      <c r="H284">
        <f t="shared" si="25"/>
        <v>68.239999999999995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8"/>
        <v>film &amp; video</v>
      </c>
      <c r="R284" t="str">
        <f t="shared" si="29"/>
        <v>television</v>
      </c>
      <c r="S284" s="5">
        <f t="shared" si="26"/>
        <v>42701.25</v>
      </c>
      <c r="T284" s="5">
        <f t="shared" si="27"/>
        <v>42707.25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18.728395061728396</v>
      </c>
      <c r="G285" t="s">
        <v>14</v>
      </c>
      <c r="H285">
        <f t="shared" si="25"/>
        <v>52.31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8"/>
        <v>music</v>
      </c>
      <c r="R285" t="str">
        <f t="shared" si="29"/>
        <v>rock</v>
      </c>
      <c r="S285" s="5">
        <f t="shared" si="26"/>
        <v>42520.208333333328</v>
      </c>
      <c r="T285" s="5">
        <f t="shared" si="27"/>
        <v>42525.208333333328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83.193877551020407</v>
      </c>
      <c r="G286" t="s">
        <v>14</v>
      </c>
      <c r="H286">
        <f t="shared" si="25"/>
        <v>61.77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8"/>
        <v>technology</v>
      </c>
      <c r="R286" t="str">
        <f t="shared" si="29"/>
        <v>web</v>
      </c>
      <c r="S286" s="5">
        <f t="shared" si="26"/>
        <v>41030.208333333336</v>
      </c>
      <c r="T286" s="5">
        <f t="shared" si="27"/>
        <v>41035.208333333336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706.33333333333337</v>
      </c>
      <c r="G287" t="s">
        <v>20</v>
      </c>
      <c r="H287">
        <f t="shared" si="25"/>
        <v>25.03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8"/>
        <v>theater</v>
      </c>
      <c r="R287" t="str">
        <f t="shared" si="29"/>
        <v>plays</v>
      </c>
      <c r="S287" s="5">
        <f t="shared" si="26"/>
        <v>42623.208333333328</v>
      </c>
      <c r="T287" s="5">
        <f t="shared" si="27"/>
        <v>42661.208333333328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17.446030330062445</v>
      </c>
      <c r="G288" t="s">
        <v>74</v>
      </c>
      <c r="H288">
        <f t="shared" si="25"/>
        <v>106.29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8"/>
        <v>theater</v>
      </c>
      <c r="R288" t="str">
        <f t="shared" si="29"/>
        <v>plays</v>
      </c>
      <c r="S288" s="5">
        <f t="shared" si="26"/>
        <v>42697.25</v>
      </c>
      <c r="T288" s="5">
        <f t="shared" si="27"/>
        <v>42704.25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209.73015873015873</v>
      </c>
      <c r="G289" t="s">
        <v>20</v>
      </c>
      <c r="H289">
        <f t="shared" si="25"/>
        <v>75.069999999999993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8"/>
        <v>music</v>
      </c>
      <c r="R289" t="str">
        <f t="shared" si="29"/>
        <v>electric music</v>
      </c>
      <c r="S289" s="5">
        <f t="shared" si="26"/>
        <v>42122.208333333328</v>
      </c>
      <c r="T289" s="5">
        <f t="shared" si="27"/>
        <v>42122.208333333328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97.785714285714292</v>
      </c>
      <c r="G290" t="s">
        <v>14</v>
      </c>
      <c r="H290">
        <f t="shared" si="25"/>
        <v>39.97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8"/>
        <v>music</v>
      </c>
      <c r="R290" t="str">
        <f t="shared" si="29"/>
        <v>metal</v>
      </c>
      <c r="S290" s="5">
        <f t="shared" si="26"/>
        <v>40982.208333333336</v>
      </c>
      <c r="T290" s="5">
        <f t="shared" si="27"/>
        <v>40983.208333333336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1684.25</v>
      </c>
      <c r="G291" t="s">
        <v>20</v>
      </c>
      <c r="H291">
        <f t="shared" si="25"/>
        <v>39.979999999999997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8"/>
        <v>theater</v>
      </c>
      <c r="R291" t="str">
        <f t="shared" si="29"/>
        <v>plays</v>
      </c>
      <c r="S291" s="5">
        <f t="shared" si="26"/>
        <v>42219.208333333328</v>
      </c>
      <c r="T291" s="5">
        <f t="shared" si="27"/>
        <v>42222.208333333328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54.402135231316727</v>
      </c>
      <c r="G292" t="s">
        <v>14</v>
      </c>
      <c r="H292">
        <f t="shared" si="25"/>
        <v>101.02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8"/>
        <v>film &amp; video</v>
      </c>
      <c r="R292" t="str">
        <f t="shared" si="29"/>
        <v>documentary</v>
      </c>
      <c r="S292" s="5">
        <f t="shared" si="26"/>
        <v>41404.208333333336</v>
      </c>
      <c r="T292" s="5">
        <f t="shared" si="27"/>
        <v>41436.208333333336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456.61111111111109</v>
      </c>
      <c r="G293" t="s">
        <v>20</v>
      </c>
      <c r="H293">
        <f t="shared" si="25"/>
        <v>76.81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8"/>
        <v>technology</v>
      </c>
      <c r="R293" t="str">
        <f t="shared" si="29"/>
        <v>web</v>
      </c>
      <c r="S293" s="5">
        <f t="shared" si="26"/>
        <v>40831.208333333336</v>
      </c>
      <c r="T293" s="5">
        <f t="shared" si="27"/>
        <v>40835.208333333336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9.8219178082191778</v>
      </c>
      <c r="G294" t="s">
        <v>14</v>
      </c>
      <c r="H294">
        <f t="shared" si="25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8"/>
        <v>food</v>
      </c>
      <c r="R294" t="str">
        <f t="shared" si="29"/>
        <v>food trucks</v>
      </c>
      <c r="S294" s="5">
        <f t="shared" si="26"/>
        <v>40984.208333333336</v>
      </c>
      <c r="T294" s="5">
        <f t="shared" si="27"/>
        <v>41002.208333333336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16.384615384615383</v>
      </c>
      <c r="G295" t="s">
        <v>74</v>
      </c>
      <c r="H295">
        <f t="shared" si="25"/>
        <v>33.28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8"/>
        <v>theater</v>
      </c>
      <c r="R295" t="str">
        <f t="shared" si="29"/>
        <v>plays</v>
      </c>
      <c r="S295" s="5">
        <f t="shared" si="26"/>
        <v>40456.208333333336</v>
      </c>
      <c r="T295" s="5">
        <f t="shared" si="27"/>
        <v>40465.208333333336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1339.6666666666667</v>
      </c>
      <c r="G296" t="s">
        <v>20</v>
      </c>
      <c r="H296">
        <f t="shared" si="25"/>
        <v>43.92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8"/>
        <v>theater</v>
      </c>
      <c r="R296" t="str">
        <f t="shared" si="29"/>
        <v>plays</v>
      </c>
      <c r="S296" s="5">
        <f t="shared" si="26"/>
        <v>43399.208333333328</v>
      </c>
      <c r="T296" s="5">
        <f t="shared" si="27"/>
        <v>43411.25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35.650077760497666</v>
      </c>
      <c r="G297" t="s">
        <v>14</v>
      </c>
      <c r="H297">
        <f t="shared" si="25"/>
        <v>36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8"/>
        <v>theater</v>
      </c>
      <c r="R297" t="str">
        <f t="shared" si="29"/>
        <v>plays</v>
      </c>
      <c r="S297" s="5">
        <f t="shared" si="26"/>
        <v>41562.208333333336</v>
      </c>
      <c r="T297" s="5">
        <f t="shared" si="27"/>
        <v>41587.25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54.950819672131146</v>
      </c>
      <c r="G298" t="s">
        <v>14</v>
      </c>
      <c r="H298">
        <f t="shared" si="25"/>
        <v>88.21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8"/>
        <v>theater</v>
      </c>
      <c r="R298" t="str">
        <f t="shared" si="29"/>
        <v>plays</v>
      </c>
      <c r="S298" s="5">
        <f t="shared" si="26"/>
        <v>43493.25</v>
      </c>
      <c r="T298" s="5">
        <f t="shared" si="27"/>
        <v>43515.25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94.236111111111114</v>
      </c>
      <c r="G299" t="s">
        <v>14</v>
      </c>
      <c r="H299">
        <f t="shared" si="25"/>
        <v>65.239999999999995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8"/>
        <v>theater</v>
      </c>
      <c r="R299" t="str">
        <f t="shared" si="29"/>
        <v>plays</v>
      </c>
      <c r="S299" s="5">
        <f t="shared" si="26"/>
        <v>41653.25</v>
      </c>
      <c r="T299" s="5">
        <f t="shared" si="27"/>
        <v>41662.25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143.91428571428571</v>
      </c>
      <c r="G300" t="s">
        <v>20</v>
      </c>
      <c r="H300">
        <f t="shared" si="25"/>
        <v>69.959999999999994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8"/>
        <v>music</v>
      </c>
      <c r="R300" t="str">
        <f t="shared" si="29"/>
        <v>rock</v>
      </c>
      <c r="S300" s="5">
        <f t="shared" si="26"/>
        <v>42426.25</v>
      </c>
      <c r="T300" s="5">
        <f t="shared" si="27"/>
        <v>42444.208333333328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51.421052631578945</v>
      </c>
      <c r="G301" t="s">
        <v>14</v>
      </c>
      <c r="H301">
        <f t="shared" si="25"/>
        <v>39.880000000000003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8"/>
        <v>food</v>
      </c>
      <c r="R301" t="str">
        <f t="shared" si="29"/>
        <v>food trucks</v>
      </c>
      <c r="S301" s="5">
        <f t="shared" si="26"/>
        <v>42432.25</v>
      </c>
      <c r="T301" s="5">
        <f t="shared" si="27"/>
        <v>42488.208333333328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5</v>
      </c>
      <c r="G302" t="s">
        <v>14</v>
      </c>
      <c r="H302">
        <f t="shared" si="25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8"/>
        <v>publishing</v>
      </c>
      <c r="R302" t="str">
        <f t="shared" si="29"/>
        <v>nonfiction</v>
      </c>
      <c r="S302" s="5">
        <f t="shared" si="26"/>
        <v>42977.208333333328</v>
      </c>
      <c r="T302" s="5">
        <f t="shared" si="27"/>
        <v>42978.208333333328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1344.6666666666667</v>
      </c>
      <c r="G303" t="s">
        <v>20</v>
      </c>
      <c r="H303">
        <f t="shared" si="25"/>
        <v>41.02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8"/>
        <v>film &amp; video</v>
      </c>
      <c r="R303" t="str">
        <f t="shared" si="29"/>
        <v>documentary</v>
      </c>
      <c r="S303" s="5">
        <f t="shared" si="26"/>
        <v>42061.25</v>
      </c>
      <c r="T303" s="5">
        <f t="shared" si="27"/>
        <v>42078.208333333328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31.844940867279899</v>
      </c>
      <c r="G304" t="s">
        <v>14</v>
      </c>
      <c r="H304">
        <f t="shared" si="25"/>
        <v>98.91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8"/>
        <v>theater</v>
      </c>
      <c r="R304" t="str">
        <f t="shared" si="29"/>
        <v>plays</v>
      </c>
      <c r="S304" s="5">
        <f t="shared" si="26"/>
        <v>43345.208333333328</v>
      </c>
      <c r="T304" s="5">
        <f t="shared" si="27"/>
        <v>43359.208333333328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82.617647058823536</v>
      </c>
      <c r="G305" t="s">
        <v>14</v>
      </c>
      <c r="H305">
        <f t="shared" si="25"/>
        <v>87.78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8"/>
        <v>music</v>
      </c>
      <c r="R305" t="str">
        <f t="shared" si="29"/>
        <v>indie rock</v>
      </c>
      <c r="S305" s="5">
        <f t="shared" si="26"/>
        <v>42376.25</v>
      </c>
      <c r="T305" s="5">
        <f t="shared" si="27"/>
        <v>42381.25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546.14285714285722</v>
      </c>
      <c r="G306" t="s">
        <v>20</v>
      </c>
      <c r="H306">
        <f t="shared" si="25"/>
        <v>80.77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8"/>
        <v>film &amp; video</v>
      </c>
      <c r="R306" t="str">
        <f t="shared" si="29"/>
        <v>documentary</v>
      </c>
      <c r="S306" s="5">
        <f t="shared" si="26"/>
        <v>42589.208333333328</v>
      </c>
      <c r="T306" s="5">
        <f t="shared" si="27"/>
        <v>42630.208333333328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286.21428571428572</v>
      </c>
      <c r="G307" t="s">
        <v>20</v>
      </c>
      <c r="H307">
        <f t="shared" si="25"/>
        <v>94.28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8"/>
        <v>theater</v>
      </c>
      <c r="R307" t="str">
        <f t="shared" si="29"/>
        <v>plays</v>
      </c>
      <c r="S307" s="5">
        <f t="shared" si="26"/>
        <v>42448.208333333328</v>
      </c>
      <c r="T307" s="5">
        <f t="shared" si="27"/>
        <v>42489.208333333328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7.9076923076923071</v>
      </c>
      <c r="G308" t="s">
        <v>14</v>
      </c>
      <c r="H308">
        <f t="shared" si="25"/>
        <v>73.430000000000007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8"/>
        <v>theater</v>
      </c>
      <c r="R308" t="str">
        <f t="shared" si="29"/>
        <v>plays</v>
      </c>
      <c r="S308" s="5">
        <f t="shared" si="26"/>
        <v>42930.208333333328</v>
      </c>
      <c r="T308" s="5">
        <f t="shared" si="27"/>
        <v>42933.208333333328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132.13677811550153</v>
      </c>
      <c r="G309" t="s">
        <v>20</v>
      </c>
      <c r="H309">
        <f t="shared" si="25"/>
        <v>65.97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8"/>
        <v>publishing</v>
      </c>
      <c r="R309" t="str">
        <f t="shared" si="29"/>
        <v>fiction</v>
      </c>
      <c r="S309" s="5">
        <f t="shared" si="26"/>
        <v>41066.208333333336</v>
      </c>
      <c r="T309" s="5">
        <f t="shared" si="27"/>
        <v>41086.208333333336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74.077834179357026</v>
      </c>
      <c r="G310" t="s">
        <v>14</v>
      </c>
      <c r="H310">
        <f t="shared" si="25"/>
        <v>109.04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8"/>
        <v>theater</v>
      </c>
      <c r="R310" t="str">
        <f t="shared" si="29"/>
        <v>plays</v>
      </c>
      <c r="S310" s="5">
        <f t="shared" si="26"/>
        <v>40651.208333333336</v>
      </c>
      <c r="T310" s="5">
        <f t="shared" si="27"/>
        <v>40652.208333333336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75.292682926829272</v>
      </c>
      <c r="G311" t="s">
        <v>74</v>
      </c>
      <c r="H311">
        <f t="shared" si="25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8"/>
        <v>music</v>
      </c>
      <c r="R311" t="str">
        <f t="shared" si="29"/>
        <v>indie rock</v>
      </c>
      <c r="S311" s="5">
        <f t="shared" si="26"/>
        <v>40807.208333333336</v>
      </c>
      <c r="T311" s="5">
        <f t="shared" si="27"/>
        <v>40827.208333333336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20.333333333333332</v>
      </c>
      <c r="G312" t="s">
        <v>14</v>
      </c>
      <c r="H312">
        <f t="shared" si="25"/>
        <v>99.13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8"/>
        <v>games</v>
      </c>
      <c r="R312" t="str">
        <f t="shared" si="29"/>
        <v>video games</v>
      </c>
      <c r="S312" s="5">
        <f t="shared" si="26"/>
        <v>40277.208333333336</v>
      </c>
      <c r="T312" s="5">
        <f t="shared" si="27"/>
        <v>40293.208333333336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203.36507936507937</v>
      </c>
      <c r="G313" t="s">
        <v>20</v>
      </c>
      <c r="H313">
        <f t="shared" si="25"/>
        <v>105.88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8"/>
        <v>theater</v>
      </c>
      <c r="R313" t="str">
        <f t="shared" si="29"/>
        <v>plays</v>
      </c>
      <c r="S313" s="5">
        <f t="shared" si="26"/>
        <v>40590.25</v>
      </c>
      <c r="T313" s="5">
        <f t="shared" si="27"/>
        <v>40602.25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310.2284263959391</v>
      </c>
      <c r="G314" t="s">
        <v>20</v>
      </c>
      <c r="H314">
        <f t="shared" si="25"/>
        <v>49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8"/>
        <v>theater</v>
      </c>
      <c r="R314" t="str">
        <f t="shared" si="29"/>
        <v>plays</v>
      </c>
      <c r="S314" s="5">
        <f t="shared" si="26"/>
        <v>41572.208333333336</v>
      </c>
      <c r="T314" s="5">
        <f t="shared" si="27"/>
        <v>41579.208333333336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395.31818181818181</v>
      </c>
      <c r="G315" t="s">
        <v>20</v>
      </c>
      <c r="H315">
        <f t="shared" si="25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8"/>
        <v>music</v>
      </c>
      <c r="R315" t="str">
        <f t="shared" si="29"/>
        <v>rock</v>
      </c>
      <c r="S315" s="5">
        <f t="shared" si="26"/>
        <v>40966.25</v>
      </c>
      <c r="T315" s="5">
        <f t="shared" si="27"/>
        <v>40968.25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294.71428571428572</v>
      </c>
      <c r="G316" t="s">
        <v>20</v>
      </c>
      <c r="H316">
        <f t="shared" si="25"/>
        <v>31.02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8"/>
        <v>film &amp; video</v>
      </c>
      <c r="R316" t="str">
        <f t="shared" si="29"/>
        <v>documentary</v>
      </c>
      <c r="S316" s="5">
        <f t="shared" si="26"/>
        <v>43536.208333333328</v>
      </c>
      <c r="T316" s="5">
        <f t="shared" si="27"/>
        <v>43541.208333333328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33.89473684210526</v>
      </c>
      <c r="G317" t="s">
        <v>14</v>
      </c>
      <c r="H317">
        <f t="shared" si="25"/>
        <v>103.87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8"/>
        <v>theater</v>
      </c>
      <c r="R317" t="str">
        <f t="shared" si="29"/>
        <v>plays</v>
      </c>
      <c r="S317" s="5">
        <f t="shared" si="26"/>
        <v>41783.208333333336</v>
      </c>
      <c r="T317" s="5">
        <f t="shared" si="27"/>
        <v>41812.208333333336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66.677083333333329</v>
      </c>
      <c r="G318" t="s">
        <v>14</v>
      </c>
      <c r="H318">
        <f t="shared" si="25"/>
        <v>59.27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8"/>
        <v>food</v>
      </c>
      <c r="R318" t="str">
        <f t="shared" si="29"/>
        <v>food trucks</v>
      </c>
      <c r="S318" s="5">
        <f t="shared" si="26"/>
        <v>43788.25</v>
      </c>
      <c r="T318" s="5">
        <f t="shared" si="27"/>
        <v>43789.25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19.227272727272727</v>
      </c>
      <c r="G319" t="s">
        <v>14</v>
      </c>
      <c r="H319">
        <f t="shared" si="25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8"/>
        <v>theater</v>
      </c>
      <c r="R319" t="str">
        <f t="shared" si="29"/>
        <v>plays</v>
      </c>
      <c r="S319" s="5">
        <f t="shared" si="26"/>
        <v>42869.208333333328</v>
      </c>
      <c r="T319" s="5">
        <f t="shared" si="27"/>
        <v>42882.208333333328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15.842105263157894</v>
      </c>
      <c r="G320" t="s">
        <v>14</v>
      </c>
      <c r="H320">
        <f t="shared" si="25"/>
        <v>53.12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8"/>
        <v>music</v>
      </c>
      <c r="R320" t="str">
        <f t="shared" si="29"/>
        <v>rock</v>
      </c>
      <c r="S320" s="5">
        <f t="shared" si="26"/>
        <v>41684.25</v>
      </c>
      <c r="T320" s="5">
        <f t="shared" si="27"/>
        <v>41686.25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38.702380952380956</v>
      </c>
      <c r="G321" t="s">
        <v>74</v>
      </c>
      <c r="H321">
        <f t="shared" si="25"/>
        <v>50.8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8"/>
        <v>technology</v>
      </c>
      <c r="R321" t="str">
        <f t="shared" si="29"/>
        <v>web</v>
      </c>
      <c r="S321" s="5">
        <f t="shared" si="26"/>
        <v>40402.208333333336</v>
      </c>
      <c r="T321" s="5">
        <f t="shared" si="27"/>
        <v>40426.208333333336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9.5876777251184837</v>
      </c>
      <c r="G322" t="s">
        <v>14</v>
      </c>
      <c r="H322">
        <f t="shared" si="25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8"/>
        <v>publishing</v>
      </c>
      <c r="R322" t="str">
        <f t="shared" si="29"/>
        <v>fiction</v>
      </c>
      <c r="S322" s="5">
        <f t="shared" si="26"/>
        <v>40673.208333333336</v>
      </c>
      <c r="T322" s="5">
        <f t="shared" si="27"/>
        <v>40682.208333333336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(E323/D323*100)</f>
        <v>94.144366197183089</v>
      </c>
      <c r="G323" t="s">
        <v>14</v>
      </c>
      <c r="H323">
        <f t="shared" ref="H323:H386" si="31">IF(I323=0,0,ROUND(E323/I323,2))</f>
        <v>65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si="28"/>
        <v>film &amp; video</v>
      </c>
      <c r="R323" t="str">
        <f t="shared" si="29"/>
        <v>shorts</v>
      </c>
      <c r="S323" s="5">
        <f t="shared" ref="S323:S386" si="32">(((L323/60)/60)/24)+DATE(1970,1,1)</f>
        <v>40634.208333333336</v>
      </c>
      <c r="T323" s="5">
        <f t="shared" ref="T323:T386" si="33">(((M323/60)/60)/24)+DATE(1970,1,1)</f>
        <v>40642.208333333336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166.56234096692114</v>
      </c>
      <c r="G324" t="s">
        <v>20</v>
      </c>
      <c r="H324">
        <f t="shared" si="31"/>
        <v>38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ref="Q324:Q387" si="34">LEFT(P324,SEARCH("/",P324)-1)</f>
        <v>theater</v>
      </c>
      <c r="R324" t="str">
        <f t="shared" ref="R324:R387" si="35">RIGHT(P324,LEN(P324)-SEARCH("/",P324))</f>
        <v>plays</v>
      </c>
      <c r="S324" s="5">
        <f t="shared" si="32"/>
        <v>40507.25</v>
      </c>
      <c r="T324" s="5">
        <f t="shared" si="33"/>
        <v>40520.25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24.134831460674157</v>
      </c>
      <c r="G325" t="s">
        <v>14</v>
      </c>
      <c r="H325">
        <f t="shared" si="31"/>
        <v>82.62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4"/>
        <v>film &amp; video</v>
      </c>
      <c r="R325" t="str">
        <f t="shared" si="35"/>
        <v>documentary</v>
      </c>
      <c r="S325" s="5">
        <f t="shared" si="32"/>
        <v>41725.208333333336</v>
      </c>
      <c r="T325" s="5">
        <f t="shared" si="33"/>
        <v>41727.208333333336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164.05633802816902</v>
      </c>
      <c r="G326" t="s">
        <v>20</v>
      </c>
      <c r="H326">
        <f t="shared" si="31"/>
        <v>37.94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4"/>
        <v>theater</v>
      </c>
      <c r="R326" t="str">
        <f t="shared" si="35"/>
        <v>plays</v>
      </c>
      <c r="S326" s="5">
        <f t="shared" si="32"/>
        <v>42176.208333333328</v>
      </c>
      <c r="T326" s="5">
        <f t="shared" si="33"/>
        <v>42188.208333333328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90.723076923076931</v>
      </c>
      <c r="G327" t="s">
        <v>14</v>
      </c>
      <c r="H327">
        <f t="shared" si="31"/>
        <v>80.78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4"/>
        <v>theater</v>
      </c>
      <c r="R327" t="str">
        <f t="shared" si="35"/>
        <v>plays</v>
      </c>
      <c r="S327" s="5">
        <f t="shared" si="32"/>
        <v>43267.208333333328</v>
      </c>
      <c r="T327" s="5">
        <f t="shared" si="33"/>
        <v>43290.208333333328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46.194444444444443</v>
      </c>
      <c r="G328" t="s">
        <v>14</v>
      </c>
      <c r="H328">
        <f t="shared" si="31"/>
        <v>25.98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4"/>
        <v>film &amp; video</v>
      </c>
      <c r="R328" t="str">
        <f t="shared" si="35"/>
        <v>animation</v>
      </c>
      <c r="S328" s="5">
        <f t="shared" si="32"/>
        <v>42364.25</v>
      </c>
      <c r="T328" s="5">
        <f t="shared" si="33"/>
        <v>42370.25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38.53846153846154</v>
      </c>
      <c r="G329" t="s">
        <v>14</v>
      </c>
      <c r="H329">
        <f t="shared" si="31"/>
        <v>30.36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4"/>
        <v>theater</v>
      </c>
      <c r="R329" t="str">
        <f t="shared" si="35"/>
        <v>plays</v>
      </c>
      <c r="S329" s="5">
        <f t="shared" si="32"/>
        <v>43705.208333333328</v>
      </c>
      <c r="T329" s="5">
        <f t="shared" si="33"/>
        <v>43709.208333333328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133.56231003039514</v>
      </c>
      <c r="G330" t="s">
        <v>20</v>
      </c>
      <c r="H330">
        <f t="shared" si="31"/>
        <v>54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4"/>
        <v>music</v>
      </c>
      <c r="R330" t="str">
        <f t="shared" si="35"/>
        <v>rock</v>
      </c>
      <c r="S330" s="5">
        <f t="shared" si="32"/>
        <v>43434.25</v>
      </c>
      <c r="T330" s="5">
        <f t="shared" si="33"/>
        <v>43445.25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22.896588486140725</v>
      </c>
      <c r="G331" t="s">
        <v>47</v>
      </c>
      <c r="H331">
        <f t="shared" si="31"/>
        <v>101.79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4"/>
        <v>games</v>
      </c>
      <c r="R331" t="str">
        <f t="shared" si="35"/>
        <v>video games</v>
      </c>
      <c r="S331" s="5">
        <f t="shared" si="32"/>
        <v>42716.25</v>
      </c>
      <c r="T331" s="5">
        <f t="shared" si="33"/>
        <v>42727.25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184.95548961424333</v>
      </c>
      <c r="G332" t="s">
        <v>20</v>
      </c>
      <c r="H332">
        <f t="shared" si="31"/>
        <v>45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4"/>
        <v>film &amp; video</v>
      </c>
      <c r="R332" t="str">
        <f t="shared" si="35"/>
        <v>documentary</v>
      </c>
      <c r="S332" s="5">
        <f t="shared" si="32"/>
        <v>43077.25</v>
      </c>
      <c r="T332" s="5">
        <f t="shared" si="33"/>
        <v>43078.25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443.72727272727275</v>
      </c>
      <c r="G333" t="s">
        <v>20</v>
      </c>
      <c r="H333">
        <f t="shared" si="31"/>
        <v>77.069999999999993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4"/>
        <v>food</v>
      </c>
      <c r="R333" t="str">
        <f t="shared" si="35"/>
        <v>food trucks</v>
      </c>
      <c r="S333" s="5">
        <f t="shared" si="32"/>
        <v>40896.25</v>
      </c>
      <c r="T333" s="5">
        <f t="shared" si="33"/>
        <v>40897.25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199.9806763285024</v>
      </c>
      <c r="G334" t="s">
        <v>20</v>
      </c>
      <c r="H334">
        <f t="shared" si="31"/>
        <v>88.08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4"/>
        <v>technology</v>
      </c>
      <c r="R334" t="str">
        <f t="shared" si="35"/>
        <v>wearables</v>
      </c>
      <c r="S334" s="5">
        <f t="shared" si="32"/>
        <v>41361.208333333336</v>
      </c>
      <c r="T334" s="5">
        <f t="shared" si="33"/>
        <v>41362.208333333336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123.95833333333333</v>
      </c>
      <c r="G335" t="s">
        <v>20</v>
      </c>
      <c r="H335">
        <f t="shared" si="31"/>
        <v>47.04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4"/>
        <v>theater</v>
      </c>
      <c r="R335" t="str">
        <f t="shared" si="35"/>
        <v>plays</v>
      </c>
      <c r="S335" s="5">
        <f t="shared" si="32"/>
        <v>43424.25</v>
      </c>
      <c r="T335" s="5">
        <f t="shared" si="33"/>
        <v>43452.25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186.61329305135951</v>
      </c>
      <c r="G336" t="s">
        <v>20</v>
      </c>
      <c r="H336">
        <f t="shared" si="31"/>
        <v>111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4"/>
        <v>music</v>
      </c>
      <c r="R336" t="str">
        <f t="shared" si="35"/>
        <v>rock</v>
      </c>
      <c r="S336" s="5">
        <f t="shared" si="32"/>
        <v>43110.25</v>
      </c>
      <c r="T336" s="5">
        <f t="shared" si="33"/>
        <v>43117.25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114.28538550057536</v>
      </c>
      <c r="G337" t="s">
        <v>20</v>
      </c>
      <c r="H337">
        <f t="shared" si="31"/>
        <v>87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4"/>
        <v>music</v>
      </c>
      <c r="R337" t="str">
        <f t="shared" si="35"/>
        <v>rock</v>
      </c>
      <c r="S337" s="5">
        <f t="shared" si="32"/>
        <v>43784.25</v>
      </c>
      <c r="T337" s="5">
        <f t="shared" si="33"/>
        <v>43797.25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97.032531824611041</v>
      </c>
      <c r="G338" t="s">
        <v>14</v>
      </c>
      <c r="H338">
        <f t="shared" si="31"/>
        <v>63.99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4"/>
        <v>music</v>
      </c>
      <c r="R338" t="str">
        <f t="shared" si="35"/>
        <v>rock</v>
      </c>
      <c r="S338" s="5">
        <f t="shared" si="32"/>
        <v>40527.25</v>
      </c>
      <c r="T338" s="5">
        <f t="shared" si="33"/>
        <v>40528.25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122.81904761904762</v>
      </c>
      <c r="G339" t="s">
        <v>20</v>
      </c>
      <c r="H339">
        <f t="shared" si="31"/>
        <v>105.99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4"/>
        <v>theater</v>
      </c>
      <c r="R339" t="str">
        <f t="shared" si="35"/>
        <v>plays</v>
      </c>
      <c r="S339" s="5">
        <f t="shared" si="32"/>
        <v>43780.25</v>
      </c>
      <c r="T339" s="5">
        <f t="shared" si="33"/>
        <v>43781.25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179.14326647564468</v>
      </c>
      <c r="G340" t="s">
        <v>20</v>
      </c>
      <c r="H340">
        <f t="shared" si="31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4"/>
        <v>theater</v>
      </c>
      <c r="R340" t="str">
        <f t="shared" si="35"/>
        <v>plays</v>
      </c>
      <c r="S340" s="5">
        <f t="shared" si="32"/>
        <v>40821.208333333336</v>
      </c>
      <c r="T340" s="5">
        <f t="shared" si="33"/>
        <v>40851.208333333336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79.951577402787962</v>
      </c>
      <c r="G341" t="s">
        <v>74</v>
      </c>
      <c r="H341">
        <f t="shared" si="31"/>
        <v>84.02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4"/>
        <v>theater</v>
      </c>
      <c r="R341" t="str">
        <f t="shared" si="35"/>
        <v>plays</v>
      </c>
      <c r="S341" s="5">
        <f t="shared" si="32"/>
        <v>42949.208333333328</v>
      </c>
      <c r="T341" s="5">
        <f t="shared" si="33"/>
        <v>42963.208333333328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94.242587601078171</v>
      </c>
      <c r="G342" t="s">
        <v>14</v>
      </c>
      <c r="H342">
        <f t="shared" si="31"/>
        <v>88.97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4"/>
        <v>photography</v>
      </c>
      <c r="R342" t="str">
        <f t="shared" si="35"/>
        <v>photography books</v>
      </c>
      <c r="S342" s="5">
        <f t="shared" si="32"/>
        <v>40889.25</v>
      </c>
      <c r="T342" s="5">
        <f t="shared" si="33"/>
        <v>40890.25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84.669291338582681</v>
      </c>
      <c r="G343" t="s">
        <v>14</v>
      </c>
      <c r="H343">
        <f t="shared" si="31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4"/>
        <v>music</v>
      </c>
      <c r="R343" t="str">
        <f t="shared" si="35"/>
        <v>indie rock</v>
      </c>
      <c r="S343" s="5">
        <f t="shared" si="32"/>
        <v>42244.208333333328</v>
      </c>
      <c r="T343" s="5">
        <f t="shared" si="33"/>
        <v>42251.208333333328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66.521920668058456</v>
      </c>
      <c r="G344" t="s">
        <v>14</v>
      </c>
      <c r="H344">
        <f t="shared" si="31"/>
        <v>97.15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4"/>
        <v>theater</v>
      </c>
      <c r="R344" t="str">
        <f t="shared" si="35"/>
        <v>plays</v>
      </c>
      <c r="S344" s="5">
        <f t="shared" si="32"/>
        <v>41475.208333333336</v>
      </c>
      <c r="T344" s="5">
        <f t="shared" si="33"/>
        <v>41487.208333333336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53.922222222222224</v>
      </c>
      <c r="G345" t="s">
        <v>14</v>
      </c>
      <c r="H345">
        <f t="shared" si="31"/>
        <v>33.01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4"/>
        <v>theater</v>
      </c>
      <c r="R345" t="str">
        <f t="shared" si="35"/>
        <v>plays</v>
      </c>
      <c r="S345" s="5">
        <f t="shared" si="32"/>
        <v>41597.25</v>
      </c>
      <c r="T345" s="5">
        <f t="shared" si="33"/>
        <v>41650.25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41.983299595141702</v>
      </c>
      <c r="G346" t="s">
        <v>14</v>
      </c>
      <c r="H346">
        <f t="shared" si="31"/>
        <v>99.95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4"/>
        <v>games</v>
      </c>
      <c r="R346" t="str">
        <f t="shared" si="35"/>
        <v>video games</v>
      </c>
      <c r="S346" s="5">
        <f t="shared" si="32"/>
        <v>43122.25</v>
      </c>
      <c r="T346" s="5">
        <f t="shared" si="33"/>
        <v>43162.25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14.69479695431472</v>
      </c>
      <c r="G347" t="s">
        <v>14</v>
      </c>
      <c r="H347">
        <f t="shared" si="31"/>
        <v>69.97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4"/>
        <v>film &amp; video</v>
      </c>
      <c r="R347" t="str">
        <f t="shared" si="35"/>
        <v>drama</v>
      </c>
      <c r="S347" s="5">
        <f t="shared" si="32"/>
        <v>42194.208333333328</v>
      </c>
      <c r="T347" s="5">
        <f t="shared" si="33"/>
        <v>42195.208333333328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34.475000000000001</v>
      </c>
      <c r="G348" t="s">
        <v>14</v>
      </c>
      <c r="H348">
        <f t="shared" si="31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4"/>
        <v>music</v>
      </c>
      <c r="R348" t="str">
        <f t="shared" si="35"/>
        <v>indie rock</v>
      </c>
      <c r="S348" s="5">
        <f t="shared" si="32"/>
        <v>42971.208333333328</v>
      </c>
      <c r="T348" s="5">
        <f t="shared" si="33"/>
        <v>43026.208333333328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1400.7777777777778</v>
      </c>
      <c r="G349" t="s">
        <v>20</v>
      </c>
      <c r="H349">
        <f t="shared" si="31"/>
        <v>66.010000000000005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4"/>
        <v>technology</v>
      </c>
      <c r="R349" t="str">
        <f t="shared" si="35"/>
        <v>web</v>
      </c>
      <c r="S349" s="5">
        <f t="shared" si="32"/>
        <v>42046.25</v>
      </c>
      <c r="T349" s="5">
        <f t="shared" si="33"/>
        <v>42070.25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71.770351758793964</v>
      </c>
      <c r="G350" t="s">
        <v>14</v>
      </c>
      <c r="H350">
        <f t="shared" si="31"/>
        <v>41.01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4"/>
        <v>food</v>
      </c>
      <c r="R350" t="str">
        <f t="shared" si="35"/>
        <v>food trucks</v>
      </c>
      <c r="S350" s="5">
        <f t="shared" si="32"/>
        <v>42782.25</v>
      </c>
      <c r="T350" s="5">
        <f t="shared" si="33"/>
        <v>42795.25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53.074115044247783</v>
      </c>
      <c r="G351" t="s">
        <v>14</v>
      </c>
      <c r="H351">
        <f t="shared" si="31"/>
        <v>103.96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4"/>
        <v>theater</v>
      </c>
      <c r="R351" t="str">
        <f t="shared" si="35"/>
        <v>plays</v>
      </c>
      <c r="S351" s="5">
        <f t="shared" si="32"/>
        <v>42930.208333333328</v>
      </c>
      <c r="T351" s="5">
        <f t="shared" si="33"/>
        <v>42960.208333333328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5</v>
      </c>
      <c r="G352" t="s">
        <v>14</v>
      </c>
      <c r="H352">
        <f t="shared" si="31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4"/>
        <v>music</v>
      </c>
      <c r="R352" t="str">
        <f t="shared" si="35"/>
        <v>jazz</v>
      </c>
      <c r="S352" s="5">
        <f t="shared" si="32"/>
        <v>42144.208333333328</v>
      </c>
      <c r="T352" s="5">
        <f t="shared" si="33"/>
        <v>42162.208333333328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127.70715249662618</v>
      </c>
      <c r="G353" t="s">
        <v>20</v>
      </c>
      <c r="H353">
        <f t="shared" si="31"/>
        <v>47.01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4"/>
        <v>music</v>
      </c>
      <c r="R353" t="str">
        <f t="shared" si="35"/>
        <v>rock</v>
      </c>
      <c r="S353" s="5">
        <f t="shared" si="32"/>
        <v>42240.208333333328</v>
      </c>
      <c r="T353" s="5">
        <f t="shared" si="33"/>
        <v>42254.208333333328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34.892857142857139</v>
      </c>
      <c r="G354" t="s">
        <v>14</v>
      </c>
      <c r="H354">
        <f t="shared" si="31"/>
        <v>29.61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4"/>
        <v>theater</v>
      </c>
      <c r="R354" t="str">
        <f t="shared" si="35"/>
        <v>plays</v>
      </c>
      <c r="S354" s="5">
        <f t="shared" si="32"/>
        <v>42315.25</v>
      </c>
      <c r="T354" s="5">
        <f t="shared" si="33"/>
        <v>42323.25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410.59821428571428</v>
      </c>
      <c r="G355" t="s">
        <v>20</v>
      </c>
      <c r="H355">
        <f t="shared" si="31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4"/>
        <v>theater</v>
      </c>
      <c r="R355" t="str">
        <f t="shared" si="35"/>
        <v>plays</v>
      </c>
      <c r="S355" s="5">
        <f t="shared" si="32"/>
        <v>43651.208333333328</v>
      </c>
      <c r="T355" s="5">
        <f t="shared" si="33"/>
        <v>43652.208333333328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123.73770491803278</v>
      </c>
      <c r="G356" t="s">
        <v>20</v>
      </c>
      <c r="H356">
        <f t="shared" si="31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4"/>
        <v>film &amp; video</v>
      </c>
      <c r="R356" t="str">
        <f t="shared" si="35"/>
        <v>documentary</v>
      </c>
      <c r="S356" s="5">
        <f t="shared" si="32"/>
        <v>41520.208333333336</v>
      </c>
      <c r="T356" s="5">
        <f t="shared" si="33"/>
        <v>41527.208333333336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58.973684210526315</v>
      </c>
      <c r="G357" t="s">
        <v>47</v>
      </c>
      <c r="H357">
        <f t="shared" si="31"/>
        <v>26.06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4"/>
        <v>technology</v>
      </c>
      <c r="R357" t="str">
        <f t="shared" si="35"/>
        <v>wearables</v>
      </c>
      <c r="S357" s="5">
        <f t="shared" si="32"/>
        <v>42757.25</v>
      </c>
      <c r="T357" s="5">
        <f t="shared" si="33"/>
        <v>42797.25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36.892473118279568</v>
      </c>
      <c r="G358" t="s">
        <v>14</v>
      </c>
      <c r="H358">
        <f t="shared" si="31"/>
        <v>85.78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4"/>
        <v>theater</v>
      </c>
      <c r="R358" t="str">
        <f t="shared" si="35"/>
        <v>plays</v>
      </c>
      <c r="S358" s="5">
        <f t="shared" si="32"/>
        <v>40922.25</v>
      </c>
      <c r="T358" s="5">
        <f t="shared" si="33"/>
        <v>40931.25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184.91304347826087</v>
      </c>
      <c r="G359" t="s">
        <v>20</v>
      </c>
      <c r="H359">
        <f t="shared" si="31"/>
        <v>103.73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4"/>
        <v>games</v>
      </c>
      <c r="R359" t="str">
        <f t="shared" si="35"/>
        <v>video games</v>
      </c>
      <c r="S359" s="5">
        <f t="shared" si="32"/>
        <v>42250.208333333328</v>
      </c>
      <c r="T359" s="5">
        <f t="shared" si="33"/>
        <v>42275.208333333328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11.814432989690722</v>
      </c>
      <c r="G360" t="s">
        <v>14</v>
      </c>
      <c r="H360">
        <f t="shared" si="31"/>
        <v>49.83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4"/>
        <v>photography</v>
      </c>
      <c r="R360" t="str">
        <f t="shared" si="35"/>
        <v>photography books</v>
      </c>
      <c r="S360" s="5">
        <f t="shared" si="32"/>
        <v>43322.208333333328</v>
      </c>
      <c r="T360" s="5">
        <f t="shared" si="33"/>
        <v>43325.208333333328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298.7</v>
      </c>
      <c r="G361" t="s">
        <v>20</v>
      </c>
      <c r="H361">
        <f t="shared" si="31"/>
        <v>63.89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4"/>
        <v>film &amp; video</v>
      </c>
      <c r="R361" t="str">
        <f t="shared" si="35"/>
        <v>animation</v>
      </c>
      <c r="S361" s="5">
        <f t="shared" si="32"/>
        <v>40782.208333333336</v>
      </c>
      <c r="T361" s="5">
        <f t="shared" si="33"/>
        <v>40789.208333333336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226.35175879396985</v>
      </c>
      <c r="G362" t="s">
        <v>20</v>
      </c>
      <c r="H362">
        <f t="shared" si="31"/>
        <v>47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4"/>
        <v>theater</v>
      </c>
      <c r="R362" t="str">
        <f t="shared" si="35"/>
        <v>plays</v>
      </c>
      <c r="S362" s="5">
        <f t="shared" si="32"/>
        <v>40544.25</v>
      </c>
      <c r="T362" s="5">
        <f t="shared" si="33"/>
        <v>40558.25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173.56363636363636</v>
      </c>
      <c r="G363" t="s">
        <v>20</v>
      </c>
      <c r="H363">
        <f t="shared" si="31"/>
        <v>108.48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4"/>
        <v>theater</v>
      </c>
      <c r="R363" t="str">
        <f t="shared" si="35"/>
        <v>plays</v>
      </c>
      <c r="S363" s="5">
        <f t="shared" si="32"/>
        <v>43015.208333333328</v>
      </c>
      <c r="T363" s="5">
        <f t="shared" si="33"/>
        <v>43039.208333333328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371.75675675675677</v>
      </c>
      <c r="G364" t="s">
        <v>20</v>
      </c>
      <c r="H364">
        <f t="shared" si="31"/>
        <v>72.02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4"/>
        <v>music</v>
      </c>
      <c r="R364" t="str">
        <f t="shared" si="35"/>
        <v>rock</v>
      </c>
      <c r="S364" s="5">
        <f t="shared" si="32"/>
        <v>40570.25</v>
      </c>
      <c r="T364" s="5">
        <f t="shared" si="33"/>
        <v>40608.25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160.19230769230771</v>
      </c>
      <c r="G365" t="s">
        <v>20</v>
      </c>
      <c r="H365">
        <f t="shared" si="31"/>
        <v>59.93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4"/>
        <v>music</v>
      </c>
      <c r="R365" t="str">
        <f t="shared" si="35"/>
        <v>rock</v>
      </c>
      <c r="S365" s="5">
        <f t="shared" si="32"/>
        <v>40904.25</v>
      </c>
      <c r="T365" s="5">
        <f t="shared" si="33"/>
        <v>40905.25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1616.3333333333335</v>
      </c>
      <c r="G366" t="s">
        <v>20</v>
      </c>
      <c r="H366">
        <f t="shared" si="31"/>
        <v>78.209999999999994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4"/>
        <v>music</v>
      </c>
      <c r="R366" t="str">
        <f t="shared" si="35"/>
        <v>indie rock</v>
      </c>
      <c r="S366" s="5">
        <f t="shared" si="32"/>
        <v>43164.25</v>
      </c>
      <c r="T366" s="5">
        <f t="shared" si="33"/>
        <v>43194.208333333328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733.4375</v>
      </c>
      <c r="G367" t="s">
        <v>20</v>
      </c>
      <c r="H367">
        <f t="shared" si="31"/>
        <v>104.78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4"/>
        <v>theater</v>
      </c>
      <c r="R367" t="str">
        <f t="shared" si="35"/>
        <v>plays</v>
      </c>
      <c r="S367" s="5">
        <f t="shared" si="32"/>
        <v>42733.25</v>
      </c>
      <c r="T367" s="5">
        <f t="shared" si="33"/>
        <v>42760.25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592.11111111111109</v>
      </c>
      <c r="G368" t="s">
        <v>20</v>
      </c>
      <c r="H368">
        <f t="shared" si="31"/>
        <v>105.52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4"/>
        <v>theater</v>
      </c>
      <c r="R368" t="str">
        <f t="shared" si="35"/>
        <v>plays</v>
      </c>
      <c r="S368" s="5">
        <f t="shared" si="32"/>
        <v>40546.25</v>
      </c>
      <c r="T368" s="5">
        <f t="shared" si="33"/>
        <v>40547.25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18.888888888888889</v>
      </c>
      <c r="G369" t="s">
        <v>14</v>
      </c>
      <c r="H369">
        <f t="shared" si="31"/>
        <v>24.93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4"/>
        <v>theater</v>
      </c>
      <c r="R369" t="str">
        <f t="shared" si="35"/>
        <v>plays</v>
      </c>
      <c r="S369" s="5">
        <f t="shared" si="32"/>
        <v>41930.208333333336</v>
      </c>
      <c r="T369" s="5">
        <f t="shared" si="33"/>
        <v>41954.25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276.80769230769232</v>
      </c>
      <c r="G370" t="s">
        <v>20</v>
      </c>
      <c r="H370">
        <f t="shared" si="31"/>
        <v>69.87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4"/>
        <v>film &amp; video</v>
      </c>
      <c r="R370" t="str">
        <f t="shared" si="35"/>
        <v>documentary</v>
      </c>
      <c r="S370" s="5">
        <f t="shared" si="32"/>
        <v>40464.208333333336</v>
      </c>
      <c r="T370" s="5">
        <f t="shared" si="33"/>
        <v>40487.208333333336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273.01851851851848</v>
      </c>
      <c r="G371" t="s">
        <v>20</v>
      </c>
      <c r="H371">
        <f t="shared" si="31"/>
        <v>95.73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4"/>
        <v>film &amp; video</v>
      </c>
      <c r="R371" t="str">
        <f t="shared" si="35"/>
        <v>television</v>
      </c>
      <c r="S371" s="5">
        <f t="shared" si="32"/>
        <v>41308.25</v>
      </c>
      <c r="T371" s="5">
        <f t="shared" si="33"/>
        <v>41347.208333333336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159.36331255565449</v>
      </c>
      <c r="G372" t="s">
        <v>20</v>
      </c>
      <c r="H372">
        <f t="shared" si="31"/>
        <v>30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4"/>
        <v>theater</v>
      </c>
      <c r="R372" t="str">
        <f t="shared" si="35"/>
        <v>plays</v>
      </c>
      <c r="S372" s="5">
        <f t="shared" si="32"/>
        <v>43570.208333333328</v>
      </c>
      <c r="T372" s="5">
        <f t="shared" si="33"/>
        <v>43576.208333333328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67.869978858350947</v>
      </c>
      <c r="G373" t="s">
        <v>14</v>
      </c>
      <c r="H373">
        <f t="shared" si="31"/>
        <v>59.01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4"/>
        <v>theater</v>
      </c>
      <c r="R373" t="str">
        <f t="shared" si="35"/>
        <v>plays</v>
      </c>
      <c r="S373" s="5">
        <f t="shared" si="32"/>
        <v>42043.25</v>
      </c>
      <c r="T373" s="5">
        <f t="shared" si="33"/>
        <v>42094.208333333328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1591.5555555555554</v>
      </c>
      <c r="G374" t="s">
        <v>20</v>
      </c>
      <c r="H374">
        <f t="shared" si="31"/>
        <v>84.76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4"/>
        <v>film &amp; video</v>
      </c>
      <c r="R374" t="str">
        <f t="shared" si="35"/>
        <v>documentary</v>
      </c>
      <c r="S374" s="5">
        <f t="shared" si="32"/>
        <v>42012.25</v>
      </c>
      <c r="T374" s="5">
        <f t="shared" si="33"/>
        <v>42032.25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730.18222222222221</v>
      </c>
      <c r="G375" t="s">
        <v>20</v>
      </c>
      <c r="H375">
        <f t="shared" si="31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4"/>
        <v>theater</v>
      </c>
      <c r="R375" t="str">
        <f t="shared" si="35"/>
        <v>plays</v>
      </c>
      <c r="S375" s="5">
        <f t="shared" si="32"/>
        <v>42964.208333333328</v>
      </c>
      <c r="T375" s="5">
        <f t="shared" si="33"/>
        <v>42972.208333333328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13.185782556750297</v>
      </c>
      <c r="G376" t="s">
        <v>14</v>
      </c>
      <c r="H376">
        <f t="shared" si="31"/>
        <v>50.05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4"/>
        <v>film &amp; video</v>
      </c>
      <c r="R376" t="str">
        <f t="shared" si="35"/>
        <v>documentary</v>
      </c>
      <c r="S376" s="5">
        <f t="shared" si="32"/>
        <v>43476.25</v>
      </c>
      <c r="T376" s="5">
        <f t="shared" si="33"/>
        <v>43481.25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54.777777777777779</v>
      </c>
      <c r="G377" t="s">
        <v>14</v>
      </c>
      <c r="H377">
        <f t="shared" si="31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4"/>
        <v>music</v>
      </c>
      <c r="R377" t="str">
        <f t="shared" si="35"/>
        <v>indie rock</v>
      </c>
      <c r="S377" s="5">
        <f t="shared" si="32"/>
        <v>42293.208333333328</v>
      </c>
      <c r="T377" s="5">
        <f t="shared" si="33"/>
        <v>42350.25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361.02941176470591</v>
      </c>
      <c r="G378" t="s">
        <v>20</v>
      </c>
      <c r="H378">
        <f t="shared" si="31"/>
        <v>93.7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4"/>
        <v>music</v>
      </c>
      <c r="R378" t="str">
        <f t="shared" si="35"/>
        <v>rock</v>
      </c>
      <c r="S378" s="5">
        <f t="shared" si="32"/>
        <v>41826.208333333336</v>
      </c>
      <c r="T378" s="5">
        <f t="shared" si="33"/>
        <v>41832.208333333336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10.257545271629779</v>
      </c>
      <c r="G379" t="s">
        <v>14</v>
      </c>
      <c r="H379">
        <f t="shared" si="31"/>
        <v>40.14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4"/>
        <v>theater</v>
      </c>
      <c r="R379" t="str">
        <f t="shared" si="35"/>
        <v>plays</v>
      </c>
      <c r="S379" s="5">
        <f t="shared" si="32"/>
        <v>43760.208333333328</v>
      </c>
      <c r="T379" s="5">
        <f t="shared" si="33"/>
        <v>43774.25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13.962962962962964</v>
      </c>
      <c r="G380" t="s">
        <v>14</v>
      </c>
      <c r="H380">
        <f t="shared" si="31"/>
        <v>70.09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4"/>
        <v>film &amp; video</v>
      </c>
      <c r="R380" t="str">
        <f t="shared" si="35"/>
        <v>documentary</v>
      </c>
      <c r="S380" s="5">
        <f t="shared" si="32"/>
        <v>43241.208333333328</v>
      </c>
      <c r="T380" s="5">
        <f t="shared" si="33"/>
        <v>43279.208333333328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40.444444444444443</v>
      </c>
      <c r="G381" t="s">
        <v>14</v>
      </c>
      <c r="H381">
        <f t="shared" si="31"/>
        <v>66.180000000000007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4"/>
        <v>theater</v>
      </c>
      <c r="R381" t="str">
        <f t="shared" si="35"/>
        <v>plays</v>
      </c>
      <c r="S381" s="5">
        <f t="shared" si="32"/>
        <v>40843.208333333336</v>
      </c>
      <c r="T381" s="5">
        <f t="shared" si="33"/>
        <v>40857.25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160.32</v>
      </c>
      <c r="G382" t="s">
        <v>20</v>
      </c>
      <c r="H382">
        <f t="shared" si="31"/>
        <v>47.71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4"/>
        <v>theater</v>
      </c>
      <c r="R382" t="str">
        <f t="shared" si="35"/>
        <v>plays</v>
      </c>
      <c r="S382" s="5">
        <f t="shared" si="32"/>
        <v>41448.208333333336</v>
      </c>
      <c r="T382" s="5">
        <f t="shared" si="33"/>
        <v>41453.208333333336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183.9433962264151</v>
      </c>
      <c r="G383" t="s">
        <v>20</v>
      </c>
      <c r="H383">
        <f t="shared" si="31"/>
        <v>62.9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4"/>
        <v>theater</v>
      </c>
      <c r="R383" t="str">
        <f t="shared" si="35"/>
        <v>plays</v>
      </c>
      <c r="S383" s="5">
        <f t="shared" si="32"/>
        <v>42163.208333333328</v>
      </c>
      <c r="T383" s="5">
        <f t="shared" si="33"/>
        <v>42209.208333333328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63.769230769230766</v>
      </c>
      <c r="G384" t="s">
        <v>14</v>
      </c>
      <c r="H384">
        <f t="shared" si="31"/>
        <v>86.61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4"/>
        <v>photography</v>
      </c>
      <c r="R384" t="str">
        <f t="shared" si="35"/>
        <v>photography books</v>
      </c>
      <c r="S384" s="5">
        <f t="shared" si="32"/>
        <v>43024.208333333328</v>
      </c>
      <c r="T384" s="5">
        <f t="shared" si="33"/>
        <v>43043.208333333328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225.38095238095238</v>
      </c>
      <c r="G385" t="s">
        <v>20</v>
      </c>
      <c r="H385">
        <f t="shared" si="31"/>
        <v>75.13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4"/>
        <v>food</v>
      </c>
      <c r="R385" t="str">
        <f t="shared" si="35"/>
        <v>food trucks</v>
      </c>
      <c r="S385" s="5">
        <f t="shared" si="32"/>
        <v>43509.25</v>
      </c>
      <c r="T385" s="5">
        <f t="shared" si="33"/>
        <v>43515.25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172.00961538461539</v>
      </c>
      <c r="G386" t="s">
        <v>20</v>
      </c>
      <c r="H386">
        <f t="shared" si="31"/>
        <v>41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4"/>
        <v>film &amp; video</v>
      </c>
      <c r="R386" t="str">
        <f t="shared" si="35"/>
        <v>documentary</v>
      </c>
      <c r="S386" s="5">
        <f t="shared" si="32"/>
        <v>42776.25</v>
      </c>
      <c r="T386" s="5">
        <f t="shared" si="33"/>
        <v>42803.25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(E387/D387*100)</f>
        <v>146.16709511568124</v>
      </c>
      <c r="G387" t="s">
        <v>20</v>
      </c>
      <c r="H387">
        <f t="shared" ref="H387:H450" si="37">IF(I387=0,0,ROUND(E387/I387,2))</f>
        <v>50.01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si="34"/>
        <v>publishing</v>
      </c>
      <c r="R387" t="str">
        <f t="shared" si="35"/>
        <v>nonfiction</v>
      </c>
      <c r="S387" s="5">
        <f t="shared" ref="S387:S450" si="38">(((L387/60)/60)/24)+DATE(1970,1,1)</f>
        <v>43553.208333333328</v>
      </c>
      <c r="T387" s="5">
        <f t="shared" ref="T387:T450" si="39">(((M387/60)/60)/24)+DATE(1970,1,1)</f>
        <v>43585.208333333328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76.42361623616236</v>
      </c>
      <c r="G388" t="s">
        <v>14</v>
      </c>
      <c r="H388">
        <f t="shared" si="37"/>
        <v>96.96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ref="Q388:Q451" si="40">LEFT(P388,SEARCH("/",P388)-1)</f>
        <v>theater</v>
      </c>
      <c r="R388" t="str">
        <f t="shared" ref="R388:R451" si="41">RIGHT(P388,LEN(P388)-SEARCH("/",P388))</f>
        <v>plays</v>
      </c>
      <c r="S388" s="5">
        <f t="shared" si="38"/>
        <v>40355.208333333336</v>
      </c>
      <c r="T388" s="5">
        <f t="shared" si="39"/>
        <v>40367.208333333336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39.261467889908261</v>
      </c>
      <c r="G389" t="s">
        <v>14</v>
      </c>
      <c r="H389">
        <f t="shared" si="37"/>
        <v>100.93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40"/>
        <v>technology</v>
      </c>
      <c r="R389" t="str">
        <f t="shared" si="41"/>
        <v>wearables</v>
      </c>
      <c r="S389" s="5">
        <f t="shared" si="38"/>
        <v>41072.208333333336</v>
      </c>
      <c r="T389" s="5">
        <f t="shared" si="39"/>
        <v>41077.208333333336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11.270034843205574</v>
      </c>
      <c r="G390" t="s">
        <v>74</v>
      </c>
      <c r="H390">
        <f t="shared" si="37"/>
        <v>89.23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40"/>
        <v>music</v>
      </c>
      <c r="R390" t="str">
        <f t="shared" si="41"/>
        <v>indie rock</v>
      </c>
      <c r="S390" s="5">
        <f t="shared" si="38"/>
        <v>40912.25</v>
      </c>
      <c r="T390" s="5">
        <f t="shared" si="39"/>
        <v>40914.25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122.11084337349398</v>
      </c>
      <c r="G391" t="s">
        <v>20</v>
      </c>
      <c r="H391">
        <f t="shared" si="37"/>
        <v>87.98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40"/>
        <v>theater</v>
      </c>
      <c r="R391" t="str">
        <f t="shared" si="41"/>
        <v>plays</v>
      </c>
      <c r="S391" s="5">
        <f t="shared" si="38"/>
        <v>40479.208333333336</v>
      </c>
      <c r="T391" s="5">
        <f t="shared" si="39"/>
        <v>40506.25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186.54166666666669</v>
      </c>
      <c r="G392" t="s">
        <v>20</v>
      </c>
      <c r="H392">
        <f t="shared" si="37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40"/>
        <v>photography</v>
      </c>
      <c r="R392" t="str">
        <f t="shared" si="41"/>
        <v>photography books</v>
      </c>
      <c r="S392" s="5">
        <f t="shared" si="38"/>
        <v>41530.208333333336</v>
      </c>
      <c r="T392" s="5">
        <f t="shared" si="39"/>
        <v>41545.208333333336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7.2731788079470201</v>
      </c>
      <c r="G393" t="s">
        <v>14</v>
      </c>
      <c r="H393">
        <f t="shared" si="37"/>
        <v>29.09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40"/>
        <v>publishing</v>
      </c>
      <c r="R393" t="str">
        <f t="shared" si="41"/>
        <v>nonfiction</v>
      </c>
      <c r="S393" s="5">
        <f t="shared" si="38"/>
        <v>41653.25</v>
      </c>
      <c r="T393" s="5">
        <f t="shared" si="39"/>
        <v>41655.25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65.642371234207957</v>
      </c>
      <c r="G394" t="s">
        <v>14</v>
      </c>
      <c r="H394">
        <f t="shared" si="37"/>
        <v>42.01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40"/>
        <v>technology</v>
      </c>
      <c r="R394" t="str">
        <f t="shared" si="41"/>
        <v>wearables</v>
      </c>
      <c r="S394" s="5">
        <f t="shared" si="38"/>
        <v>40549.25</v>
      </c>
      <c r="T394" s="5">
        <f t="shared" si="39"/>
        <v>40551.25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228.96178343949046</v>
      </c>
      <c r="G395" t="s">
        <v>20</v>
      </c>
      <c r="H395">
        <f t="shared" si="37"/>
        <v>47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40"/>
        <v>music</v>
      </c>
      <c r="R395" t="str">
        <f t="shared" si="41"/>
        <v>jazz</v>
      </c>
      <c r="S395" s="5">
        <f t="shared" si="38"/>
        <v>42933.208333333328</v>
      </c>
      <c r="T395" s="5">
        <f t="shared" si="39"/>
        <v>42934.208333333328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469.37499999999994</v>
      </c>
      <c r="G396" t="s">
        <v>20</v>
      </c>
      <c r="H396">
        <f t="shared" si="37"/>
        <v>110.44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40"/>
        <v>film &amp; video</v>
      </c>
      <c r="R396" t="str">
        <f t="shared" si="41"/>
        <v>documentary</v>
      </c>
      <c r="S396" s="5">
        <f t="shared" si="38"/>
        <v>41484.208333333336</v>
      </c>
      <c r="T396" s="5">
        <f t="shared" si="39"/>
        <v>41494.208333333336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130.11267605633802</v>
      </c>
      <c r="G397" t="s">
        <v>20</v>
      </c>
      <c r="H397">
        <f t="shared" si="37"/>
        <v>41.99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40"/>
        <v>theater</v>
      </c>
      <c r="R397" t="str">
        <f t="shared" si="41"/>
        <v>plays</v>
      </c>
      <c r="S397" s="5">
        <f t="shared" si="38"/>
        <v>40885.25</v>
      </c>
      <c r="T397" s="5">
        <f t="shared" si="39"/>
        <v>40886.25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167.05422993492408</v>
      </c>
      <c r="G398" t="s">
        <v>20</v>
      </c>
      <c r="H398">
        <f t="shared" si="37"/>
        <v>48.01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40"/>
        <v>film &amp; video</v>
      </c>
      <c r="R398" t="str">
        <f t="shared" si="41"/>
        <v>drama</v>
      </c>
      <c r="S398" s="5">
        <f t="shared" si="38"/>
        <v>43378.208333333328</v>
      </c>
      <c r="T398" s="5">
        <f t="shared" si="39"/>
        <v>43386.208333333328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173.8641975308642</v>
      </c>
      <c r="G399" t="s">
        <v>20</v>
      </c>
      <c r="H399">
        <f t="shared" si="37"/>
        <v>31.02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40"/>
        <v>music</v>
      </c>
      <c r="R399" t="str">
        <f t="shared" si="41"/>
        <v>rock</v>
      </c>
      <c r="S399" s="5">
        <f t="shared" si="38"/>
        <v>41417.208333333336</v>
      </c>
      <c r="T399" s="5">
        <f t="shared" si="39"/>
        <v>41423.208333333336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717.76470588235293</v>
      </c>
      <c r="G400" t="s">
        <v>20</v>
      </c>
      <c r="H400">
        <f t="shared" si="37"/>
        <v>99.2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40"/>
        <v>film &amp; video</v>
      </c>
      <c r="R400" t="str">
        <f t="shared" si="41"/>
        <v>animation</v>
      </c>
      <c r="S400" s="5">
        <f t="shared" si="38"/>
        <v>43228.208333333328</v>
      </c>
      <c r="T400" s="5">
        <f t="shared" si="39"/>
        <v>43230.208333333328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63.850976361767728</v>
      </c>
      <c r="G401" t="s">
        <v>14</v>
      </c>
      <c r="H401">
        <f t="shared" si="37"/>
        <v>66.02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40"/>
        <v>music</v>
      </c>
      <c r="R401" t="str">
        <f t="shared" si="41"/>
        <v>indie rock</v>
      </c>
      <c r="S401" s="5">
        <f t="shared" si="38"/>
        <v>40576.25</v>
      </c>
      <c r="T401" s="5">
        <f t="shared" si="39"/>
        <v>40583.25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2</v>
      </c>
      <c r="G402" t="s">
        <v>14</v>
      </c>
      <c r="H402">
        <f t="shared" si="37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40"/>
        <v>photography</v>
      </c>
      <c r="R402" t="str">
        <f t="shared" si="41"/>
        <v>photography books</v>
      </c>
      <c r="S402" s="5">
        <f t="shared" si="38"/>
        <v>41502.208333333336</v>
      </c>
      <c r="T402" s="5">
        <f t="shared" si="39"/>
        <v>41524.208333333336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1530.2222222222222</v>
      </c>
      <c r="G403" t="s">
        <v>20</v>
      </c>
      <c r="H403">
        <f t="shared" si="37"/>
        <v>46.06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40"/>
        <v>theater</v>
      </c>
      <c r="R403" t="str">
        <f t="shared" si="41"/>
        <v>plays</v>
      </c>
      <c r="S403" s="5">
        <f t="shared" si="38"/>
        <v>43765.208333333328</v>
      </c>
      <c r="T403" s="5">
        <f t="shared" si="39"/>
        <v>43765.208333333328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40.356164383561641</v>
      </c>
      <c r="G404" t="s">
        <v>14</v>
      </c>
      <c r="H404">
        <f t="shared" si="37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40"/>
        <v>film &amp; video</v>
      </c>
      <c r="R404" t="str">
        <f t="shared" si="41"/>
        <v>shorts</v>
      </c>
      <c r="S404" s="5">
        <f t="shared" si="38"/>
        <v>40914.25</v>
      </c>
      <c r="T404" s="5">
        <f t="shared" si="39"/>
        <v>40961.25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86.220633299284984</v>
      </c>
      <c r="G405" t="s">
        <v>14</v>
      </c>
      <c r="H405">
        <f t="shared" si="37"/>
        <v>55.99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40"/>
        <v>theater</v>
      </c>
      <c r="R405" t="str">
        <f t="shared" si="41"/>
        <v>plays</v>
      </c>
      <c r="S405" s="5">
        <f t="shared" si="38"/>
        <v>40310.208333333336</v>
      </c>
      <c r="T405" s="5">
        <f t="shared" si="39"/>
        <v>40346.208333333336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315.58486707566465</v>
      </c>
      <c r="G406" t="s">
        <v>20</v>
      </c>
      <c r="H406">
        <f t="shared" si="37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40"/>
        <v>theater</v>
      </c>
      <c r="R406" t="str">
        <f t="shared" si="41"/>
        <v>plays</v>
      </c>
      <c r="S406" s="5">
        <f t="shared" si="38"/>
        <v>43053.25</v>
      </c>
      <c r="T406" s="5">
        <f t="shared" si="39"/>
        <v>43056.25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89.618243243243242</v>
      </c>
      <c r="G407" t="s">
        <v>14</v>
      </c>
      <c r="H407">
        <f t="shared" si="37"/>
        <v>60.98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40"/>
        <v>theater</v>
      </c>
      <c r="R407" t="str">
        <f t="shared" si="41"/>
        <v>plays</v>
      </c>
      <c r="S407" s="5">
        <f t="shared" si="38"/>
        <v>43255.208333333328</v>
      </c>
      <c r="T407" s="5">
        <f t="shared" si="39"/>
        <v>43305.208333333328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182.14503816793894</v>
      </c>
      <c r="G408" t="s">
        <v>20</v>
      </c>
      <c r="H408">
        <f t="shared" si="37"/>
        <v>110.98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40"/>
        <v>film &amp; video</v>
      </c>
      <c r="R408" t="str">
        <f t="shared" si="41"/>
        <v>documentary</v>
      </c>
      <c r="S408" s="5">
        <f t="shared" si="38"/>
        <v>41304.25</v>
      </c>
      <c r="T408" s="5">
        <f t="shared" si="39"/>
        <v>41316.25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355.88235294117646</v>
      </c>
      <c r="G409" t="s">
        <v>20</v>
      </c>
      <c r="H409">
        <f t="shared" si="37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40"/>
        <v>theater</v>
      </c>
      <c r="R409" t="str">
        <f t="shared" si="41"/>
        <v>plays</v>
      </c>
      <c r="S409" s="5">
        <f t="shared" si="38"/>
        <v>43751.208333333328</v>
      </c>
      <c r="T409" s="5">
        <f t="shared" si="39"/>
        <v>43758.208333333328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131.83695652173913</v>
      </c>
      <c r="G410" t="s">
        <v>20</v>
      </c>
      <c r="H410">
        <f t="shared" si="37"/>
        <v>78.760000000000005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40"/>
        <v>film &amp; video</v>
      </c>
      <c r="R410" t="str">
        <f t="shared" si="41"/>
        <v>documentary</v>
      </c>
      <c r="S410" s="5">
        <f t="shared" si="38"/>
        <v>42541.208333333328</v>
      </c>
      <c r="T410" s="5">
        <f t="shared" si="39"/>
        <v>42561.208333333328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46.315634218289084</v>
      </c>
      <c r="G411" t="s">
        <v>14</v>
      </c>
      <c r="H411">
        <f t="shared" si="37"/>
        <v>87.96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40"/>
        <v>music</v>
      </c>
      <c r="R411" t="str">
        <f t="shared" si="41"/>
        <v>rock</v>
      </c>
      <c r="S411" s="5">
        <f t="shared" si="38"/>
        <v>42843.208333333328</v>
      </c>
      <c r="T411" s="5">
        <f t="shared" si="39"/>
        <v>42847.208333333328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36.132726089785294</v>
      </c>
      <c r="G412" t="s">
        <v>47</v>
      </c>
      <c r="H412">
        <f t="shared" si="37"/>
        <v>49.99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40"/>
        <v>games</v>
      </c>
      <c r="R412" t="str">
        <f t="shared" si="41"/>
        <v>mobile games</v>
      </c>
      <c r="S412" s="5">
        <f t="shared" si="38"/>
        <v>42122.208333333328</v>
      </c>
      <c r="T412" s="5">
        <f t="shared" si="39"/>
        <v>42122.208333333328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104.62820512820512</v>
      </c>
      <c r="G413" t="s">
        <v>20</v>
      </c>
      <c r="H413">
        <f t="shared" si="37"/>
        <v>99.52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40"/>
        <v>theater</v>
      </c>
      <c r="R413" t="str">
        <f t="shared" si="41"/>
        <v>plays</v>
      </c>
      <c r="S413" s="5">
        <f t="shared" si="38"/>
        <v>42884.208333333328</v>
      </c>
      <c r="T413" s="5">
        <f t="shared" si="39"/>
        <v>42886.208333333328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668.85714285714289</v>
      </c>
      <c r="G414" t="s">
        <v>20</v>
      </c>
      <c r="H414">
        <f t="shared" si="37"/>
        <v>104.82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40"/>
        <v>publishing</v>
      </c>
      <c r="R414" t="str">
        <f t="shared" si="41"/>
        <v>fiction</v>
      </c>
      <c r="S414" s="5">
        <f t="shared" si="38"/>
        <v>41642.25</v>
      </c>
      <c r="T414" s="5">
        <f t="shared" si="39"/>
        <v>41652.25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62.072823218997364</v>
      </c>
      <c r="G415" t="s">
        <v>47</v>
      </c>
      <c r="H415">
        <f t="shared" si="37"/>
        <v>108.01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40"/>
        <v>film &amp; video</v>
      </c>
      <c r="R415" t="str">
        <f t="shared" si="41"/>
        <v>animation</v>
      </c>
      <c r="S415" s="5">
        <f t="shared" si="38"/>
        <v>43431.25</v>
      </c>
      <c r="T415" s="5">
        <f t="shared" si="39"/>
        <v>43458.25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84.699787460148784</v>
      </c>
      <c r="G416" t="s">
        <v>14</v>
      </c>
      <c r="H416">
        <f t="shared" si="37"/>
        <v>29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40"/>
        <v>food</v>
      </c>
      <c r="R416" t="str">
        <f t="shared" si="41"/>
        <v>food trucks</v>
      </c>
      <c r="S416" s="5">
        <f t="shared" si="38"/>
        <v>40288.208333333336</v>
      </c>
      <c r="T416" s="5">
        <f t="shared" si="39"/>
        <v>40296.208333333336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11.059030837004405</v>
      </c>
      <c r="G417" t="s">
        <v>14</v>
      </c>
      <c r="H417">
        <f t="shared" si="37"/>
        <v>30.03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40"/>
        <v>theater</v>
      </c>
      <c r="R417" t="str">
        <f t="shared" si="41"/>
        <v>plays</v>
      </c>
      <c r="S417" s="5">
        <f t="shared" si="38"/>
        <v>40921.25</v>
      </c>
      <c r="T417" s="5">
        <f t="shared" si="39"/>
        <v>40938.25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43.838781575037146</v>
      </c>
      <c r="G418" t="s">
        <v>14</v>
      </c>
      <c r="H418">
        <f t="shared" si="37"/>
        <v>41.01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40"/>
        <v>film &amp; video</v>
      </c>
      <c r="R418" t="str">
        <f t="shared" si="41"/>
        <v>documentary</v>
      </c>
      <c r="S418" s="5">
        <f t="shared" si="38"/>
        <v>40560.25</v>
      </c>
      <c r="T418" s="5">
        <f t="shared" si="39"/>
        <v>40569.25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55.470588235294116</v>
      </c>
      <c r="G419" t="s">
        <v>14</v>
      </c>
      <c r="H419">
        <f t="shared" si="37"/>
        <v>62.87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40"/>
        <v>theater</v>
      </c>
      <c r="R419" t="str">
        <f t="shared" si="41"/>
        <v>plays</v>
      </c>
      <c r="S419" s="5">
        <f t="shared" si="38"/>
        <v>43407.208333333328</v>
      </c>
      <c r="T419" s="5">
        <f t="shared" si="39"/>
        <v>43431.25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57.399511301160658</v>
      </c>
      <c r="G420" t="s">
        <v>14</v>
      </c>
      <c r="H420">
        <f t="shared" si="37"/>
        <v>47.01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40"/>
        <v>film &amp; video</v>
      </c>
      <c r="R420" t="str">
        <f t="shared" si="41"/>
        <v>documentary</v>
      </c>
      <c r="S420" s="5">
        <f t="shared" si="38"/>
        <v>41035.208333333336</v>
      </c>
      <c r="T420" s="5">
        <f t="shared" si="39"/>
        <v>41036.208333333336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123.43497363796135</v>
      </c>
      <c r="G421" t="s">
        <v>20</v>
      </c>
      <c r="H421">
        <f t="shared" si="37"/>
        <v>27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40"/>
        <v>technology</v>
      </c>
      <c r="R421" t="str">
        <f t="shared" si="41"/>
        <v>web</v>
      </c>
      <c r="S421" s="5">
        <f t="shared" si="38"/>
        <v>40899.25</v>
      </c>
      <c r="T421" s="5">
        <f t="shared" si="39"/>
        <v>40905.25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128.46</v>
      </c>
      <c r="G422" t="s">
        <v>20</v>
      </c>
      <c r="H422">
        <f t="shared" si="37"/>
        <v>68.33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40"/>
        <v>theater</v>
      </c>
      <c r="R422" t="str">
        <f t="shared" si="41"/>
        <v>plays</v>
      </c>
      <c r="S422" s="5">
        <f t="shared" si="38"/>
        <v>42911.208333333328</v>
      </c>
      <c r="T422" s="5">
        <f t="shared" si="39"/>
        <v>42925.208333333328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63.989361702127653</v>
      </c>
      <c r="G423" t="s">
        <v>14</v>
      </c>
      <c r="H423">
        <f t="shared" si="37"/>
        <v>50.97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40"/>
        <v>technology</v>
      </c>
      <c r="R423" t="str">
        <f t="shared" si="41"/>
        <v>wearables</v>
      </c>
      <c r="S423" s="5">
        <f t="shared" si="38"/>
        <v>42915.208333333328</v>
      </c>
      <c r="T423" s="5">
        <f t="shared" si="39"/>
        <v>42945.208333333328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127.29885057471265</v>
      </c>
      <c r="G424" t="s">
        <v>20</v>
      </c>
      <c r="H424">
        <f t="shared" si="37"/>
        <v>54.02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40"/>
        <v>theater</v>
      </c>
      <c r="R424" t="str">
        <f t="shared" si="41"/>
        <v>plays</v>
      </c>
      <c r="S424" s="5">
        <f t="shared" si="38"/>
        <v>40285.208333333336</v>
      </c>
      <c r="T424" s="5">
        <f t="shared" si="39"/>
        <v>40305.208333333336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10.638024357239512</v>
      </c>
      <c r="G425" t="s">
        <v>14</v>
      </c>
      <c r="H425">
        <f t="shared" si="37"/>
        <v>97.06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40"/>
        <v>food</v>
      </c>
      <c r="R425" t="str">
        <f t="shared" si="41"/>
        <v>food trucks</v>
      </c>
      <c r="S425" s="5">
        <f t="shared" si="38"/>
        <v>40808.208333333336</v>
      </c>
      <c r="T425" s="5">
        <f t="shared" si="39"/>
        <v>40810.208333333336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40.470588235294116</v>
      </c>
      <c r="G426" t="s">
        <v>14</v>
      </c>
      <c r="H426">
        <f t="shared" si="37"/>
        <v>24.87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40"/>
        <v>music</v>
      </c>
      <c r="R426" t="str">
        <f t="shared" si="41"/>
        <v>indie rock</v>
      </c>
      <c r="S426" s="5">
        <f t="shared" si="38"/>
        <v>43208.208333333328</v>
      </c>
      <c r="T426" s="5">
        <f t="shared" si="39"/>
        <v>43214.208333333328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287.66666666666663</v>
      </c>
      <c r="G427" t="s">
        <v>20</v>
      </c>
      <c r="H427">
        <f t="shared" si="37"/>
        <v>84.42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40"/>
        <v>photography</v>
      </c>
      <c r="R427" t="str">
        <f t="shared" si="41"/>
        <v>photography books</v>
      </c>
      <c r="S427" s="5">
        <f t="shared" si="38"/>
        <v>42213.208333333328</v>
      </c>
      <c r="T427" s="5">
        <f t="shared" si="39"/>
        <v>42219.208333333328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572.94444444444446</v>
      </c>
      <c r="G428" t="s">
        <v>20</v>
      </c>
      <c r="H428">
        <f t="shared" si="37"/>
        <v>47.09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40"/>
        <v>theater</v>
      </c>
      <c r="R428" t="str">
        <f t="shared" si="41"/>
        <v>plays</v>
      </c>
      <c r="S428" s="5">
        <f t="shared" si="38"/>
        <v>41332.25</v>
      </c>
      <c r="T428" s="5">
        <f t="shared" si="39"/>
        <v>41339.25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112.90429799426933</v>
      </c>
      <c r="G429" t="s">
        <v>20</v>
      </c>
      <c r="H429">
        <f t="shared" si="37"/>
        <v>78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40"/>
        <v>theater</v>
      </c>
      <c r="R429" t="str">
        <f t="shared" si="41"/>
        <v>plays</v>
      </c>
      <c r="S429" s="5">
        <f t="shared" si="38"/>
        <v>41895.208333333336</v>
      </c>
      <c r="T429" s="5">
        <f t="shared" si="39"/>
        <v>41927.208333333336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46.387573964497044</v>
      </c>
      <c r="G430" t="s">
        <v>14</v>
      </c>
      <c r="H430">
        <f t="shared" si="37"/>
        <v>62.97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40"/>
        <v>film &amp; video</v>
      </c>
      <c r="R430" t="str">
        <f t="shared" si="41"/>
        <v>animation</v>
      </c>
      <c r="S430" s="5">
        <f t="shared" si="38"/>
        <v>40585.25</v>
      </c>
      <c r="T430" s="5">
        <f t="shared" si="39"/>
        <v>40592.25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90.675916230366497</v>
      </c>
      <c r="G431" t="s">
        <v>74</v>
      </c>
      <c r="H431">
        <f t="shared" si="37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40"/>
        <v>photography</v>
      </c>
      <c r="R431" t="str">
        <f t="shared" si="41"/>
        <v>photography books</v>
      </c>
      <c r="S431" s="5">
        <f t="shared" si="38"/>
        <v>41680.25</v>
      </c>
      <c r="T431" s="5">
        <f t="shared" si="39"/>
        <v>41708.208333333336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67.740740740740748</v>
      </c>
      <c r="G432" t="s">
        <v>14</v>
      </c>
      <c r="H432">
        <f t="shared" si="37"/>
        <v>65.319999999999993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40"/>
        <v>theater</v>
      </c>
      <c r="R432" t="str">
        <f t="shared" si="41"/>
        <v>plays</v>
      </c>
      <c r="S432" s="5">
        <f t="shared" si="38"/>
        <v>43737.208333333328</v>
      </c>
      <c r="T432" s="5">
        <f t="shared" si="39"/>
        <v>43771.208333333328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192.49019607843135</v>
      </c>
      <c r="G433" t="s">
        <v>20</v>
      </c>
      <c r="H433">
        <f t="shared" si="37"/>
        <v>104.44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40"/>
        <v>theater</v>
      </c>
      <c r="R433" t="str">
        <f t="shared" si="41"/>
        <v>plays</v>
      </c>
      <c r="S433" s="5">
        <f t="shared" si="38"/>
        <v>43273.208333333328</v>
      </c>
      <c r="T433" s="5">
        <f t="shared" si="39"/>
        <v>43290.208333333328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82.714285714285722</v>
      </c>
      <c r="G434" t="s">
        <v>14</v>
      </c>
      <c r="H434">
        <f t="shared" si="37"/>
        <v>69.989999999999995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40"/>
        <v>theater</v>
      </c>
      <c r="R434" t="str">
        <f t="shared" si="41"/>
        <v>plays</v>
      </c>
      <c r="S434" s="5">
        <f t="shared" si="38"/>
        <v>41761.208333333336</v>
      </c>
      <c r="T434" s="5">
        <f t="shared" si="39"/>
        <v>41781.208333333336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54.163920922570021</v>
      </c>
      <c r="G435" t="s">
        <v>14</v>
      </c>
      <c r="H435">
        <f t="shared" si="37"/>
        <v>83.02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40"/>
        <v>film &amp; video</v>
      </c>
      <c r="R435" t="str">
        <f t="shared" si="41"/>
        <v>documentary</v>
      </c>
      <c r="S435" s="5">
        <f t="shared" si="38"/>
        <v>41603.25</v>
      </c>
      <c r="T435" s="5">
        <f t="shared" si="39"/>
        <v>41619.25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16.722222222222221</v>
      </c>
      <c r="G436" t="s">
        <v>74</v>
      </c>
      <c r="H436">
        <f t="shared" si="37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40"/>
        <v>theater</v>
      </c>
      <c r="R436" t="str">
        <f t="shared" si="41"/>
        <v>plays</v>
      </c>
      <c r="S436" s="5">
        <f t="shared" si="38"/>
        <v>42705.25</v>
      </c>
      <c r="T436" s="5">
        <f t="shared" si="39"/>
        <v>42719.25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116.87664041994749</v>
      </c>
      <c r="G437" t="s">
        <v>20</v>
      </c>
      <c r="H437">
        <f t="shared" si="37"/>
        <v>103.98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40"/>
        <v>theater</v>
      </c>
      <c r="R437" t="str">
        <f t="shared" si="41"/>
        <v>plays</v>
      </c>
      <c r="S437" s="5">
        <f t="shared" si="38"/>
        <v>41988.25</v>
      </c>
      <c r="T437" s="5">
        <f t="shared" si="39"/>
        <v>42000.25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1052.1538461538462</v>
      </c>
      <c r="G438" t="s">
        <v>20</v>
      </c>
      <c r="H438">
        <f t="shared" si="37"/>
        <v>54.93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40"/>
        <v>music</v>
      </c>
      <c r="R438" t="str">
        <f t="shared" si="41"/>
        <v>jazz</v>
      </c>
      <c r="S438" s="5">
        <f t="shared" si="38"/>
        <v>43575.208333333328</v>
      </c>
      <c r="T438" s="5">
        <f t="shared" si="39"/>
        <v>43576.208333333328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123.07407407407408</v>
      </c>
      <c r="G439" t="s">
        <v>20</v>
      </c>
      <c r="H439">
        <f t="shared" si="37"/>
        <v>51.92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40"/>
        <v>film &amp; video</v>
      </c>
      <c r="R439" t="str">
        <f t="shared" si="41"/>
        <v>animation</v>
      </c>
      <c r="S439" s="5">
        <f t="shared" si="38"/>
        <v>42260.208333333328</v>
      </c>
      <c r="T439" s="5">
        <f t="shared" si="39"/>
        <v>42263.208333333328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178.63855421686748</v>
      </c>
      <c r="G440" t="s">
        <v>20</v>
      </c>
      <c r="H440">
        <f t="shared" si="37"/>
        <v>60.03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40"/>
        <v>theater</v>
      </c>
      <c r="R440" t="str">
        <f t="shared" si="41"/>
        <v>plays</v>
      </c>
      <c r="S440" s="5">
        <f t="shared" si="38"/>
        <v>41337.25</v>
      </c>
      <c r="T440" s="5">
        <f t="shared" si="39"/>
        <v>41367.208333333336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355.28169014084506</v>
      </c>
      <c r="G441" t="s">
        <v>20</v>
      </c>
      <c r="H441">
        <f t="shared" si="37"/>
        <v>44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40"/>
        <v>film &amp; video</v>
      </c>
      <c r="R441" t="str">
        <f t="shared" si="41"/>
        <v>science fiction</v>
      </c>
      <c r="S441" s="5">
        <f t="shared" si="38"/>
        <v>42680.208333333328</v>
      </c>
      <c r="T441" s="5">
        <f t="shared" si="39"/>
        <v>42687.25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161.90634146341463</v>
      </c>
      <c r="G442" t="s">
        <v>20</v>
      </c>
      <c r="H442">
        <f t="shared" si="37"/>
        <v>53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40"/>
        <v>film &amp; video</v>
      </c>
      <c r="R442" t="str">
        <f t="shared" si="41"/>
        <v>television</v>
      </c>
      <c r="S442" s="5">
        <f t="shared" si="38"/>
        <v>42916.208333333328</v>
      </c>
      <c r="T442" s="5">
        <f t="shared" si="39"/>
        <v>42926.208333333328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24.914285714285715</v>
      </c>
      <c r="G443" t="s">
        <v>14</v>
      </c>
      <c r="H443">
        <f t="shared" si="37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40"/>
        <v>technology</v>
      </c>
      <c r="R443" t="str">
        <f t="shared" si="41"/>
        <v>wearables</v>
      </c>
      <c r="S443" s="5">
        <f t="shared" si="38"/>
        <v>41025.208333333336</v>
      </c>
      <c r="T443" s="5">
        <f t="shared" si="39"/>
        <v>41053.208333333336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198.72222222222223</v>
      </c>
      <c r="G444" t="s">
        <v>20</v>
      </c>
      <c r="H444">
        <f t="shared" si="37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40"/>
        <v>theater</v>
      </c>
      <c r="R444" t="str">
        <f t="shared" si="41"/>
        <v>plays</v>
      </c>
      <c r="S444" s="5">
        <f t="shared" si="38"/>
        <v>42980.208333333328</v>
      </c>
      <c r="T444" s="5">
        <f t="shared" si="39"/>
        <v>42996.208333333328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34.752688172043008</v>
      </c>
      <c r="G445" t="s">
        <v>74</v>
      </c>
      <c r="H445">
        <f t="shared" si="37"/>
        <v>35.909999999999997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40"/>
        <v>theater</v>
      </c>
      <c r="R445" t="str">
        <f t="shared" si="41"/>
        <v>plays</v>
      </c>
      <c r="S445" s="5">
        <f t="shared" si="38"/>
        <v>40451.208333333336</v>
      </c>
      <c r="T445" s="5">
        <f t="shared" si="39"/>
        <v>40470.208333333336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176.41935483870967</v>
      </c>
      <c r="G446" t="s">
        <v>20</v>
      </c>
      <c r="H446">
        <f t="shared" si="37"/>
        <v>36.950000000000003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40"/>
        <v>music</v>
      </c>
      <c r="R446" t="str">
        <f t="shared" si="41"/>
        <v>indie rock</v>
      </c>
      <c r="S446" s="5">
        <f t="shared" si="38"/>
        <v>40748.208333333336</v>
      </c>
      <c r="T446" s="5">
        <f t="shared" si="39"/>
        <v>40750.208333333336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511.38095238095235</v>
      </c>
      <c r="G447" t="s">
        <v>20</v>
      </c>
      <c r="H447">
        <f t="shared" si="37"/>
        <v>63.17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40"/>
        <v>theater</v>
      </c>
      <c r="R447" t="str">
        <f t="shared" si="41"/>
        <v>plays</v>
      </c>
      <c r="S447" s="5">
        <f t="shared" si="38"/>
        <v>40515.25</v>
      </c>
      <c r="T447" s="5">
        <f t="shared" si="39"/>
        <v>40536.25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82.044117647058826</v>
      </c>
      <c r="G448" t="s">
        <v>14</v>
      </c>
      <c r="H448">
        <f t="shared" si="37"/>
        <v>29.99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40"/>
        <v>technology</v>
      </c>
      <c r="R448" t="str">
        <f t="shared" si="41"/>
        <v>wearables</v>
      </c>
      <c r="S448" s="5">
        <f t="shared" si="38"/>
        <v>41261.25</v>
      </c>
      <c r="T448" s="5">
        <f t="shared" si="39"/>
        <v>41263.25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24.326030927835053</v>
      </c>
      <c r="G449" t="s">
        <v>74</v>
      </c>
      <c r="H449">
        <f t="shared" si="37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40"/>
        <v>film &amp; video</v>
      </c>
      <c r="R449" t="str">
        <f t="shared" si="41"/>
        <v>television</v>
      </c>
      <c r="S449" s="5">
        <f t="shared" si="38"/>
        <v>43088.25</v>
      </c>
      <c r="T449" s="5">
        <f t="shared" si="39"/>
        <v>43104.25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50.482758620689658</v>
      </c>
      <c r="G450" t="s">
        <v>14</v>
      </c>
      <c r="H450">
        <f t="shared" si="37"/>
        <v>75.010000000000005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40"/>
        <v>games</v>
      </c>
      <c r="R450" t="str">
        <f t="shared" si="41"/>
        <v>video games</v>
      </c>
      <c r="S450" s="5">
        <f t="shared" si="38"/>
        <v>41378.208333333336</v>
      </c>
      <c r="T450" s="5">
        <f t="shared" si="39"/>
        <v>41380.208333333336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(E451/D451*100)</f>
        <v>967</v>
      </c>
      <c r="G451" t="s">
        <v>20</v>
      </c>
      <c r="H451">
        <f t="shared" ref="H451:H514" si="43">IF(I451=0,0,ROUND(E451/I451,2))</f>
        <v>101.2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si="40"/>
        <v>games</v>
      </c>
      <c r="R451" t="str">
        <f t="shared" si="41"/>
        <v>video games</v>
      </c>
      <c r="S451" s="5">
        <f t="shared" ref="S451:S514" si="44">(((L451/60)/60)/24)+DATE(1970,1,1)</f>
        <v>43530.25</v>
      </c>
      <c r="T451" s="5">
        <f t="shared" ref="T451:T514" si="45">(((M451/60)/60)/24)+DATE(1970,1,1)</f>
        <v>43547.208333333328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4</v>
      </c>
      <c r="G452" t="s">
        <v>14</v>
      </c>
      <c r="H452">
        <f t="shared" si="43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ref="Q452:Q515" si="46">LEFT(P452,SEARCH("/",P452)-1)</f>
        <v>film &amp; video</v>
      </c>
      <c r="R452" t="str">
        <f t="shared" ref="R452:R515" si="47">RIGHT(P452,LEN(P452)-SEARCH("/",P452))</f>
        <v>animation</v>
      </c>
      <c r="S452" s="5">
        <f t="shared" si="44"/>
        <v>43394.208333333328</v>
      </c>
      <c r="T452" s="5">
        <f t="shared" si="45"/>
        <v>43417.25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122.84501347708894</v>
      </c>
      <c r="G453" t="s">
        <v>20</v>
      </c>
      <c r="H453">
        <f t="shared" si="43"/>
        <v>29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6"/>
        <v>music</v>
      </c>
      <c r="R453" t="str">
        <f t="shared" si="47"/>
        <v>rock</v>
      </c>
      <c r="S453" s="5">
        <f t="shared" si="44"/>
        <v>42935.208333333328</v>
      </c>
      <c r="T453" s="5">
        <f t="shared" si="45"/>
        <v>42966.208333333328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63.4375</v>
      </c>
      <c r="G454" t="s">
        <v>14</v>
      </c>
      <c r="H454">
        <f t="shared" si="43"/>
        <v>98.23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6"/>
        <v>film &amp; video</v>
      </c>
      <c r="R454" t="str">
        <f t="shared" si="47"/>
        <v>drama</v>
      </c>
      <c r="S454" s="5">
        <f t="shared" si="44"/>
        <v>40365.208333333336</v>
      </c>
      <c r="T454" s="5">
        <f t="shared" si="45"/>
        <v>40366.208333333336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56.331688596491226</v>
      </c>
      <c r="G455" t="s">
        <v>14</v>
      </c>
      <c r="H455">
        <f t="shared" si="43"/>
        <v>87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6"/>
        <v>film &amp; video</v>
      </c>
      <c r="R455" t="str">
        <f t="shared" si="47"/>
        <v>science fiction</v>
      </c>
      <c r="S455" s="5">
        <f t="shared" si="44"/>
        <v>42705.25</v>
      </c>
      <c r="T455" s="5">
        <f t="shared" si="45"/>
        <v>42746.25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44.074999999999996</v>
      </c>
      <c r="G456" t="s">
        <v>14</v>
      </c>
      <c r="H456">
        <f t="shared" si="43"/>
        <v>45.21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6"/>
        <v>film &amp; video</v>
      </c>
      <c r="R456" t="str">
        <f t="shared" si="47"/>
        <v>drama</v>
      </c>
      <c r="S456" s="5">
        <f t="shared" si="44"/>
        <v>41568.208333333336</v>
      </c>
      <c r="T456" s="5">
        <f t="shared" si="45"/>
        <v>41604.25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118.37253218884121</v>
      </c>
      <c r="G457" t="s">
        <v>20</v>
      </c>
      <c r="H457">
        <f t="shared" si="43"/>
        <v>37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6"/>
        <v>theater</v>
      </c>
      <c r="R457" t="str">
        <f t="shared" si="47"/>
        <v>plays</v>
      </c>
      <c r="S457" s="5">
        <f t="shared" si="44"/>
        <v>40809.208333333336</v>
      </c>
      <c r="T457" s="5">
        <f t="shared" si="45"/>
        <v>40832.208333333336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104.1243169398907</v>
      </c>
      <c r="G458" t="s">
        <v>20</v>
      </c>
      <c r="H458">
        <f t="shared" si="43"/>
        <v>94.98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6"/>
        <v>music</v>
      </c>
      <c r="R458" t="str">
        <f t="shared" si="47"/>
        <v>indie rock</v>
      </c>
      <c r="S458" s="5">
        <f t="shared" si="44"/>
        <v>43141.25</v>
      </c>
      <c r="T458" s="5">
        <f t="shared" si="45"/>
        <v>43141.25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26.640000000000004</v>
      </c>
      <c r="G459" t="s">
        <v>14</v>
      </c>
      <c r="H459">
        <f t="shared" si="43"/>
        <v>28.96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6"/>
        <v>theater</v>
      </c>
      <c r="R459" t="str">
        <f t="shared" si="47"/>
        <v>plays</v>
      </c>
      <c r="S459" s="5">
        <f t="shared" si="44"/>
        <v>42657.208333333328</v>
      </c>
      <c r="T459" s="5">
        <f t="shared" si="45"/>
        <v>42659.208333333328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351.20118343195264</v>
      </c>
      <c r="G460" t="s">
        <v>20</v>
      </c>
      <c r="H460">
        <f t="shared" si="43"/>
        <v>55.99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6"/>
        <v>theater</v>
      </c>
      <c r="R460" t="str">
        <f t="shared" si="47"/>
        <v>plays</v>
      </c>
      <c r="S460" s="5">
        <f t="shared" si="44"/>
        <v>40265.208333333336</v>
      </c>
      <c r="T460" s="5">
        <f t="shared" si="45"/>
        <v>40309.208333333336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90.063492063492063</v>
      </c>
      <c r="G461" t="s">
        <v>14</v>
      </c>
      <c r="H461">
        <f t="shared" si="43"/>
        <v>54.04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6"/>
        <v>film &amp; video</v>
      </c>
      <c r="R461" t="str">
        <f t="shared" si="47"/>
        <v>documentary</v>
      </c>
      <c r="S461" s="5">
        <f t="shared" si="44"/>
        <v>42001.25</v>
      </c>
      <c r="T461" s="5">
        <f t="shared" si="45"/>
        <v>42026.25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171.625</v>
      </c>
      <c r="G462" t="s">
        <v>20</v>
      </c>
      <c r="H462">
        <f t="shared" si="43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6"/>
        <v>theater</v>
      </c>
      <c r="R462" t="str">
        <f t="shared" si="47"/>
        <v>plays</v>
      </c>
      <c r="S462" s="5">
        <f t="shared" si="44"/>
        <v>40399.208333333336</v>
      </c>
      <c r="T462" s="5">
        <f t="shared" si="45"/>
        <v>40402.208333333336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141.04655870445345</v>
      </c>
      <c r="G463" t="s">
        <v>20</v>
      </c>
      <c r="H463">
        <f t="shared" si="43"/>
        <v>67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6"/>
        <v>film &amp; video</v>
      </c>
      <c r="R463" t="str">
        <f t="shared" si="47"/>
        <v>drama</v>
      </c>
      <c r="S463" s="5">
        <f t="shared" si="44"/>
        <v>41757.208333333336</v>
      </c>
      <c r="T463" s="5">
        <f t="shared" si="45"/>
        <v>41777.208333333336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30.57944915254237</v>
      </c>
      <c r="G464" t="s">
        <v>14</v>
      </c>
      <c r="H464">
        <f t="shared" si="43"/>
        <v>107.91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6"/>
        <v>games</v>
      </c>
      <c r="R464" t="str">
        <f t="shared" si="47"/>
        <v>mobile games</v>
      </c>
      <c r="S464" s="5">
        <f t="shared" si="44"/>
        <v>41304.25</v>
      </c>
      <c r="T464" s="5">
        <f t="shared" si="45"/>
        <v>41342.25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108.16455696202532</v>
      </c>
      <c r="G465" t="s">
        <v>20</v>
      </c>
      <c r="H465">
        <f t="shared" si="43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6"/>
        <v>film &amp; video</v>
      </c>
      <c r="R465" t="str">
        <f t="shared" si="47"/>
        <v>animation</v>
      </c>
      <c r="S465" s="5">
        <f t="shared" si="44"/>
        <v>41639.25</v>
      </c>
      <c r="T465" s="5">
        <f t="shared" si="45"/>
        <v>41643.25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133.45505617977528</v>
      </c>
      <c r="G466" t="s">
        <v>20</v>
      </c>
      <c r="H466">
        <f t="shared" si="43"/>
        <v>39.01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6"/>
        <v>theater</v>
      </c>
      <c r="R466" t="str">
        <f t="shared" si="47"/>
        <v>plays</v>
      </c>
      <c r="S466" s="5">
        <f t="shared" si="44"/>
        <v>43142.25</v>
      </c>
      <c r="T466" s="5">
        <f t="shared" si="45"/>
        <v>43156.25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187.85106382978722</v>
      </c>
      <c r="G467" t="s">
        <v>20</v>
      </c>
      <c r="H467">
        <f t="shared" si="43"/>
        <v>110.36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6"/>
        <v>publishing</v>
      </c>
      <c r="R467" t="str">
        <f t="shared" si="47"/>
        <v>translations</v>
      </c>
      <c r="S467" s="5">
        <f t="shared" si="44"/>
        <v>43127.25</v>
      </c>
      <c r="T467" s="5">
        <f t="shared" si="45"/>
        <v>43136.25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332</v>
      </c>
      <c r="G468" t="s">
        <v>20</v>
      </c>
      <c r="H468">
        <f t="shared" si="43"/>
        <v>94.86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6"/>
        <v>technology</v>
      </c>
      <c r="R468" t="str">
        <f t="shared" si="47"/>
        <v>wearables</v>
      </c>
      <c r="S468" s="5">
        <f t="shared" si="44"/>
        <v>41409.208333333336</v>
      </c>
      <c r="T468" s="5">
        <f t="shared" si="45"/>
        <v>41432.208333333336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575.21428571428578</v>
      </c>
      <c r="G469" t="s">
        <v>20</v>
      </c>
      <c r="H469">
        <f t="shared" si="43"/>
        <v>57.94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6"/>
        <v>technology</v>
      </c>
      <c r="R469" t="str">
        <f t="shared" si="47"/>
        <v>web</v>
      </c>
      <c r="S469" s="5">
        <f t="shared" si="44"/>
        <v>42331.25</v>
      </c>
      <c r="T469" s="5">
        <f t="shared" si="45"/>
        <v>42338.25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40.5</v>
      </c>
      <c r="G470" t="s">
        <v>14</v>
      </c>
      <c r="H470">
        <f t="shared" si="43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6"/>
        <v>theater</v>
      </c>
      <c r="R470" t="str">
        <f t="shared" si="47"/>
        <v>plays</v>
      </c>
      <c r="S470" s="5">
        <f t="shared" si="44"/>
        <v>43569.208333333328</v>
      </c>
      <c r="T470" s="5">
        <f t="shared" si="45"/>
        <v>43585.208333333328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184.42857142857144</v>
      </c>
      <c r="G471" t="s">
        <v>20</v>
      </c>
      <c r="H471">
        <f t="shared" si="43"/>
        <v>64.959999999999994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6"/>
        <v>film &amp; video</v>
      </c>
      <c r="R471" t="str">
        <f t="shared" si="47"/>
        <v>drama</v>
      </c>
      <c r="S471" s="5">
        <f t="shared" si="44"/>
        <v>42142.208333333328</v>
      </c>
      <c r="T471" s="5">
        <f t="shared" si="45"/>
        <v>42144.208333333328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285.80555555555554</v>
      </c>
      <c r="G472" t="s">
        <v>20</v>
      </c>
      <c r="H472">
        <f t="shared" si="43"/>
        <v>27.01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6"/>
        <v>technology</v>
      </c>
      <c r="R472" t="str">
        <f t="shared" si="47"/>
        <v>wearables</v>
      </c>
      <c r="S472" s="5">
        <f t="shared" si="44"/>
        <v>42716.25</v>
      </c>
      <c r="T472" s="5">
        <f t="shared" si="45"/>
        <v>42723.25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319</v>
      </c>
      <c r="G473" t="s">
        <v>20</v>
      </c>
      <c r="H473">
        <f t="shared" si="43"/>
        <v>50.97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6"/>
        <v>food</v>
      </c>
      <c r="R473" t="str">
        <f t="shared" si="47"/>
        <v>food trucks</v>
      </c>
      <c r="S473" s="5">
        <f t="shared" si="44"/>
        <v>41031.208333333336</v>
      </c>
      <c r="T473" s="5">
        <f t="shared" si="45"/>
        <v>41031.208333333336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39.234070221066318</v>
      </c>
      <c r="G474" t="s">
        <v>14</v>
      </c>
      <c r="H474">
        <f t="shared" si="43"/>
        <v>104.94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6"/>
        <v>music</v>
      </c>
      <c r="R474" t="str">
        <f t="shared" si="47"/>
        <v>rock</v>
      </c>
      <c r="S474" s="5">
        <f t="shared" si="44"/>
        <v>43535.208333333328</v>
      </c>
      <c r="T474" s="5">
        <f t="shared" si="45"/>
        <v>43589.208333333328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178.14000000000001</v>
      </c>
      <c r="G475" t="s">
        <v>20</v>
      </c>
      <c r="H475">
        <f t="shared" si="43"/>
        <v>84.03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6"/>
        <v>music</v>
      </c>
      <c r="R475" t="str">
        <f t="shared" si="47"/>
        <v>electric music</v>
      </c>
      <c r="S475" s="5">
        <f t="shared" si="44"/>
        <v>43277.208333333328</v>
      </c>
      <c r="T475" s="5">
        <f t="shared" si="45"/>
        <v>43278.208333333328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365.15</v>
      </c>
      <c r="G476" t="s">
        <v>20</v>
      </c>
      <c r="H476">
        <f t="shared" si="43"/>
        <v>102.86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6"/>
        <v>film &amp; video</v>
      </c>
      <c r="R476" t="str">
        <f t="shared" si="47"/>
        <v>television</v>
      </c>
      <c r="S476" s="5">
        <f t="shared" si="44"/>
        <v>41989.25</v>
      </c>
      <c r="T476" s="5">
        <f t="shared" si="45"/>
        <v>41990.25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113.94594594594594</v>
      </c>
      <c r="G477" t="s">
        <v>20</v>
      </c>
      <c r="H477">
        <f t="shared" si="43"/>
        <v>39.96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6"/>
        <v>publishing</v>
      </c>
      <c r="R477" t="str">
        <f t="shared" si="47"/>
        <v>translations</v>
      </c>
      <c r="S477" s="5">
        <f t="shared" si="44"/>
        <v>41450.208333333336</v>
      </c>
      <c r="T477" s="5">
        <f t="shared" si="45"/>
        <v>41454.208333333336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29.828720626631856</v>
      </c>
      <c r="G478" t="s">
        <v>14</v>
      </c>
      <c r="H478">
        <f t="shared" si="43"/>
        <v>51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6"/>
        <v>publishing</v>
      </c>
      <c r="R478" t="str">
        <f t="shared" si="47"/>
        <v>fiction</v>
      </c>
      <c r="S478" s="5">
        <f t="shared" si="44"/>
        <v>43322.208333333328</v>
      </c>
      <c r="T478" s="5">
        <f t="shared" si="45"/>
        <v>43328.208333333328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54.270588235294113</v>
      </c>
      <c r="G479" t="s">
        <v>14</v>
      </c>
      <c r="H479">
        <f t="shared" si="43"/>
        <v>40.82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6"/>
        <v>film &amp; video</v>
      </c>
      <c r="R479" t="str">
        <f t="shared" si="47"/>
        <v>science fiction</v>
      </c>
      <c r="S479" s="5">
        <f t="shared" si="44"/>
        <v>40720.208333333336</v>
      </c>
      <c r="T479" s="5">
        <f t="shared" si="45"/>
        <v>40747.208333333336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236.34156976744185</v>
      </c>
      <c r="G480" t="s">
        <v>20</v>
      </c>
      <c r="H480">
        <f t="shared" si="43"/>
        <v>59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6"/>
        <v>technology</v>
      </c>
      <c r="R480" t="str">
        <f t="shared" si="47"/>
        <v>wearables</v>
      </c>
      <c r="S480" s="5">
        <f t="shared" si="44"/>
        <v>42072.208333333328</v>
      </c>
      <c r="T480" s="5">
        <f t="shared" si="45"/>
        <v>42084.208333333328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512.91666666666663</v>
      </c>
      <c r="G481" t="s">
        <v>20</v>
      </c>
      <c r="H481">
        <f t="shared" si="43"/>
        <v>71.16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6"/>
        <v>food</v>
      </c>
      <c r="R481" t="str">
        <f t="shared" si="47"/>
        <v>food trucks</v>
      </c>
      <c r="S481" s="5">
        <f t="shared" si="44"/>
        <v>42945.208333333328</v>
      </c>
      <c r="T481" s="5">
        <f t="shared" si="45"/>
        <v>42947.208333333328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100.65116279069768</v>
      </c>
      <c r="G482" t="s">
        <v>20</v>
      </c>
      <c r="H482">
        <f t="shared" si="43"/>
        <v>99.49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6"/>
        <v>photography</v>
      </c>
      <c r="R482" t="str">
        <f t="shared" si="47"/>
        <v>photography books</v>
      </c>
      <c r="S482" s="5">
        <f t="shared" si="44"/>
        <v>40248.25</v>
      </c>
      <c r="T482" s="5">
        <f t="shared" si="45"/>
        <v>40257.208333333336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81.348423194303152</v>
      </c>
      <c r="G483" t="s">
        <v>14</v>
      </c>
      <c r="H483">
        <f t="shared" si="43"/>
        <v>103.99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6"/>
        <v>theater</v>
      </c>
      <c r="R483" t="str">
        <f t="shared" si="47"/>
        <v>plays</v>
      </c>
      <c r="S483" s="5">
        <f t="shared" si="44"/>
        <v>41913.208333333336</v>
      </c>
      <c r="T483" s="5">
        <f t="shared" si="45"/>
        <v>41955.25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16.404761904761905</v>
      </c>
      <c r="G484" t="s">
        <v>14</v>
      </c>
      <c r="H484">
        <f t="shared" si="43"/>
        <v>76.56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6"/>
        <v>publishing</v>
      </c>
      <c r="R484" t="str">
        <f t="shared" si="47"/>
        <v>fiction</v>
      </c>
      <c r="S484" s="5">
        <f t="shared" si="44"/>
        <v>40963.25</v>
      </c>
      <c r="T484" s="5">
        <f t="shared" si="45"/>
        <v>40974.25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52.774617067833695</v>
      </c>
      <c r="G485" t="s">
        <v>14</v>
      </c>
      <c r="H485">
        <f t="shared" si="43"/>
        <v>87.07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6"/>
        <v>theater</v>
      </c>
      <c r="R485" t="str">
        <f t="shared" si="47"/>
        <v>plays</v>
      </c>
      <c r="S485" s="5">
        <f t="shared" si="44"/>
        <v>43811.25</v>
      </c>
      <c r="T485" s="5">
        <f t="shared" si="45"/>
        <v>43818.25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260.20608108108109</v>
      </c>
      <c r="G486" t="s">
        <v>20</v>
      </c>
      <c r="H486">
        <f t="shared" si="43"/>
        <v>49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6"/>
        <v>food</v>
      </c>
      <c r="R486" t="str">
        <f t="shared" si="47"/>
        <v>food trucks</v>
      </c>
      <c r="S486" s="5">
        <f t="shared" si="44"/>
        <v>41855.208333333336</v>
      </c>
      <c r="T486" s="5">
        <f t="shared" si="45"/>
        <v>41904.208333333336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30.73289183222958</v>
      </c>
      <c r="G487" t="s">
        <v>14</v>
      </c>
      <c r="H487">
        <f t="shared" si="43"/>
        <v>42.97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6"/>
        <v>theater</v>
      </c>
      <c r="R487" t="str">
        <f t="shared" si="47"/>
        <v>plays</v>
      </c>
      <c r="S487" s="5">
        <f t="shared" si="44"/>
        <v>43626.208333333328</v>
      </c>
      <c r="T487" s="5">
        <f t="shared" si="45"/>
        <v>43667.208333333328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13.5</v>
      </c>
      <c r="G488" t="s">
        <v>14</v>
      </c>
      <c r="H488">
        <f t="shared" si="43"/>
        <v>33.43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6"/>
        <v>publishing</v>
      </c>
      <c r="R488" t="str">
        <f t="shared" si="47"/>
        <v>translations</v>
      </c>
      <c r="S488" s="5">
        <f t="shared" si="44"/>
        <v>43168.25</v>
      </c>
      <c r="T488" s="5">
        <f t="shared" si="45"/>
        <v>43183.208333333328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178.62556663644605</v>
      </c>
      <c r="G489" t="s">
        <v>20</v>
      </c>
      <c r="H489">
        <f t="shared" si="43"/>
        <v>83.98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6"/>
        <v>theater</v>
      </c>
      <c r="R489" t="str">
        <f t="shared" si="47"/>
        <v>plays</v>
      </c>
      <c r="S489" s="5">
        <f t="shared" si="44"/>
        <v>42845.208333333328</v>
      </c>
      <c r="T489" s="5">
        <f t="shared" si="45"/>
        <v>42878.208333333328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220.0566037735849</v>
      </c>
      <c r="G490" t="s">
        <v>20</v>
      </c>
      <c r="H490">
        <f t="shared" si="43"/>
        <v>101.42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6"/>
        <v>theater</v>
      </c>
      <c r="R490" t="str">
        <f t="shared" si="47"/>
        <v>plays</v>
      </c>
      <c r="S490" s="5">
        <f t="shared" si="44"/>
        <v>42403.25</v>
      </c>
      <c r="T490" s="5">
        <f t="shared" si="45"/>
        <v>42420.25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101.5108695652174</v>
      </c>
      <c r="G491" t="s">
        <v>20</v>
      </c>
      <c r="H491">
        <f t="shared" si="43"/>
        <v>109.87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6"/>
        <v>technology</v>
      </c>
      <c r="R491" t="str">
        <f t="shared" si="47"/>
        <v>wearables</v>
      </c>
      <c r="S491" s="5">
        <f t="shared" si="44"/>
        <v>40406.208333333336</v>
      </c>
      <c r="T491" s="5">
        <f t="shared" si="45"/>
        <v>40411.208333333336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191.5</v>
      </c>
      <c r="G492" t="s">
        <v>20</v>
      </c>
      <c r="H492">
        <f t="shared" si="43"/>
        <v>31.92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6"/>
        <v>journalism</v>
      </c>
      <c r="R492" t="str">
        <f t="shared" si="47"/>
        <v>audio</v>
      </c>
      <c r="S492" s="5">
        <f t="shared" si="44"/>
        <v>43786.25</v>
      </c>
      <c r="T492" s="5">
        <f t="shared" si="45"/>
        <v>43793.25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305.34683098591546</v>
      </c>
      <c r="G493" t="s">
        <v>20</v>
      </c>
      <c r="H493">
        <f t="shared" si="43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6"/>
        <v>food</v>
      </c>
      <c r="R493" t="str">
        <f t="shared" si="47"/>
        <v>food trucks</v>
      </c>
      <c r="S493" s="5">
        <f t="shared" si="44"/>
        <v>41456.208333333336</v>
      </c>
      <c r="T493" s="5">
        <f t="shared" si="45"/>
        <v>41482.208333333336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23.995287958115181</v>
      </c>
      <c r="G494" t="s">
        <v>74</v>
      </c>
      <c r="H494">
        <f t="shared" si="43"/>
        <v>77.03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6"/>
        <v>film &amp; video</v>
      </c>
      <c r="R494" t="str">
        <f t="shared" si="47"/>
        <v>shorts</v>
      </c>
      <c r="S494" s="5">
        <f t="shared" si="44"/>
        <v>40336.208333333336</v>
      </c>
      <c r="T494" s="5">
        <f t="shared" si="45"/>
        <v>40371.208333333336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723.77777777777771</v>
      </c>
      <c r="G495" t="s">
        <v>20</v>
      </c>
      <c r="H495">
        <f t="shared" si="43"/>
        <v>101.78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6"/>
        <v>photography</v>
      </c>
      <c r="R495" t="str">
        <f t="shared" si="47"/>
        <v>photography books</v>
      </c>
      <c r="S495" s="5">
        <f t="shared" si="44"/>
        <v>43645.208333333328</v>
      </c>
      <c r="T495" s="5">
        <f t="shared" si="45"/>
        <v>43658.208333333328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547.36</v>
      </c>
      <c r="G496" t="s">
        <v>20</v>
      </c>
      <c r="H496">
        <f t="shared" si="43"/>
        <v>51.06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6"/>
        <v>technology</v>
      </c>
      <c r="R496" t="str">
        <f t="shared" si="47"/>
        <v>wearables</v>
      </c>
      <c r="S496" s="5">
        <f t="shared" si="44"/>
        <v>40990.208333333336</v>
      </c>
      <c r="T496" s="5">
        <f t="shared" si="45"/>
        <v>40991.208333333336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414.49999999999994</v>
      </c>
      <c r="G497" t="s">
        <v>20</v>
      </c>
      <c r="H497">
        <f t="shared" si="43"/>
        <v>68.02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6"/>
        <v>theater</v>
      </c>
      <c r="R497" t="str">
        <f t="shared" si="47"/>
        <v>plays</v>
      </c>
      <c r="S497" s="5">
        <f t="shared" si="44"/>
        <v>41800.208333333336</v>
      </c>
      <c r="T497" s="5">
        <f t="shared" si="45"/>
        <v>41804.208333333336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0.90696409140369971</v>
      </c>
      <c r="G498" t="s">
        <v>14</v>
      </c>
      <c r="H498">
        <f t="shared" si="43"/>
        <v>30.87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6"/>
        <v>film &amp; video</v>
      </c>
      <c r="R498" t="str">
        <f t="shared" si="47"/>
        <v>animation</v>
      </c>
      <c r="S498" s="5">
        <f t="shared" si="44"/>
        <v>42876.208333333328</v>
      </c>
      <c r="T498" s="5">
        <f t="shared" si="45"/>
        <v>42893.208333333328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34.173469387755098</v>
      </c>
      <c r="G499" t="s">
        <v>14</v>
      </c>
      <c r="H499">
        <f t="shared" si="43"/>
        <v>27.91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6"/>
        <v>technology</v>
      </c>
      <c r="R499" t="str">
        <f t="shared" si="47"/>
        <v>wearables</v>
      </c>
      <c r="S499" s="5">
        <f t="shared" si="44"/>
        <v>42724.25</v>
      </c>
      <c r="T499" s="5">
        <f t="shared" si="45"/>
        <v>42724.25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23.948810754912099</v>
      </c>
      <c r="G500" t="s">
        <v>14</v>
      </c>
      <c r="H500">
        <f t="shared" si="43"/>
        <v>79.989999999999995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6"/>
        <v>technology</v>
      </c>
      <c r="R500" t="str">
        <f t="shared" si="47"/>
        <v>web</v>
      </c>
      <c r="S500" s="5">
        <f t="shared" si="44"/>
        <v>42005.25</v>
      </c>
      <c r="T500" s="5">
        <f t="shared" si="45"/>
        <v>42007.25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48.072649572649574</v>
      </c>
      <c r="G501" t="s">
        <v>14</v>
      </c>
      <c r="H501">
        <f t="shared" si="43"/>
        <v>38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6"/>
        <v>film &amp; video</v>
      </c>
      <c r="R501" t="str">
        <f t="shared" si="47"/>
        <v>documentary</v>
      </c>
      <c r="S501" s="5">
        <f t="shared" si="44"/>
        <v>42444.208333333328</v>
      </c>
      <c r="T501" s="5">
        <f t="shared" si="45"/>
        <v>42449.208333333328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f t="shared" si="43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6"/>
        <v>theater</v>
      </c>
      <c r="R502" t="str">
        <f t="shared" si="47"/>
        <v>plays</v>
      </c>
      <c r="S502" s="5">
        <f t="shared" si="44"/>
        <v>41395.208333333336</v>
      </c>
      <c r="T502" s="5">
        <f t="shared" si="45"/>
        <v>41423.208333333336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70.145182291666657</v>
      </c>
      <c r="G503" t="s">
        <v>14</v>
      </c>
      <c r="H503">
        <f t="shared" si="43"/>
        <v>59.99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6"/>
        <v>film &amp; video</v>
      </c>
      <c r="R503" t="str">
        <f t="shared" si="47"/>
        <v>documentary</v>
      </c>
      <c r="S503" s="5">
        <f t="shared" si="44"/>
        <v>41345.208333333336</v>
      </c>
      <c r="T503" s="5">
        <f t="shared" si="45"/>
        <v>41347.208333333336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529.92307692307691</v>
      </c>
      <c r="G504" t="s">
        <v>20</v>
      </c>
      <c r="H504">
        <f t="shared" si="43"/>
        <v>37.04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6"/>
        <v>games</v>
      </c>
      <c r="R504" t="str">
        <f t="shared" si="47"/>
        <v>video games</v>
      </c>
      <c r="S504" s="5">
        <f t="shared" si="44"/>
        <v>41117.208333333336</v>
      </c>
      <c r="T504" s="5">
        <f t="shared" si="45"/>
        <v>41146.208333333336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180.32549019607845</v>
      </c>
      <c r="G505" t="s">
        <v>20</v>
      </c>
      <c r="H505">
        <f t="shared" si="43"/>
        <v>99.96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6"/>
        <v>film &amp; video</v>
      </c>
      <c r="R505" t="str">
        <f t="shared" si="47"/>
        <v>drama</v>
      </c>
      <c r="S505" s="5">
        <f t="shared" si="44"/>
        <v>42186.208333333328</v>
      </c>
      <c r="T505" s="5">
        <f t="shared" si="45"/>
        <v>42206.208333333328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92.320000000000007</v>
      </c>
      <c r="G506" t="s">
        <v>14</v>
      </c>
      <c r="H506">
        <f t="shared" si="43"/>
        <v>111.68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6"/>
        <v>music</v>
      </c>
      <c r="R506" t="str">
        <f t="shared" si="47"/>
        <v>rock</v>
      </c>
      <c r="S506" s="5">
        <f t="shared" si="44"/>
        <v>42142.208333333328</v>
      </c>
      <c r="T506" s="5">
        <f t="shared" si="45"/>
        <v>42143.208333333328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13.901001112347053</v>
      </c>
      <c r="G507" t="s">
        <v>14</v>
      </c>
      <c r="H507">
        <f t="shared" si="43"/>
        <v>36.01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6"/>
        <v>publishing</v>
      </c>
      <c r="R507" t="str">
        <f t="shared" si="47"/>
        <v>radio &amp; podcasts</v>
      </c>
      <c r="S507" s="5">
        <f t="shared" si="44"/>
        <v>41341.25</v>
      </c>
      <c r="T507" s="5">
        <f t="shared" si="45"/>
        <v>41383.208333333336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927.07777777777767</v>
      </c>
      <c r="G508" t="s">
        <v>20</v>
      </c>
      <c r="H508">
        <f t="shared" si="43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6"/>
        <v>theater</v>
      </c>
      <c r="R508" t="str">
        <f t="shared" si="47"/>
        <v>plays</v>
      </c>
      <c r="S508" s="5">
        <f t="shared" si="44"/>
        <v>43062.25</v>
      </c>
      <c r="T508" s="5">
        <f t="shared" si="45"/>
        <v>43079.25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39.857142857142861</v>
      </c>
      <c r="G509" t="s">
        <v>14</v>
      </c>
      <c r="H509">
        <f t="shared" si="43"/>
        <v>44.05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6"/>
        <v>technology</v>
      </c>
      <c r="R509" t="str">
        <f t="shared" si="47"/>
        <v>web</v>
      </c>
      <c r="S509" s="5">
        <f t="shared" si="44"/>
        <v>41373.208333333336</v>
      </c>
      <c r="T509" s="5">
        <f t="shared" si="45"/>
        <v>41422.208333333336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112.22929936305732</v>
      </c>
      <c r="G510" t="s">
        <v>20</v>
      </c>
      <c r="H510">
        <f t="shared" si="43"/>
        <v>53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6"/>
        <v>theater</v>
      </c>
      <c r="R510" t="str">
        <f t="shared" si="47"/>
        <v>plays</v>
      </c>
      <c r="S510" s="5">
        <f t="shared" si="44"/>
        <v>43310.208333333328</v>
      </c>
      <c r="T510" s="5">
        <f t="shared" si="45"/>
        <v>43331.208333333328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70.925816023738875</v>
      </c>
      <c r="G511" t="s">
        <v>14</v>
      </c>
      <c r="H511">
        <f t="shared" si="43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6"/>
        <v>theater</v>
      </c>
      <c r="R511" t="str">
        <f t="shared" si="47"/>
        <v>plays</v>
      </c>
      <c r="S511" s="5">
        <f t="shared" si="44"/>
        <v>41034.208333333336</v>
      </c>
      <c r="T511" s="5">
        <f t="shared" si="45"/>
        <v>41044.208333333336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119.08974358974358</v>
      </c>
      <c r="G512" t="s">
        <v>20</v>
      </c>
      <c r="H512">
        <f t="shared" si="43"/>
        <v>70.91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6"/>
        <v>film &amp; video</v>
      </c>
      <c r="R512" t="str">
        <f t="shared" si="47"/>
        <v>drama</v>
      </c>
      <c r="S512" s="5">
        <f t="shared" si="44"/>
        <v>43251.208333333328</v>
      </c>
      <c r="T512" s="5">
        <f t="shared" si="45"/>
        <v>43275.208333333328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24.017591339648174</v>
      </c>
      <c r="G513" t="s">
        <v>14</v>
      </c>
      <c r="H513">
        <f t="shared" si="43"/>
        <v>98.06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6"/>
        <v>theater</v>
      </c>
      <c r="R513" t="str">
        <f t="shared" si="47"/>
        <v>plays</v>
      </c>
      <c r="S513" s="5">
        <f t="shared" si="44"/>
        <v>43671.208333333328</v>
      </c>
      <c r="T513" s="5">
        <f t="shared" si="45"/>
        <v>43681.208333333328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139.31868131868131</v>
      </c>
      <c r="G514" t="s">
        <v>20</v>
      </c>
      <c r="H514">
        <f t="shared" si="43"/>
        <v>53.05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6"/>
        <v>games</v>
      </c>
      <c r="R514" t="str">
        <f t="shared" si="47"/>
        <v>video games</v>
      </c>
      <c r="S514" s="5">
        <f t="shared" si="44"/>
        <v>41825.208333333336</v>
      </c>
      <c r="T514" s="5">
        <f t="shared" si="45"/>
        <v>41826.208333333336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(E515/D515*100)</f>
        <v>39.277108433734945</v>
      </c>
      <c r="G515" t="s">
        <v>74</v>
      </c>
      <c r="H515">
        <f t="shared" ref="H515:H578" si="49">IF(I515=0,0,ROUND(E515/I515,2))</f>
        <v>93.14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si="46"/>
        <v>film &amp; video</v>
      </c>
      <c r="R515" t="str">
        <f t="shared" si="47"/>
        <v>television</v>
      </c>
      <c r="S515" s="5">
        <f t="shared" ref="S515:S578" si="50">(((L515/60)/60)/24)+DATE(1970,1,1)</f>
        <v>40430.208333333336</v>
      </c>
      <c r="T515" s="5">
        <f t="shared" ref="T515:T578" si="51">(((M515/60)/60)/24)+DATE(1970,1,1)</f>
        <v>40432.208333333336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22.439077144917089</v>
      </c>
      <c r="G516" t="s">
        <v>74</v>
      </c>
      <c r="H516">
        <f t="shared" si="49"/>
        <v>58.95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ref="Q516:Q579" si="52">LEFT(P516,SEARCH("/",P516)-1)</f>
        <v>music</v>
      </c>
      <c r="R516" t="str">
        <f t="shared" ref="R516:R579" si="53">RIGHT(P516,LEN(P516)-SEARCH("/",P516))</f>
        <v>rock</v>
      </c>
      <c r="S516" s="5">
        <f t="shared" si="50"/>
        <v>41614.25</v>
      </c>
      <c r="T516" s="5">
        <f t="shared" si="51"/>
        <v>41619.25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55.779069767441861</v>
      </c>
      <c r="G517" t="s">
        <v>14</v>
      </c>
      <c r="H517">
        <f t="shared" si="49"/>
        <v>36.07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2"/>
        <v>theater</v>
      </c>
      <c r="R517" t="str">
        <f t="shared" si="53"/>
        <v>plays</v>
      </c>
      <c r="S517" s="5">
        <f t="shared" si="50"/>
        <v>40900.25</v>
      </c>
      <c r="T517" s="5">
        <f t="shared" si="51"/>
        <v>40902.25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42.523125996810208</v>
      </c>
      <c r="G518" t="s">
        <v>14</v>
      </c>
      <c r="H518">
        <f t="shared" si="49"/>
        <v>63.03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2"/>
        <v>publishing</v>
      </c>
      <c r="R518" t="str">
        <f t="shared" si="53"/>
        <v>nonfiction</v>
      </c>
      <c r="S518" s="5">
        <f t="shared" si="50"/>
        <v>40396.208333333336</v>
      </c>
      <c r="T518" s="5">
        <f t="shared" si="51"/>
        <v>40434.208333333336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112.00000000000001</v>
      </c>
      <c r="G519" t="s">
        <v>20</v>
      </c>
      <c r="H519">
        <f t="shared" si="49"/>
        <v>84.72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2"/>
        <v>food</v>
      </c>
      <c r="R519" t="str">
        <f t="shared" si="53"/>
        <v>food trucks</v>
      </c>
      <c r="S519" s="5">
        <f t="shared" si="50"/>
        <v>42860.208333333328</v>
      </c>
      <c r="T519" s="5">
        <f t="shared" si="51"/>
        <v>42865.208333333328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7.0681818181818183</v>
      </c>
      <c r="G520" t="s">
        <v>14</v>
      </c>
      <c r="H520">
        <f t="shared" si="49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2"/>
        <v>film &amp; video</v>
      </c>
      <c r="R520" t="str">
        <f t="shared" si="53"/>
        <v>animation</v>
      </c>
      <c r="S520" s="5">
        <f t="shared" si="50"/>
        <v>43154.25</v>
      </c>
      <c r="T520" s="5">
        <f t="shared" si="51"/>
        <v>43156.25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101.74563871693867</v>
      </c>
      <c r="G521" t="s">
        <v>20</v>
      </c>
      <c r="H521">
        <f t="shared" si="49"/>
        <v>101.98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2"/>
        <v>music</v>
      </c>
      <c r="R521" t="str">
        <f t="shared" si="53"/>
        <v>rock</v>
      </c>
      <c r="S521" s="5">
        <f t="shared" si="50"/>
        <v>42012.25</v>
      </c>
      <c r="T521" s="5">
        <f t="shared" si="51"/>
        <v>42026.25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425.75</v>
      </c>
      <c r="G522" t="s">
        <v>20</v>
      </c>
      <c r="H522">
        <f t="shared" si="49"/>
        <v>106.44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2"/>
        <v>theater</v>
      </c>
      <c r="R522" t="str">
        <f t="shared" si="53"/>
        <v>plays</v>
      </c>
      <c r="S522" s="5">
        <f t="shared" si="50"/>
        <v>43574.208333333328</v>
      </c>
      <c r="T522" s="5">
        <f t="shared" si="51"/>
        <v>43577.208333333328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145.53947368421052</v>
      </c>
      <c r="G523" t="s">
        <v>20</v>
      </c>
      <c r="H523">
        <f t="shared" si="49"/>
        <v>29.98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2"/>
        <v>film &amp; video</v>
      </c>
      <c r="R523" t="str">
        <f t="shared" si="53"/>
        <v>drama</v>
      </c>
      <c r="S523" s="5">
        <f t="shared" si="50"/>
        <v>42605.208333333328</v>
      </c>
      <c r="T523" s="5">
        <f t="shared" si="51"/>
        <v>42611.208333333328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32.453465346534657</v>
      </c>
      <c r="G524" t="s">
        <v>14</v>
      </c>
      <c r="H524">
        <f t="shared" si="49"/>
        <v>85.81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2"/>
        <v>film &amp; video</v>
      </c>
      <c r="R524" t="str">
        <f t="shared" si="53"/>
        <v>shorts</v>
      </c>
      <c r="S524" s="5">
        <f t="shared" si="50"/>
        <v>41093.208333333336</v>
      </c>
      <c r="T524" s="5">
        <f t="shared" si="51"/>
        <v>41105.208333333336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700.33333333333326</v>
      </c>
      <c r="G525" t="s">
        <v>20</v>
      </c>
      <c r="H525">
        <f t="shared" si="49"/>
        <v>70.819999999999993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2"/>
        <v>film &amp; video</v>
      </c>
      <c r="R525" t="str">
        <f t="shared" si="53"/>
        <v>shorts</v>
      </c>
      <c r="S525" s="5">
        <f t="shared" si="50"/>
        <v>40241.25</v>
      </c>
      <c r="T525" s="5">
        <f t="shared" si="51"/>
        <v>40246.25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83.904860392967933</v>
      </c>
      <c r="G526" t="s">
        <v>14</v>
      </c>
      <c r="H526">
        <f t="shared" si="49"/>
        <v>41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2"/>
        <v>theater</v>
      </c>
      <c r="R526" t="str">
        <f t="shared" si="53"/>
        <v>plays</v>
      </c>
      <c r="S526" s="5">
        <f t="shared" si="50"/>
        <v>40294.208333333336</v>
      </c>
      <c r="T526" s="5">
        <f t="shared" si="51"/>
        <v>40307.208333333336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84.19047619047619</v>
      </c>
      <c r="G527" t="s">
        <v>14</v>
      </c>
      <c r="H527">
        <f t="shared" si="49"/>
        <v>28.06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2"/>
        <v>technology</v>
      </c>
      <c r="R527" t="str">
        <f t="shared" si="53"/>
        <v>wearables</v>
      </c>
      <c r="S527" s="5">
        <f t="shared" si="50"/>
        <v>40505.25</v>
      </c>
      <c r="T527" s="5">
        <f t="shared" si="51"/>
        <v>40509.25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155.95180722891567</v>
      </c>
      <c r="G528" t="s">
        <v>20</v>
      </c>
      <c r="H528">
        <f t="shared" si="49"/>
        <v>88.05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2"/>
        <v>theater</v>
      </c>
      <c r="R528" t="str">
        <f t="shared" si="53"/>
        <v>plays</v>
      </c>
      <c r="S528" s="5">
        <f t="shared" si="50"/>
        <v>42364.25</v>
      </c>
      <c r="T528" s="5">
        <f t="shared" si="51"/>
        <v>42401.25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99.619450317124731</v>
      </c>
      <c r="G529" t="s">
        <v>14</v>
      </c>
      <c r="H529">
        <f t="shared" si="49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2"/>
        <v>film &amp; video</v>
      </c>
      <c r="R529" t="str">
        <f t="shared" si="53"/>
        <v>animation</v>
      </c>
      <c r="S529" s="5">
        <f t="shared" si="50"/>
        <v>42405.25</v>
      </c>
      <c r="T529" s="5">
        <f t="shared" si="51"/>
        <v>42441.25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80.300000000000011</v>
      </c>
      <c r="G530" t="s">
        <v>14</v>
      </c>
      <c r="H530">
        <f t="shared" si="49"/>
        <v>90.34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2"/>
        <v>music</v>
      </c>
      <c r="R530" t="str">
        <f t="shared" si="53"/>
        <v>indie rock</v>
      </c>
      <c r="S530" s="5">
        <f t="shared" si="50"/>
        <v>41601.25</v>
      </c>
      <c r="T530" s="5">
        <f t="shared" si="51"/>
        <v>41646.25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11.254901960784313</v>
      </c>
      <c r="G531" t="s">
        <v>14</v>
      </c>
      <c r="H531">
        <f t="shared" si="49"/>
        <v>63.78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2"/>
        <v>games</v>
      </c>
      <c r="R531" t="str">
        <f t="shared" si="53"/>
        <v>video games</v>
      </c>
      <c r="S531" s="5">
        <f t="shared" si="50"/>
        <v>41769.208333333336</v>
      </c>
      <c r="T531" s="5">
        <f t="shared" si="51"/>
        <v>41797.208333333336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91.740952380952379</v>
      </c>
      <c r="G532" t="s">
        <v>14</v>
      </c>
      <c r="H532">
        <f t="shared" si="49"/>
        <v>54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2"/>
        <v>publishing</v>
      </c>
      <c r="R532" t="str">
        <f t="shared" si="53"/>
        <v>fiction</v>
      </c>
      <c r="S532" s="5">
        <f t="shared" si="50"/>
        <v>40421.208333333336</v>
      </c>
      <c r="T532" s="5">
        <f t="shared" si="51"/>
        <v>40435.208333333336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95.521156936261391</v>
      </c>
      <c r="G533" t="s">
        <v>47</v>
      </c>
      <c r="H533">
        <f t="shared" si="49"/>
        <v>48.99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2"/>
        <v>games</v>
      </c>
      <c r="R533" t="str">
        <f t="shared" si="53"/>
        <v>video games</v>
      </c>
      <c r="S533" s="5">
        <f t="shared" si="50"/>
        <v>41589.25</v>
      </c>
      <c r="T533" s="5">
        <f t="shared" si="51"/>
        <v>41645.25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502.87499999999994</v>
      </c>
      <c r="G534" t="s">
        <v>20</v>
      </c>
      <c r="H534">
        <f t="shared" si="49"/>
        <v>63.86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2"/>
        <v>theater</v>
      </c>
      <c r="R534" t="str">
        <f t="shared" si="53"/>
        <v>plays</v>
      </c>
      <c r="S534" s="5">
        <f t="shared" si="50"/>
        <v>43125.25</v>
      </c>
      <c r="T534" s="5">
        <f t="shared" si="51"/>
        <v>43126.25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159.24394463667818</v>
      </c>
      <c r="G535" t="s">
        <v>20</v>
      </c>
      <c r="H535">
        <f t="shared" si="49"/>
        <v>83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2"/>
        <v>music</v>
      </c>
      <c r="R535" t="str">
        <f t="shared" si="53"/>
        <v>indie rock</v>
      </c>
      <c r="S535" s="5">
        <f t="shared" si="50"/>
        <v>41479.208333333336</v>
      </c>
      <c r="T535" s="5">
        <f t="shared" si="51"/>
        <v>41515.208333333336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15.022446689113355</v>
      </c>
      <c r="G536" t="s">
        <v>14</v>
      </c>
      <c r="H536">
        <f t="shared" si="49"/>
        <v>55.08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2"/>
        <v>film &amp; video</v>
      </c>
      <c r="R536" t="str">
        <f t="shared" si="53"/>
        <v>drama</v>
      </c>
      <c r="S536" s="5">
        <f t="shared" si="50"/>
        <v>43329.208333333328</v>
      </c>
      <c r="T536" s="5">
        <f t="shared" si="51"/>
        <v>43330.208333333328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482.03846153846149</v>
      </c>
      <c r="G537" t="s">
        <v>20</v>
      </c>
      <c r="H537">
        <f t="shared" si="49"/>
        <v>62.04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2"/>
        <v>theater</v>
      </c>
      <c r="R537" t="str">
        <f t="shared" si="53"/>
        <v>plays</v>
      </c>
      <c r="S537" s="5">
        <f t="shared" si="50"/>
        <v>43259.208333333328</v>
      </c>
      <c r="T537" s="5">
        <f t="shared" si="51"/>
        <v>43261.208333333328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149.96938775510205</v>
      </c>
      <c r="G538" t="s">
        <v>20</v>
      </c>
      <c r="H538">
        <f t="shared" si="49"/>
        <v>104.98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2"/>
        <v>publishing</v>
      </c>
      <c r="R538" t="str">
        <f t="shared" si="53"/>
        <v>fiction</v>
      </c>
      <c r="S538" s="5">
        <f t="shared" si="50"/>
        <v>40414.208333333336</v>
      </c>
      <c r="T538" s="5">
        <f t="shared" si="51"/>
        <v>40440.208333333336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117.22156398104266</v>
      </c>
      <c r="G539" t="s">
        <v>20</v>
      </c>
      <c r="H539">
        <f t="shared" si="49"/>
        <v>94.04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2"/>
        <v>film &amp; video</v>
      </c>
      <c r="R539" t="str">
        <f t="shared" si="53"/>
        <v>documentary</v>
      </c>
      <c r="S539" s="5">
        <f t="shared" si="50"/>
        <v>43342.208333333328</v>
      </c>
      <c r="T539" s="5">
        <f t="shared" si="51"/>
        <v>43365.208333333328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37.695968274950431</v>
      </c>
      <c r="G540" t="s">
        <v>14</v>
      </c>
      <c r="H540">
        <f t="shared" si="49"/>
        <v>44.01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2"/>
        <v>games</v>
      </c>
      <c r="R540" t="str">
        <f t="shared" si="53"/>
        <v>mobile games</v>
      </c>
      <c r="S540" s="5">
        <f t="shared" si="50"/>
        <v>41539.208333333336</v>
      </c>
      <c r="T540" s="5">
        <f t="shared" si="51"/>
        <v>41555.208333333336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72.653061224489804</v>
      </c>
      <c r="G541" t="s">
        <v>14</v>
      </c>
      <c r="H541">
        <f t="shared" si="49"/>
        <v>92.47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2"/>
        <v>food</v>
      </c>
      <c r="R541" t="str">
        <f t="shared" si="53"/>
        <v>food trucks</v>
      </c>
      <c r="S541" s="5">
        <f t="shared" si="50"/>
        <v>43647.208333333328</v>
      </c>
      <c r="T541" s="5">
        <f t="shared" si="51"/>
        <v>43653.208333333328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265.98113207547169</v>
      </c>
      <c r="G542" t="s">
        <v>20</v>
      </c>
      <c r="H542">
        <f t="shared" si="49"/>
        <v>57.07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2"/>
        <v>photography</v>
      </c>
      <c r="R542" t="str">
        <f t="shared" si="53"/>
        <v>photography books</v>
      </c>
      <c r="S542" s="5">
        <f t="shared" si="50"/>
        <v>43225.208333333328</v>
      </c>
      <c r="T542" s="5">
        <f t="shared" si="51"/>
        <v>43247.208333333328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24.205617977528089</v>
      </c>
      <c r="G543" t="s">
        <v>14</v>
      </c>
      <c r="H543">
        <f t="shared" si="49"/>
        <v>109.08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2"/>
        <v>games</v>
      </c>
      <c r="R543" t="str">
        <f t="shared" si="53"/>
        <v>mobile games</v>
      </c>
      <c r="S543" s="5">
        <f t="shared" si="50"/>
        <v>42165.208333333328</v>
      </c>
      <c r="T543" s="5">
        <f t="shared" si="51"/>
        <v>42191.208333333328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2.5064935064935066</v>
      </c>
      <c r="G544" t="s">
        <v>14</v>
      </c>
      <c r="H544">
        <f t="shared" si="49"/>
        <v>39.39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2"/>
        <v>music</v>
      </c>
      <c r="R544" t="str">
        <f t="shared" si="53"/>
        <v>indie rock</v>
      </c>
      <c r="S544" s="5">
        <f t="shared" si="50"/>
        <v>42391.25</v>
      </c>
      <c r="T544" s="5">
        <f t="shared" si="51"/>
        <v>42421.25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16.329799764428738</v>
      </c>
      <c r="G545" t="s">
        <v>14</v>
      </c>
      <c r="H545">
        <f t="shared" si="49"/>
        <v>77.02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2"/>
        <v>games</v>
      </c>
      <c r="R545" t="str">
        <f t="shared" si="53"/>
        <v>video games</v>
      </c>
      <c r="S545" s="5">
        <f t="shared" si="50"/>
        <v>41528.208333333336</v>
      </c>
      <c r="T545" s="5">
        <f t="shared" si="51"/>
        <v>41543.208333333336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276.5</v>
      </c>
      <c r="G546" t="s">
        <v>20</v>
      </c>
      <c r="H546">
        <f t="shared" si="49"/>
        <v>92.17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2"/>
        <v>music</v>
      </c>
      <c r="R546" t="str">
        <f t="shared" si="53"/>
        <v>rock</v>
      </c>
      <c r="S546" s="5">
        <f t="shared" si="50"/>
        <v>42377.25</v>
      </c>
      <c r="T546" s="5">
        <f t="shared" si="51"/>
        <v>42390.25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88.803571428571431</v>
      </c>
      <c r="G547" t="s">
        <v>14</v>
      </c>
      <c r="H547">
        <f t="shared" si="49"/>
        <v>61.01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2"/>
        <v>theater</v>
      </c>
      <c r="R547" t="str">
        <f t="shared" si="53"/>
        <v>plays</v>
      </c>
      <c r="S547" s="5">
        <f t="shared" si="50"/>
        <v>43824.25</v>
      </c>
      <c r="T547" s="5">
        <f t="shared" si="51"/>
        <v>43844.25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163.57142857142856</v>
      </c>
      <c r="G548" t="s">
        <v>20</v>
      </c>
      <c r="H548">
        <f t="shared" si="49"/>
        <v>78.069999999999993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2"/>
        <v>theater</v>
      </c>
      <c r="R548" t="str">
        <f t="shared" si="53"/>
        <v>plays</v>
      </c>
      <c r="S548" s="5">
        <f t="shared" si="50"/>
        <v>43360.208333333328</v>
      </c>
      <c r="T548" s="5">
        <f t="shared" si="51"/>
        <v>43363.208333333328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969</v>
      </c>
      <c r="G549" t="s">
        <v>20</v>
      </c>
      <c r="H549">
        <f t="shared" si="49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2"/>
        <v>film &amp; video</v>
      </c>
      <c r="R549" t="str">
        <f t="shared" si="53"/>
        <v>drama</v>
      </c>
      <c r="S549" s="5">
        <f t="shared" si="50"/>
        <v>42029.25</v>
      </c>
      <c r="T549" s="5">
        <f t="shared" si="51"/>
        <v>42041.25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270.91376701966715</v>
      </c>
      <c r="G550" t="s">
        <v>20</v>
      </c>
      <c r="H550">
        <f t="shared" si="49"/>
        <v>59.99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2"/>
        <v>theater</v>
      </c>
      <c r="R550" t="str">
        <f t="shared" si="53"/>
        <v>plays</v>
      </c>
      <c r="S550" s="5">
        <f t="shared" si="50"/>
        <v>42461.208333333328</v>
      </c>
      <c r="T550" s="5">
        <f t="shared" si="51"/>
        <v>42474.208333333328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284.21355932203392</v>
      </c>
      <c r="G551" t="s">
        <v>20</v>
      </c>
      <c r="H551">
        <f t="shared" si="49"/>
        <v>110.03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2"/>
        <v>technology</v>
      </c>
      <c r="R551" t="str">
        <f t="shared" si="53"/>
        <v>wearables</v>
      </c>
      <c r="S551" s="5">
        <f t="shared" si="50"/>
        <v>41422.208333333336</v>
      </c>
      <c r="T551" s="5">
        <f t="shared" si="51"/>
        <v>41431.208333333336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f t="shared" si="49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2"/>
        <v>music</v>
      </c>
      <c r="R552" t="str">
        <f t="shared" si="53"/>
        <v>indie rock</v>
      </c>
      <c r="S552" s="5">
        <f t="shared" si="50"/>
        <v>40968.25</v>
      </c>
      <c r="T552" s="5">
        <f t="shared" si="51"/>
        <v>40989.208333333336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58.6329816768462</v>
      </c>
      <c r="G553" t="s">
        <v>14</v>
      </c>
      <c r="H553">
        <f t="shared" si="49"/>
        <v>38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2"/>
        <v>technology</v>
      </c>
      <c r="R553" t="str">
        <f t="shared" si="53"/>
        <v>web</v>
      </c>
      <c r="S553" s="5">
        <f t="shared" si="50"/>
        <v>41993.25</v>
      </c>
      <c r="T553" s="5">
        <f t="shared" si="51"/>
        <v>42033.25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98.51111111111112</v>
      </c>
      <c r="G554" t="s">
        <v>14</v>
      </c>
      <c r="H554">
        <f t="shared" si="49"/>
        <v>96.37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2"/>
        <v>theater</v>
      </c>
      <c r="R554" t="str">
        <f t="shared" si="53"/>
        <v>plays</v>
      </c>
      <c r="S554" s="5">
        <f t="shared" si="50"/>
        <v>42700.25</v>
      </c>
      <c r="T554" s="5">
        <f t="shared" si="51"/>
        <v>42702.25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43.975381008206334</v>
      </c>
      <c r="G555" t="s">
        <v>14</v>
      </c>
      <c r="H555">
        <f t="shared" si="49"/>
        <v>72.98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2"/>
        <v>music</v>
      </c>
      <c r="R555" t="str">
        <f t="shared" si="53"/>
        <v>rock</v>
      </c>
      <c r="S555" s="5">
        <f t="shared" si="50"/>
        <v>40545.25</v>
      </c>
      <c r="T555" s="5">
        <f t="shared" si="51"/>
        <v>40546.25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151.66315789473683</v>
      </c>
      <c r="G556" t="s">
        <v>20</v>
      </c>
      <c r="H556">
        <f t="shared" si="49"/>
        <v>26.01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2"/>
        <v>music</v>
      </c>
      <c r="R556" t="str">
        <f t="shared" si="53"/>
        <v>indie rock</v>
      </c>
      <c r="S556" s="5">
        <f t="shared" si="50"/>
        <v>42723.25</v>
      </c>
      <c r="T556" s="5">
        <f t="shared" si="51"/>
        <v>42729.25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223.63492063492063</v>
      </c>
      <c r="G557" t="s">
        <v>20</v>
      </c>
      <c r="H557">
        <f t="shared" si="49"/>
        <v>104.36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2"/>
        <v>music</v>
      </c>
      <c r="R557" t="str">
        <f t="shared" si="53"/>
        <v>rock</v>
      </c>
      <c r="S557" s="5">
        <f t="shared" si="50"/>
        <v>41731.208333333336</v>
      </c>
      <c r="T557" s="5">
        <f t="shared" si="51"/>
        <v>41762.208333333336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239.75</v>
      </c>
      <c r="G558" t="s">
        <v>20</v>
      </c>
      <c r="H558">
        <f t="shared" si="49"/>
        <v>102.19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2"/>
        <v>publishing</v>
      </c>
      <c r="R558" t="str">
        <f t="shared" si="53"/>
        <v>translations</v>
      </c>
      <c r="S558" s="5">
        <f t="shared" si="50"/>
        <v>40792.208333333336</v>
      </c>
      <c r="T558" s="5">
        <f t="shared" si="51"/>
        <v>40799.208333333336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199.33333333333334</v>
      </c>
      <c r="G559" t="s">
        <v>20</v>
      </c>
      <c r="H559">
        <f t="shared" si="49"/>
        <v>54.12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2"/>
        <v>film &amp; video</v>
      </c>
      <c r="R559" t="str">
        <f t="shared" si="53"/>
        <v>science fiction</v>
      </c>
      <c r="S559" s="5">
        <f t="shared" si="50"/>
        <v>42279.208333333328</v>
      </c>
      <c r="T559" s="5">
        <f t="shared" si="51"/>
        <v>42282.208333333328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137.34482758620689</v>
      </c>
      <c r="G560" t="s">
        <v>20</v>
      </c>
      <c r="H560">
        <f t="shared" si="49"/>
        <v>63.22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2"/>
        <v>theater</v>
      </c>
      <c r="R560" t="str">
        <f t="shared" si="53"/>
        <v>plays</v>
      </c>
      <c r="S560" s="5">
        <f t="shared" si="50"/>
        <v>42424.25</v>
      </c>
      <c r="T560" s="5">
        <f t="shared" si="51"/>
        <v>42467.208333333328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100.9696106362773</v>
      </c>
      <c r="G561" t="s">
        <v>20</v>
      </c>
      <c r="H561">
        <f t="shared" si="49"/>
        <v>104.03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2"/>
        <v>theater</v>
      </c>
      <c r="R561" t="str">
        <f t="shared" si="53"/>
        <v>plays</v>
      </c>
      <c r="S561" s="5">
        <f t="shared" si="50"/>
        <v>42584.208333333328</v>
      </c>
      <c r="T561" s="5">
        <f t="shared" si="51"/>
        <v>42591.208333333328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794.16</v>
      </c>
      <c r="G562" t="s">
        <v>20</v>
      </c>
      <c r="H562">
        <f t="shared" si="49"/>
        <v>49.99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2"/>
        <v>film &amp; video</v>
      </c>
      <c r="R562" t="str">
        <f t="shared" si="53"/>
        <v>animation</v>
      </c>
      <c r="S562" s="5">
        <f t="shared" si="50"/>
        <v>40865.25</v>
      </c>
      <c r="T562" s="5">
        <f t="shared" si="51"/>
        <v>40905.25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369.7</v>
      </c>
      <c r="G563" t="s">
        <v>20</v>
      </c>
      <c r="H563">
        <f t="shared" si="49"/>
        <v>56.02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2"/>
        <v>theater</v>
      </c>
      <c r="R563" t="str">
        <f t="shared" si="53"/>
        <v>plays</v>
      </c>
      <c r="S563" s="5">
        <f t="shared" si="50"/>
        <v>40833.208333333336</v>
      </c>
      <c r="T563" s="5">
        <f t="shared" si="51"/>
        <v>40835.208333333336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12.818181818181817</v>
      </c>
      <c r="G564" t="s">
        <v>14</v>
      </c>
      <c r="H564">
        <f t="shared" si="49"/>
        <v>48.81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2"/>
        <v>music</v>
      </c>
      <c r="R564" t="str">
        <f t="shared" si="53"/>
        <v>rock</v>
      </c>
      <c r="S564" s="5">
        <f t="shared" si="50"/>
        <v>43536.208333333328</v>
      </c>
      <c r="T564" s="5">
        <f t="shared" si="51"/>
        <v>43538.208333333328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138.02702702702703</v>
      </c>
      <c r="G565" t="s">
        <v>20</v>
      </c>
      <c r="H565">
        <f t="shared" si="49"/>
        <v>60.08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2"/>
        <v>film &amp; video</v>
      </c>
      <c r="R565" t="str">
        <f t="shared" si="53"/>
        <v>documentary</v>
      </c>
      <c r="S565" s="5">
        <f t="shared" si="50"/>
        <v>43417.25</v>
      </c>
      <c r="T565" s="5">
        <f t="shared" si="51"/>
        <v>43437.25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83.813278008298752</v>
      </c>
      <c r="G566" t="s">
        <v>14</v>
      </c>
      <c r="H566">
        <f t="shared" si="49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2"/>
        <v>theater</v>
      </c>
      <c r="R566" t="str">
        <f t="shared" si="53"/>
        <v>plays</v>
      </c>
      <c r="S566" s="5">
        <f t="shared" si="50"/>
        <v>42078.208333333328</v>
      </c>
      <c r="T566" s="5">
        <f t="shared" si="51"/>
        <v>42086.208333333328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204.60063224446787</v>
      </c>
      <c r="G567" t="s">
        <v>20</v>
      </c>
      <c r="H567">
        <f t="shared" si="49"/>
        <v>53.99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2"/>
        <v>theater</v>
      </c>
      <c r="R567" t="str">
        <f t="shared" si="53"/>
        <v>plays</v>
      </c>
      <c r="S567" s="5">
        <f t="shared" si="50"/>
        <v>40862.25</v>
      </c>
      <c r="T567" s="5">
        <f t="shared" si="51"/>
        <v>40882.25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44.344086021505376</v>
      </c>
      <c r="G568" t="s">
        <v>14</v>
      </c>
      <c r="H568">
        <f t="shared" si="49"/>
        <v>111.46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2"/>
        <v>music</v>
      </c>
      <c r="R568" t="str">
        <f t="shared" si="53"/>
        <v>electric music</v>
      </c>
      <c r="S568" s="5">
        <f t="shared" si="50"/>
        <v>42424.25</v>
      </c>
      <c r="T568" s="5">
        <f t="shared" si="51"/>
        <v>42447.208333333328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218.60294117647058</v>
      </c>
      <c r="G569" t="s">
        <v>20</v>
      </c>
      <c r="H569">
        <f t="shared" si="49"/>
        <v>60.92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2"/>
        <v>music</v>
      </c>
      <c r="R569" t="str">
        <f t="shared" si="53"/>
        <v>rock</v>
      </c>
      <c r="S569" s="5">
        <f t="shared" si="50"/>
        <v>41830.208333333336</v>
      </c>
      <c r="T569" s="5">
        <f t="shared" si="51"/>
        <v>41832.208333333336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186.03314917127071</v>
      </c>
      <c r="G570" t="s">
        <v>20</v>
      </c>
      <c r="H570">
        <f t="shared" si="49"/>
        <v>26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2"/>
        <v>theater</v>
      </c>
      <c r="R570" t="str">
        <f t="shared" si="53"/>
        <v>plays</v>
      </c>
      <c r="S570" s="5">
        <f t="shared" si="50"/>
        <v>40374.208333333336</v>
      </c>
      <c r="T570" s="5">
        <f t="shared" si="51"/>
        <v>40419.208333333336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237.33830845771143</v>
      </c>
      <c r="G571" t="s">
        <v>20</v>
      </c>
      <c r="H571">
        <f t="shared" si="49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2"/>
        <v>film &amp; video</v>
      </c>
      <c r="R571" t="str">
        <f t="shared" si="53"/>
        <v>animation</v>
      </c>
      <c r="S571" s="5">
        <f t="shared" si="50"/>
        <v>40554.25</v>
      </c>
      <c r="T571" s="5">
        <f t="shared" si="51"/>
        <v>40566.25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305.65384615384613</v>
      </c>
      <c r="G572" t="s">
        <v>20</v>
      </c>
      <c r="H572">
        <f t="shared" si="49"/>
        <v>35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2"/>
        <v>music</v>
      </c>
      <c r="R572" t="str">
        <f t="shared" si="53"/>
        <v>rock</v>
      </c>
      <c r="S572" s="5">
        <f t="shared" si="50"/>
        <v>41993.25</v>
      </c>
      <c r="T572" s="5">
        <f t="shared" si="51"/>
        <v>41999.25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94.142857142857139</v>
      </c>
      <c r="G573" t="s">
        <v>14</v>
      </c>
      <c r="H573">
        <f t="shared" si="49"/>
        <v>94.14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2"/>
        <v>film &amp; video</v>
      </c>
      <c r="R573" t="str">
        <f t="shared" si="53"/>
        <v>shorts</v>
      </c>
      <c r="S573" s="5">
        <f t="shared" si="50"/>
        <v>42174.208333333328</v>
      </c>
      <c r="T573" s="5">
        <f t="shared" si="51"/>
        <v>42221.208333333328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54.400000000000006</v>
      </c>
      <c r="G574" t="s">
        <v>74</v>
      </c>
      <c r="H574">
        <f t="shared" si="49"/>
        <v>52.09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2"/>
        <v>music</v>
      </c>
      <c r="R574" t="str">
        <f t="shared" si="53"/>
        <v>rock</v>
      </c>
      <c r="S574" s="5">
        <f t="shared" si="50"/>
        <v>42275.208333333328</v>
      </c>
      <c r="T574" s="5">
        <f t="shared" si="51"/>
        <v>42291.208333333328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111.88059701492537</v>
      </c>
      <c r="G575" t="s">
        <v>20</v>
      </c>
      <c r="H575">
        <f t="shared" si="49"/>
        <v>24.99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2"/>
        <v>journalism</v>
      </c>
      <c r="R575" t="str">
        <f t="shared" si="53"/>
        <v>audio</v>
      </c>
      <c r="S575" s="5">
        <f t="shared" si="50"/>
        <v>41761.208333333336</v>
      </c>
      <c r="T575" s="5">
        <f t="shared" si="51"/>
        <v>41763.208333333336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369.14814814814815</v>
      </c>
      <c r="G576" t="s">
        <v>20</v>
      </c>
      <c r="H576">
        <f t="shared" si="49"/>
        <v>69.22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2"/>
        <v>food</v>
      </c>
      <c r="R576" t="str">
        <f t="shared" si="53"/>
        <v>food trucks</v>
      </c>
      <c r="S576" s="5">
        <f t="shared" si="50"/>
        <v>43806.25</v>
      </c>
      <c r="T576" s="5">
        <f t="shared" si="51"/>
        <v>43816.25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62.930372148859547</v>
      </c>
      <c r="G577" t="s">
        <v>14</v>
      </c>
      <c r="H577">
        <f t="shared" si="49"/>
        <v>93.94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2"/>
        <v>theater</v>
      </c>
      <c r="R577" t="str">
        <f t="shared" si="53"/>
        <v>plays</v>
      </c>
      <c r="S577" s="5">
        <f t="shared" si="50"/>
        <v>41779.208333333336</v>
      </c>
      <c r="T577" s="5">
        <f t="shared" si="51"/>
        <v>41782.208333333336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64.927835051546396</v>
      </c>
      <c r="G578" t="s">
        <v>14</v>
      </c>
      <c r="H578">
        <f t="shared" si="49"/>
        <v>98.41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2"/>
        <v>theater</v>
      </c>
      <c r="R578" t="str">
        <f t="shared" si="53"/>
        <v>plays</v>
      </c>
      <c r="S578" s="5">
        <f t="shared" si="50"/>
        <v>43040.208333333328</v>
      </c>
      <c r="T578" s="5">
        <f t="shared" si="51"/>
        <v>43057.25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(E579/D579*100)</f>
        <v>18.853658536585368</v>
      </c>
      <c r="G579" t="s">
        <v>74</v>
      </c>
      <c r="H579">
        <f t="shared" ref="H579:H642" si="55">IF(I579=0,0,ROUND(E579/I579,2))</f>
        <v>41.78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si="52"/>
        <v>music</v>
      </c>
      <c r="R579" t="str">
        <f t="shared" si="53"/>
        <v>jazz</v>
      </c>
      <c r="S579" s="5">
        <f t="shared" ref="S579:S642" si="56">(((L579/60)/60)/24)+DATE(1970,1,1)</f>
        <v>40613.25</v>
      </c>
      <c r="T579" s="5">
        <f t="shared" ref="T579:T642" si="57">(((M579/60)/60)/24)+DATE(1970,1,1)</f>
        <v>40639.208333333336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16.754404145077721</v>
      </c>
      <c r="G580" t="s">
        <v>14</v>
      </c>
      <c r="H580">
        <f t="shared" si="55"/>
        <v>65.989999999999995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ref="Q580:Q643" si="58">LEFT(P580,SEARCH("/",P580)-1)</f>
        <v>film &amp; video</v>
      </c>
      <c r="R580" t="str">
        <f t="shared" ref="R580:R643" si="59">RIGHT(P580,LEN(P580)-SEARCH("/",P580))</f>
        <v>science fiction</v>
      </c>
      <c r="S580" s="5">
        <f t="shared" si="56"/>
        <v>40878.25</v>
      </c>
      <c r="T580" s="5">
        <f t="shared" si="57"/>
        <v>40881.25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101.11290322580646</v>
      </c>
      <c r="G581" t="s">
        <v>20</v>
      </c>
      <c r="H581">
        <f t="shared" si="55"/>
        <v>72.06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8"/>
        <v>music</v>
      </c>
      <c r="R581" t="str">
        <f t="shared" si="59"/>
        <v>jazz</v>
      </c>
      <c r="S581" s="5">
        <f t="shared" si="56"/>
        <v>40762.208333333336</v>
      </c>
      <c r="T581" s="5">
        <f t="shared" si="57"/>
        <v>40774.208333333336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341.5022831050228</v>
      </c>
      <c r="G582" t="s">
        <v>20</v>
      </c>
      <c r="H582">
        <f t="shared" si="55"/>
        <v>48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8"/>
        <v>theater</v>
      </c>
      <c r="R582" t="str">
        <f t="shared" si="59"/>
        <v>plays</v>
      </c>
      <c r="S582" s="5">
        <f t="shared" si="56"/>
        <v>41696.25</v>
      </c>
      <c r="T582" s="5">
        <f t="shared" si="57"/>
        <v>41704.25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64.016666666666666</v>
      </c>
      <c r="G583" t="s">
        <v>14</v>
      </c>
      <c r="H583">
        <f t="shared" si="55"/>
        <v>54.1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8"/>
        <v>technology</v>
      </c>
      <c r="R583" t="str">
        <f t="shared" si="59"/>
        <v>web</v>
      </c>
      <c r="S583" s="5">
        <f t="shared" si="56"/>
        <v>40662.208333333336</v>
      </c>
      <c r="T583" s="5">
        <f t="shared" si="57"/>
        <v>40677.208333333336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52.080459770114942</v>
      </c>
      <c r="G584" t="s">
        <v>14</v>
      </c>
      <c r="H584">
        <f t="shared" si="55"/>
        <v>107.88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8"/>
        <v>games</v>
      </c>
      <c r="R584" t="str">
        <f t="shared" si="59"/>
        <v>video games</v>
      </c>
      <c r="S584" s="5">
        <f t="shared" si="56"/>
        <v>42165.208333333328</v>
      </c>
      <c r="T584" s="5">
        <f t="shared" si="57"/>
        <v>42170.208333333328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322.40211640211641</v>
      </c>
      <c r="G585" t="s">
        <v>20</v>
      </c>
      <c r="H585">
        <f t="shared" si="55"/>
        <v>67.03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8"/>
        <v>film &amp; video</v>
      </c>
      <c r="R585" t="str">
        <f t="shared" si="59"/>
        <v>documentary</v>
      </c>
      <c r="S585" s="5">
        <f t="shared" si="56"/>
        <v>40959.25</v>
      </c>
      <c r="T585" s="5">
        <f t="shared" si="57"/>
        <v>40976.25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119.50810185185186</v>
      </c>
      <c r="G586" t="s">
        <v>20</v>
      </c>
      <c r="H586">
        <f t="shared" si="55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8"/>
        <v>technology</v>
      </c>
      <c r="R586" t="str">
        <f t="shared" si="59"/>
        <v>web</v>
      </c>
      <c r="S586" s="5">
        <f t="shared" si="56"/>
        <v>41024.208333333336</v>
      </c>
      <c r="T586" s="5">
        <f t="shared" si="57"/>
        <v>41038.208333333336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146.79775280898878</v>
      </c>
      <c r="G587" t="s">
        <v>20</v>
      </c>
      <c r="H587">
        <f t="shared" si="55"/>
        <v>96.07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8"/>
        <v>publishing</v>
      </c>
      <c r="R587" t="str">
        <f t="shared" si="59"/>
        <v>translations</v>
      </c>
      <c r="S587" s="5">
        <f t="shared" si="56"/>
        <v>40255.208333333336</v>
      </c>
      <c r="T587" s="5">
        <f t="shared" si="57"/>
        <v>40265.208333333336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950.57142857142856</v>
      </c>
      <c r="G588" t="s">
        <v>20</v>
      </c>
      <c r="H588">
        <f t="shared" si="55"/>
        <v>51.18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8"/>
        <v>music</v>
      </c>
      <c r="R588" t="str">
        <f t="shared" si="59"/>
        <v>rock</v>
      </c>
      <c r="S588" s="5">
        <f t="shared" si="56"/>
        <v>40499.25</v>
      </c>
      <c r="T588" s="5">
        <f t="shared" si="57"/>
        <v>40518.25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72.893617021276597</v>
      </c>
      <c r="G589" t="s">
        <v>14</v>
      </c>
      <c r="H589">
        <f t="shared" si="55"/>
        <v>43.92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8"/>
        <v>food</v>
      </c>
      <c r="R589" t="str">
        <f t="shared" si="59"/>
        <v>food trucks</v>
      </c>
      <c r="S589" s="5">
        <f t="shared" si="56"/>
        <v>43484.25</v>
      </c>
      <c r="T589" s="5">
        <f t="shared" si="57"/>
        <v>43536.208333333328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79.008248730964468</v>
      </c>
      <c r="G590" t="s">
        <v>14</v>
      </c>
      <c r="H590">
        <f t="shared" si="55"/>
        <v>91.02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8"/>
        <v>theater</v>
      </c>
      <c r="R590" t="str">
        <f t="shared" si="59"/>
        <v>plays</v>
      </c>
      <c r="S590" s="5">
        <f t="shared" si="56"/>
        <v>40262.208333333336</v>
      </c>
      <c r="T590" s="5">
        <f t="shared" si="57"/>
        <v>40293.208333333336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64.721518987341781</v>
      </c>
      <c r="G591" t="s">
        <v>14</v>
      </c>
      <c r="H591">
        <f t="shared" si="55"/>
        <v>50.13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8"/>
        <v>film &amp; video</v>
      </c>
      <c r="R591" t="str">
        <f t="shared" si="59"/>
        <v>documentary</v>
      </c>
      <c r="S591" s="5">
        <f t="shared" si="56"/>
        <v>42190.208333333328</v>
      </c>
      <c r="T591" s="5">
        <f t="shared" si="57"/>
        <v>42197.208333333328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82.028169014084511</v>
      </c>
      <c r="G592" t="s">
        <v>14</v>
      </c>
      <c r="H592">
        <f t="shared" si="55"/>
        <v>67.72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8"/>
        <v>publishing</v>
      </c>
      <c r="R592" t="str">
        <f t="shared" si="59"/>
        <v>radio &amp; podcasts</v>
      </c>
      <c r="S592" s="5">
        <f t="shared" si="56"/>
        <v>41994.25</v>
      </c>
      <c r="T592" s="5">
        <f t="shared" si="57"/>
        <v>42005.25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1037.6666666666667</v>
      </c>
      <c r="G593" t="s">
        <v>20</v>
      </c>
      <c r="H593">
        <f t="shared" si="55"/>
        <v>61.04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8"/>
        <v>games</v>
      </c>
      <c r="R593" t="str">
        <f t="shared" si="59"/>
        <v>video games</v>
      </c>
      <c r="S593" s="5">
        <f t="shared" si="56"/>
        <v>40373.208333333336</v>
      </c>
      <c r="T593" s="5">
        <f t="shared" si="57"/>
        <v>40383.208333333336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12.910076530612244</v>
      </c>
      <c r="G594" t="s">
        <v>14</v>
      </c>
      <c r="H594">
        <f t="shared" si="55"/>
        <v>80.010000000000005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8"/>
        <v>theater</v>
      </c>
      <c r="R594" t="str">
        <f t="shared" si="59"/>
        <v>plays</v>
      </c>
      <c r="S594" s="5">
        <f t="shared" si="56"/>
        <v>41789.208333333336</v>
      </c>
      <c r="T594" s="5">
        <f t="shared" si="57"/>
        <v>41798.208333333336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154.84210526315789</v>
      </c>
      <c r="G595" t="s">
        <v>20</v>
      </c>
      <c r="H595">
        <f t="shared" si="55"/>
        <v>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8"/>
        <v>film &amp; video</v>
      </c>
      <c r="R595" t="str">
        <f t="shared" si="59"/>
        <v>animation</v>
      </c>
      <c r="S595" s="5">
        <f t="shared" si="56"/>
        <v>41724.208333333336</v>
      </c>
      <c r="T595" s="5">
        <f t="shared" si="57"/>
        <v>41737.208333333336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7.0991735537190088</v>
      </c>
      <c r="G596" t="s">
        <v>14</v>
      </c>
      <c r="H596">
        <f t="shared" si="55"/>
        <v>71.13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8"/>
        <v>theater</v>
      </c>
      <c r="R596" t="str">
        <f t="shared" si="59"/>
        <v>plays</v>
      </c>
      <c r="S596" s="5">
        <f t="shared" si="56"/>
        <v>42548.208333333328</v>
      </c>
      <c r="T596" s="5">
        <f t="shared" si="57"/>
        <v>42551.208333333328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208.52773826458036</v>
      </c>
      <c r="G597" t="s">
        <v>20</v>
      </c>
      <c r="H597">
        <f t="shared" si="55"/>
        <v>89.99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8"/>
        <v>theater</v>
      </c>
      <c r="R597" t="str">
        <f t="shared" si="59"/>
        <v>plays</v>
      </c>
      <c r="S597" s="5">
        <f t="shared" si="56"/>
        <v>40253.208333333336</v>
      </c>
      <c r="T597" s="5">
        <f t="shared" si="57"/>
        <v>40274.208333333336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99.683544303797461</v>
      </c>
      <c r="G598" t="s">
        <v>14</v>
      </c>
      <c r="H598">
        <f t="shared" si="55"/>
        <v>43.03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8"/>
        <v>film &amp; video</v>
      </c>
      <c r="R598" t="str">
        <f t="shared" si="59"/>
        <v>drama</v>
      </c>
      <c r="S598" s="5">
        <f t="shared" si="56"/>
        <v>42434.25</v>
      </c>
      <c r="T598" s="5">
        <f t="shared" si="57"/>
        <v>42441.25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201.59756097560978</v>
      </c>
      <c r="G599" t="s">
        <v>20</v>
      </c>
      <c r="H599">
        <f t="shared" si="55"/>
        <v>68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8"/>
        <v>theater</v>
      </c>
      <c r="R599" t="str">
        <f t="shared" si="59"/>
        <v>plays</v>
      </c>
      <c r="S599" s="5">
        <f t="shared" si="56"/>
        <v>43786.25</v>
      </c>
      <c r="T599" s="5">
        <f t="shared" si="57"/>
        <v>43804.25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162.09032258064516</v>
      </c>
      <c r="G600" t="s">
        <v>20</v>
      </c>
      <c r="H600">
        <f t="shared" si="55"/>
        <v>73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8"/>
        <v>music</v>
      </c>
      <c r="R600" t="str">
        <f t="shared" si="59"/>
        <v>rock</v>
      </c>
      <c r="S600" s="5">
        <f t="shared" si="56"/>
        <v>40344.208333333336</v>
      </c>
      <c r="T600" s="5">
        <f t="shared" si="57"/>
        <v>40373.208333333336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</v>
      </c>
      <c r="G601" t="s">
        <v>14</v>
      </c>
      <c r="H601">
        <f t="shared" si="55"/>
        <v>62.34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8"/>
        <v>film &amp; video</v>
      </c>
      <c r="R601" t="str">
        <f t="shared" si="59"/>
        <v>documentary</v>
      </c>
      <c r="S601" s="5">
        <f t="shared" si="56"/>
        <v>42047.25</v>
      </c>
      <c r="T601" s="5">
        <f t="shared" si="57"/>
        <v>42055.25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5</v>
      </c>
      <c r="G602" t="s">
        <v>14</v>
      </c>
      <c r="H602">
        <f t="shared" si="55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8"/>
        <v>food</v>
      </c>
      <c r="R602" t="str">
        <f t="shared" si="59"/>
        <v>food trucks</v>
      </c>
      <c r="S602" s="5">
        <f t="shared" si="56"/>
        <v>41485.208333333336</v>
      </c>
      <c r="T602" s="5">
        <f t="shared" si="57"/>
        <v>41497.208333333336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206.63492063492063</v>
      </c>
      <c r="G603" t="s">
        <v>20</v>
      </c>
      <c r="H603">
        <f t="shared" si="55"/>
        <v>67.099999999999994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8"/>
        <v>technology</v>
      </c>
      <c r="R603" t="str">
        <f t="shared" si="59"/>
        <v>wearables</v>
      </c>
      <c r="S603" s="5">
        <f t="shared" si="56"/>
        <v>41789.208333333336</v>
      </c>
      <c r="T603" s="5">
        <f t="shared" si="57"/>
        <v>41806.208333333336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128.23628691983123</v>
      </c>
      <c r="G604" t="s">
        <v>20</v>
      </c>
      <c r="H604">
        <f t="shared" si="55"/>
        <v>79.98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8"/>
        <v>theater</v>
      </c>
      <c r="R604" t="str">
        <f t="shared" si="59"/>
        <v>plays</v>
      </c>
      <c r="S604" s="5">
        <f t="shared" si="56"/>
        <v>42160.208333333328</v>
      </c>
      <c r="T604" s="5">
        <f t="shared" si="57"/>
        <v>42171.208333333328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119.66037735849055</v>
      </c>
      <c r="G605" t="s">
        <v>20</v>
      </c>
      <c r="H605">
        <f t="shared" si="55"/>
        <v>62.18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8"/>
        <v>theater</v>
      </c>
      <c r="R605" t="str">
        <f t="shared" si="59"/>
        <v>plays</v>
      </c>
      <c r="S605" s="5">
        <f t="shared" si="56"/>
        <v>43573.208333333328</v>
      </c>
      <c r="T605" s="5">
        <f t="shared" si="57"/>
        <v>43600.208333333328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170.73055242390078</v>
      </c>
      <c r="G606" t="s">
        <v>20</v>
      </c>
      <c r="H606">
        <f t="shared" si="55"/>
        <v>53.01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8"/>
        <v>theater</v>
      </c>
      <c r="R606" t="str">
        <f t="shared" si="59"/>
        <v>plays</v>
      </c>
      <c r="S606" s="5">
        <f t="shared" si="56"/>
        <v>40565.25</v>
      </c>
      <c r="T606" s="5">
        <f t="shared" si="57"/>
        <v>40586.25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187.21212121212122</v>
      </c>
      <c r="G607" t="s">
        <v>20</v>
      </c>
      <c r="H607">
        <f t="shared" si="55"/>
        <v>57.74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8"/>
        <v>publishing</v>
      </c>
      <c r="R607" t="str">
        <f t="shared" si="59"/>
        <v>nonfiction</v>
      </c>
      <c r="S607" s="5">
        <f t="shared" si="56"/>
        <v>42280.208333333328</v>
      </c>
      <c r="T607" s="5">
        <f t="shared" si="57"/>
        <v>42321.25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188.38235294117646</v>
      </c>
      <c r="G608" t="s">
        <v>20</v>
      </c>
      <c r="H608">
        <f t="shared" si="55"/>
        <v>40.03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8"/>
        <v>music</v>
      </c>
      <c r="R608" t="str">
        <f t="shared" si="59"/>
        <v>rock</v>
      </c>
      <c r="S608" s="5">
        <f t="shared" si="56"/>
        <v>42436.25</v>
      </c>
      <c r="T608" s="5">
        <f t="shared" si="57"/>
        <v>42447.208333333328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131.29869186046511</v>
      </c>
      <c r="G609" t="s">
        <v>20</v>
      </c>
      <c r="H609">
        <f t="shared" si="55"/>
        <v>81.02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8"/>
        <v>food</v>
      </c>
      <c r="R609" t="str">
        <f t="shared" si="59"/>
        <v>food trucks</v>
      </c>
      <c r="S609" s="5">
        <f t="shared" si="56"/>
        <v>41721.208333333336</v>
      </c>
      <c r="T609" s="5">
        <f t="shared" si="57"/>
        <v>41723.208333333336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283.97435897435901</v>
      </c>
      <c r="G610" t="s">
        <v>20</v>
      </c>
      <c r="H610">
        <f t="shared" si="55"/>
        <v>35.049999999999997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8"/>
        <v>music</v>
      </c>
      <c r="R610" t="str">
        <f t="shared" si="59"/>
        <v>jazz</v>
      </c>
      <c r="S610" s="5">
        <f t="shared" si="56"/>
        <v>43530.25</v>
      </c>
      <c r="T610" s="5">
        <f t="shared" si="57"/>
        <v>43534.25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120.41999999999999</v>
      </c>
      <c r="G611" t="s">
        <v>20</v>
      </c>
      <c r="H611">
        <f t="shared" si="55"/>
        <v>102.92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8"/>
        <v>film &amp; video</v>
      </c>
      <c r="R611" t="str">
        <f t="shared" si="59"/>
        <v>science fiction</v>
      </c>
      <c r="S611" s="5">
        <f t="shared" si="56"/>
        <v>43481.25</v>
      </c>
      <c r="T611" s="5">
        <f t="shared" si="57"/>
        <v>43498.25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419.0560747663551</v>
      </c>
      <c r="G612" t="s">
        <v>20</v>
      </c>
      <c r="H612">
        <f t="shared" si="55"/>
        <v>28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8"/>
        <v>theater</v>
      </c>
      <c r="R612" t="str">
        <f t="shared" si="59"/>
        <v>plays</v>
      </c>
      <c r="S612" s="5">
        <f t="shared" si="56"/>
        <v>41259.25</v>
      </c>
      <c r="T612" s="5">
        <f t="shared" si="57"/>
        <v>41273.25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13.853658536585368</v>
      </c>
      <c r="G613" t="s">
        <v>74</v>
      </c>
      <c r="H613">
        <f t="shared" si="55"/>
        <v>75.73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8"/>
        <v>theater</v>
      </c>
      <c r="R613" t="str">
        <f t="shared" si="59"/>
        <v>plays</v>
      </c>
      <c r="S613" s="5">
        <f t="shared" si="56"/>
        <v>41480.208333333336</v>
      </c>
      <c r="T613" s="5">
        <f t="shared" si="57"/>
        <v>41492.208333333336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139.43548387096774</v>
      </c>
      <c r="G614" t="s">
        <v>20</v>
      </c>
      <c r="H614">
        <f t="shared" si="55"/>
        <v>45.03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8"/>
        <v>music</v>
      </c>
      <c r="R614" t="str">
        <f t="shared" si="59"/>
        <v>electric music</v>
      </c>
      <c r="S614" s="5">
        <f t="shared" si="56"/>
        <v>40474.208333333336</v>
      </c>
      <c r="T614" s="5">
        <f t="shared" si="57"/>
        <v>40497.25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174</v>
      </c>
      <c r="G615" t="s">
        <v>20</v>
      </c>
      <c r="H615">
        <f t="shared" si="55"/>
        <v>73.62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8"/>
        <v>theater</v>
      </c>
      <c r="R615" t="str">
        <f t="shared" si="59"/>
        <v>plays</v>
      </c>
      <c r="S615" s="5">
        <f t="shared" si="56"/>
        <v>42973.208333333328</v>
      </c>
      <c r="T615" s="5">
        <f t="shared" si="57"/>
        <v>42982.208333333328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155.49056603773585</v>
      </c>
      <c r="G616" t="s">
        <v>20</v>
      </c>
      <c r="H616">
        <f t="shared" si="55"/>
        <v>56.99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8"/>
        <v>theater</v>
      </c>
      <c r="R616" t="str">
        <f t="shared" si="59"/>
        <v>plays</v>
      </c>
      <c r="S616" s="5">
        <f t="shared" si="56"/>
        <v>42746.25</v>
      </c>
      <c r="T616" s="5">
        <f t="shared" si="57"/>
        <v>42764.25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170.44705882352943</v>
      </c>
      <c r="G617" t="s">
        <v>20</v>
      </c>
      <c r="H617">
        <f t="shared" si="55"/>
        <v>85.22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8"/>
        <v>theater</v>
      </c>
      <c r="R617" t="str">
        <f t="shared" si="59"/>
        <v>plays</v>
      </c>
      <c r="S617" s="5">
        <f t="shared" si="56"/>
        <v>42489.208333333328</v>
      </c>
      <c r="T617" s="5">
        <f t="shared" si="57"/>
        <v>42499.208333333328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189.515625</v>
      </c>
      <c r="G618" t="s">
        <v>20</v>
      </c>
      <c r="H618">
        <f t="shared" si="55"/>
        <v>50.96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8"/>
        <v>music</v>
      </c>
      <c r="R618" t="str">
        <f t="shared" si="59"/>
        <v>indie rock</v>
      </c>
      <c r="S618" s="5">
        <f t="shared" si="56"/>
        <v>41537.208333333336</v>
      </c>
      <c r="T618" s="5">
        <f t="shared" si="57"/>
        <v>41538.208333333336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249.71428571428572</v>
      </c>
      <c r="G619" t="s">
        <v>20</v>
      </c>
      <c r="H619">
        <f t="shared" si="55"/>
        <v>63.56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8"/>
        <v>theater</v>
      </c>
      <c r="R619" t="str">
        <f t="shared" si="59"/>
        <v>plays</v>
      </c>
      <c r="S619" s="5">
        <f t="shared" si="56"/>
        <v>41794.208333333336</v>
      </c>
      <c r="T619" s="5">
        <f t="shared" si="57"/>
        <v>41804.208333333336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48.860523665659613</v>
      </c>
      <c r="G620" t="s">
        <v>14</v>
      </c>
      <c r="H620">
        <f t="shared" si="55"/>
        <v>81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8"/>
        <v>publishing</v>
      </c>
      <c r="R620" t="str">
        <f t="shared" si="59"/>
        <v>nonfiction</v>
      </c>
      <c r="S620" s="5">
        <f t="shared" si="56"/>
        <v>41396.208333333336</v>
      </c>
      <c r="T620" s="5">
        <f t="shared" si="57"/>
        <v>41417.208333333336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28.461970393057683</v>
      </c>
      <c r="G621" t="s">
        <v>14</v>
      </c>
      <c r="H621">
        <f t="shared" si="55"/>
        <v>86.04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8"/>
        <v>theater</v>
      </c>
      <c r="R621" t="str">
        <f t="shared" si="59"/>
        <v>plays</v>
      </c>
      <c r="S621" s="5">
        <f t="shared" si="56"/>
        <v>40669.208333333336</v>
      </c>
      <c r="T621" s="5">
        <f t="shared" si="57"/>
        <v>40670.208333333336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268.02325581395348</v>
      </c>
      <c r="G622" t="s">
        <v>20</v>
      </c>
      <c r="H622">
        <f t="shared" si="55"/>
        <v>90.04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8"/>
        <v>photography</v>
      </c>
      <c r="R622" t="str">
        <f t="shared" si="59"/>
        <v>photography books</v>
      </c>
      <c r="S622" s="5">
        <f t="shared" si="56"/>
        <v>42559.208333333328</v>
      </c>
      <c r="T622" s="5">
        <f t="shared" si="57"/>
        <v>42563.208333333328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619.80078125</v>
      </c>
      <c r="G623" t="s">
        <v>20</v>
      </c>
      <c r="H623">
        <f t="shared" si="55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8"/>
        <v>theater</v>
      </c>
      <c r="R623" t="str">
        <f t="shared" si="59"/>
        <v>plays</v>
      </c>
      <c r="S623" s="5">
        <f t="shared" si="56"/>
        <v>42626.208333333328</v>
      </c>
      <c r="T623" s="5">
        <f t="shared" si="57"/>
        <v>42631.208333333328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3.1301587301587301</v>
      </c>
      <c r="G624" t="s">
        <v>14</v>
      </c>
      <c r="H624">
        <f t="shared" si="55"/>
        <v>92.44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8"/>
        <v>music</v>
      </c>
      <c r="R624" t="str">
        <f t="shared" si="59"/>
        <v>indie rock</v>
      </c>
      <c r="S624" s="5">
        <f t="shared" si="56"/>
        <v>43205.208333333328</v>
      </c>
      <c r="T624" s="5">
        <f t="shared" si="57"/>
        <v>43231.208333333328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159.92152704135739</v>
      </c>
      <c r="G625" t="s">
        <v>20</v>
      </c>
      <c r="H625">
        <f t="shared" si="55"/>
        <v>56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8"/>
        <v>theater</v>
      </c>
      <c r="R625" t="str">
        <f t="shared" si="59"/>
        <v>plays</v>
      </c>
      <c r="S625" s="5">
        <f t="shared" si="56"/>
        <v>42201.208333333328</v>
      </c>
      <c r="T625" s="5">
        <f t="shared" si="57"/>
        <v>42206.208333333328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279.39215686274508</v>
      </c>
      <c r="G626" t="s">
        <v>20</v>
      </c>
      <c r="H626">
        <f t="shared" si="55"/>
        <v>32.979999999999997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8"/>
        <v>photography</v>
      </c>
      <c r="R626" t="str">
        <f t="shared" si="59"/>
        <v>photography books</v>
      </c>
      <c r="S626" s="5">
        <f t="shared" si="56"/>
        <v>42029.25</v>
      </c>
      <c r="T626" s="5">
        <f t="shared" si="57"/>
        <v>42035.25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77.373333333333335</v>
      </c>
      <c r="G627" t="s">
        <v>14</v>
      </c>
      <c r="H627">
        <f t="shared" si="55"/>
        <v>93.6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8"/>
        <v>theater</v>
      </c>
      <c r="R627" t="str">
        <f t="shared" si="59"/>
        <v>plays</v>
      </c>
      <c r="S627" s="5">
        <f t="shared" si="56"/>
        <v>43857.25</v>
      </c>
      <c r="T627" s="5">
        <f t="shared" si="57"/>
        <v>43871.25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206.32812500000003</v>
      </c>
      <c r="G628" t="s">
        <v>20</v>
      </c>
      <c r="H628">
        <f t="shared" si="55"/>
        <v>69.87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8"/>
        <v>theater</v>
      </c>
      <c r="R628" t="str">
        <f t="shared" si="59"/>
        <v>plays</v>
      </c>
      <c r="S628" s="5">
        <f t="shared" si="56"/>
        <v>40449.208333333336</v>
      </c>
      <c r="T628" s="5">
        <f t="shared" si="57"/>
        <v>40458.208333333336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694.25</v>
      </c>
      <c r="G629" t="s">
        <v>20</v>
      </c>
      <c r="H629">
        <f t="shared" si="55"/>
        <v>72.13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8"/>
        <v>food</v>
      </c>
      <c r="R629" t="str">
        <f t="shared" si="59"/>
        <v>food trucks</v>
      </c>
      <c r="S629" s="5">
        <f t="shared" si="56"/>
        <v>40345.208333333336</v>
      </c>
      <c r="T629" s="5">
        <f t="shared" si="57"/>
        <v>40369.208333333336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151.78947368421052</v>
      </c>
      <c r="G630" t="s">
        <v>20</v>
      </c>
      <c r="H630">
        <f t="shared" si="55"/>
        <v>30.04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8"/>
        <v>music</v>
      </c>
      <c r="R630" t="str">
        <f t="shared" si="59"/>
        <v>indie rock</v>
      </c>
      <c r="S630" s="5">
        <f t="shared" si="56"/>
        <v>40455.208333333336</v>
      </c>
      <c r="T630" s="5">
        <f t="shared" si="57"/>
        <v>40458.208333333336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64.58207217694995</v>
      </c>
      <c r="G631" t="s">
        <v>14</v>
      </c>
      <c r="H631">
        <f t="shared" si="55"/>
        <v>73.97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8"/>
        <v>theater</v>
      </c>
      <c r="R631" t="str">
        <f t="shared" si="59"/>
        <v>plays</v>
      </c>
      <c r="S631" s="5">
        <f t="shared" si="56"/>
        <v>42557.208333333328</v>
      </c>
      <c r="T631" s="5">
        <f t="shared" si="57"/>
        <v>42559.208333333328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62.873684210526314</v>
      </c>
      <c r="G632" t="s">
        <v>74</v>
      </c>
      <c r="H632">
        <f t="shared" si="55"/>
        <v>68.66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8"/>
        <v>theater</v>
      </c>
      <c r="R632" t="str">
        <f t="shared" si="59"/>
        <v>plays</v>
      </c>
      <c r="S632" s="5">
        <f t="shared" si="56"/>
        <v>43586.208333333328</v>
      </c>
      <c r="T632" s="5">
        <f t="shared" si="57"/>
        <v>43597.208333333328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310.39864864864865</v>
      </c>
      <c r="G633" t="s">
        <v>20</v>
      </c>
      <c r="H633">
        <f t="shared" si="55"/>
        <v>59.99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8"/>
        <v>theater</v>
      </c>
      <c r="R633" t="str">
        <f t="shared" si="59"/>
        <v>plays</v>
      </c>
      <c r="S633" s="5">
        <f t="shared" si="56"/>
        <v>43550.208333333328</v>
      </c>
      <c r="T633" s="5">
        <f t="shared" si="57"/>
        <v>43554.208333333328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42.859916782246884</v>
      </c>
      <c r="G634" t="s">
        <v>47</v>
      </c>
      <c r="H634">
        <f t="shared" si="55"/>
        <v>111.16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8"/>
        <v>theater</v>
      </c>
      <c r="R634" t="str">
        <f t="shared" si="59"/>
        <v>plays</v>
      </c>
      <c r="S634" s="5">
        <f t="shared" si="56"/>
        <v>41945.208333333336</v>
      </c>
      <c r="T634" s="5">
        <f t="shared" si="57"/>
        <v>41963.25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83.119402985074629</v>
      </c>
      <c r="G635" t="s">
        <v>14</v>
      </c>
      <c r="H635">
        <f t="shared" si="55"/>
        <v>53.04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8"/>
        <v>film &amp; video</v>
      </c>
      <c r="R635" t="str">
        <f t="shared" si="59"/>
        <v>animation</v>
      </c>
      <c r="S635" s="5">
        <f t="shared" si="56"/>
        <v>42315.25</v>
      </c>
      <c r="T635" s="5">
        <f t="shared" si="57"/>
        <v>42319.25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78.531302876480552</v>
      </c>
      <c r="G636" t="s">
        <v>74</v>
      </c>
      <c r="H636">
        <f t="shared" si="55"/>
        <v>55.99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8"/>
        <v>film &amp; video</v>
      </c>
      <c r="R636" t="str">
        <f t="shared" si="59"/>
        <v>television</v>
      </c>
      <c r="S636" s="5">
        <f t="shared" si="56"/>
        <v>42819.208333333328</v>
      </c>
      <c r="T636" s="5">
        <f t="shared" si="57"/>
        <v>42833.208333333328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114.09352517985612</v>
      </c>
      <c r="G637" t="s">
        <v>20</v>
      </c>
      <c r="H637">
        <f t="shared" si="55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8"/>
        <v>film &amp; video</v>
      </c>
      <c r="R637" t="str">
        <f t="shared" si="59"/>
        <v>television</v>
      </c>
      <c r="S637" s="5">
        <f t="shared" si="56"/>
        <v>41314.25</v>
      </c>
      <c r="T637" s="5">
        <f t="shared" si="57"/>
        <v>41346.208333333336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64.537683358624179</v>
      </c>
      <c r="G638" t="s">
        <v>14</v>
      </c>
      <c r="H638">
        <f t="shared" si="55"/>
        <v>49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8"/>
        <v>film &amp; video</v>
      </c>
      <c r="R638" t="str">
        <f t="shared" si="59"/>
        <v>animation</v>
      </c>
      <c r="S638" s="5">
        <f t="shared" si="56"/>
        <v>40926.25</v>
      </c>
      <c r="T638" s="5">
        <f t="shared" si="57"/>
        <v>40971.25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79.411764705882348</v>
      </c>
      <c r="G639" t="s">
        <v>14</v>
      </c>
      <c r="H639">
        <f t="shared" si="55"/>
        <v>103.85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8"/>
        <v>theater</v>
      </c>
      <c r="R639" t="str">
        <f t="shared" si="59"/>
        <v>plays</v>
      </c>
      <c r="S639" s="5">
        <f t="shared" si="56"/>
        <v>42688.25</v>
      </c>
      <c r="T639" s="5">
        <f t="shared" si="57"/>
        <v>42696.25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11.419117647058824</v>
      </c>
      <c r="G640" t="s">
        <v>14</v>
      </c>
      <c r="H640">
        <f t="shared" si="55"/>
        <v>99.13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8"/>
        <v>theater</v>
      </c>
      <c r="R640" t="str">
        <f t="shared" si="59"/>
        <v>plays</v>
      </c>
      <c r="S640" s="5">
        <f t="shared" si="56"/>
        <v>40386.208333333336</v>
      </c>
      <c r="T640" s="5">
        <f t="shared" si="57"/>
        <v>40398.208333333336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56.186046511627907</v>
      </c>
      <c r="G641" t="s">
        <v>47</v>
      </c>
      <c r="H641">
        <f t="shared" si="55"/>
        <v>107.38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8"/>
        <v>film &amp; video</v>
      </c>
      <c r="R641" t="str">
        <f t="shared" si="59"/>
        <v>drama</v>
      </c>
      <c r="S641" s="5">
        <f t="shared" si="56"/>
        <v>43309.208333333328</v>
      </c>
      <c r="T641" s="5">
        <f t="shared" si="57"/>
        <v>43309.208333333328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16.501669449081803</v>
      </c>
      <c r="G642" t="s">
        <v>14</v>
      </c>
      <c r="H642">
        <f t="shared" si="55"/>
        <v>76.92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8"/>
        <v>theater</v>
      </c>
      <c r="R642" t="str">
        <f t="shared" si="59"/>
        <v>plays</v>
      </c>
      <c r="S642" s="5">
        <f t="shared" si="56"/>
        <v>42387.25</v>
      </c>
      <c r="T642" s="5">
        <f t="shared" si="57"/>
        <v>42390.25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(E643/D643*100)</f>
        <v>119.96808510638297</v>
      </c>
      <c r="G643" t="s">
        <v>20</v>
      </c>
      <c r="H643">
        <f t="shared" ref="H643:H706" si="61">IF(I643=0,0,ROUND(E643/I643,2))</f>
        <v>58.13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si="58"/>
        <v>theater</v>
      </c>
      <c r="R643" t="str">
        <f t="shared" si="59"/>
        <v>plays</v>
      </c>
      <c r="S643" s="5">
        <f t="shared" ref="S643:S706" si="62">(((L643/60)/60)/24)+DATE(1970,1,1)</f>
        <v>42786.25</v>
      </c>
      <c r="T643" s="5">
        <f t="shared" ref="T643:T706" si="63">(((M643/60)/60)/24)+DATE(1970,1,1)</f>
        <v>42814.208333333328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145.45652173913044</v>
      </c>
      <c r="G644" t="s">
        <v>20</v>
      </c>
      <c r="H644">
        <f t="shared" si="61"/>
        <v>103.74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ref="Q644:Q707" si="64">LEFT(P644,SEARCH("/",P644)-1)</f>
        <v>technology</v>
      </c>
      <c r="R644" t="str">
        <f t="shared" ref="R644:R707" si="65">RIGHT(P644,LEN(P644)-SEARCH("/",P644))</f>
        <v>wearables</v>
      </c>
      <c r="S644" s="5">
        <f t="shared" si="62"/>
        <v>43451.25</v>
      </c>
      <c r="T644" s="5">
        <f t="shared" si="63"/>
        <v>43460.25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221.38255033557047</v>
      </c>
      <c r="G645" t="s">
        <v>20</v>
      </c>
      <c r="H645">
        <f t="shared" si="61"/>
        <v>87.96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4"/>
        <v>theater</v>
      </c>
      <c r="R645" t="str">
        <f t="shared" si="65"/>
        <v>plays</v>
      </c>
      <c r="S645" s="5">
        <f t="shared" si="62"/>
        <v>42795.25</v>
      </c>
      <c r="T645" s="5">
        <f t="shared" si="63"/>
        <v>42813.208333333328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48.396694214876035</v>
      </c>
      <c r="G646" t="s">
        <v>14</v>
      </c>
      <c r="H646">
        <f t="shared" si="61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4"/>
        <v>theater</v>
      </c>
      <c r="R646" t="str">
        <f t="shared" si="65"/>
        <v>plays</v>
      </c>
      <c r="S646" s="5">
        <f t="shared" si="62"/>
        <v>43452.25</v>
      </c>
      <c r="T646" s="5">
        <f t="shared" si="63"/>
        <v>43468.25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92.911504424778755</v>
      </c>
      <c r="G647" t="s">
        <v>14</v>
      </c>
      <c r="H647">
        <f t="shared" si="61"/>
        <v>38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4"/>
        <v>music</v>
      </c>
      <c r="R647" t="str">
        <f t="shared" si="65"/>
        <v>rock</v>
      </c>
      <c r="S647" s="5">
        <f t="shared" si="62"/>
        <v>43369.208333333328</v>
      </c>
      <c r="T647" s="5">
        <f t="shared" si="63"/>
        <v>43390.208333333328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88.599797365754824</v>
      </c>
      <c r="G648" t="s">
        <v>14</v>
      </c>
      <c r="H648">
        <f t="shared" si="61"/>
        <v>30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4"/>
        <v>games</v>
      </c>
      <c r="R648" t="str">
        <f t="shared" si="65"/>
        <v>video games</v>
      </c>
      <c r="S648" s="5">
        <f t="shared" si="62"/>
        <v>41346.208333333336</v>
      </c>
      <c r="T648" s="5">
        <f t="shared" si="63"/>
        <v>41357.208333333336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41.4</v>
      </c>
      <c r="G649" t="s">
        <v>14</v>
      </c>
      <c r="H649">
        <f t="shared" si="61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4"/>
        <v>publishing</v>
      </c>
      <c r="R649" t="str">
        <f t="shared" si="65"/>
        <v>translations</v>
      </c>
      <c r="S649" s="5">
        <f t="shared" si="62"/>
        <v>43199.208333333328</v>
      </c>
      <c r="T649" s="5">
        <f t="shared" si="63"/>
        <v>43223.208333333328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63.056795131845846</v>
      </c>
      <c r="G650" t="s">
        <v>74</v>
      </c>
      <c r="H650">
        <f t="shared" si="61"/>
        <v>85.99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4"/>
        <v>food</v>
      </c>
      <c r="R650" t="str">
        <f t="shared" si="65"/>
        <v>food trucks</v>
      </c>
      <c r="S650" s="5">
        <f t="shared" si="62"/>
        <v>42922.208333333328</v>
      </c>
      <c r="T650" s="5">
        <f t="shared" si="63"/>
        <v>42940.208333333328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48.482333607230892</v>
      </c>
      <c r="G651" t="s">
        <v>14</v>
      </c>
      <c r="H651">
        <f t="shared" si="61"/>
        <v>98.01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4"/>
        <v>theater</v>
      </c>
      <c r="R651" t="str">
        <f t="shared" si="65"/>
        <v>plays</v>
      </c>
      <c r="S651" s="5">
        <f t="shared" si="62"/>
        <v>40471.208333333336</v>
      </c>
      <c r="T651" s="5">
        <f t="shared" si="63"/>
        <v>40482.208333333336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2</v>
      </c>
      <c r="G652" t="s">
        <v>14</v>
      </c>
      <c r="H652">
        <f t="shared" si="61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4"/>
        <v>music</v>
      </c>
      <c r="R652" t="str">
        <f t="shared" si="65"/>
        <v>jazz</v>
      </c>
      <c r="S652" s="5">
        <f t="shared" si="62"/>
        <v>41828.208333333336</v>
      </c>
      <c r="T652" s="5">
        <f t="shared" si="63"/>
        <v>41855.208333333336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88.47941026944585</v>
      </c>
      <c r="G653" t="s">
        <v>14</v>
      </c>
      <c r="H653">
        <f t="shared" si="61"/>
        <v>44.99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4"/>
        <v>film &amp; video</v>
      </c>
      <c r="R653" t="str">
        <f t="shared" si="65"/>
        <v>shorts</v>
      </c>
      <c r="S653" s="5">
        <f t="shared" si="62"/>
        <v>41692.25</v>
      </c>
      <c r="T653" s="5">
        <f t="shared" si="63"/>
        <v>41707.25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126.84</v>
      </c>
      <c r="G654" t="s">
        <v>20</v>
      </c>
      <c r="H654">
        <f t="shared" si="61"/>
        <v>31.01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4"/>
        <v>technology</v>
      </c>
      <c r="R654" t="str">
        <f t="shared" si="65"/>
        <v>web</v>
      </c>
      <c r="S654" s="5">
        <f t="shared" si="62"/>
        <v>42587.208333333328</v>
      </c>
      <c r="T654" s="5">
        <f t="shared" si="63"/>
        <v>42630.208333333328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2338.833333333333</v>
      </c>
      <c r="G655" t="s">
        <v>20</v>
      </c>
      <c r="H655">
        <f t="shared" si="61"/>
        <v>59.97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4"/>
        <v>technology</v>
      </c>
      <c r="R655" t="str">
        <f t="shared" si="65"/>
        <v>web</v>
      </c>
      <c r="S655" s="5">
        <f t="shared" si="62"/>
        <v>42468.208333333328</v>
      </c>
      <c r="T655" s="5">
        <f t="shared" si="63"/>
        <v>42470.208333333328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508.38857142857148</v>
      </c>
      <c r="G656" t="s">
        <v>20</v>
      </c>
      <c r="H656">
        <f t="shared" si="61"/>
        <v>59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4"/>
        <v>music</v>
      </c>
      <c r="R656" t="str">
        <f t="shared" si="65"/>
        <v>metal</v>
      </c>
      <c r="S656" s="5">
        <f t="shared" si="62"/>
        <v>42240.208333333328</v>
      </c>
      <c r="T656" s="5">
        <f t="shared" si="63"/>
        <v>42245.208333333328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191.47826086956522</v>
      </c>
      <c r="G657" t="s">
        <v>20</v>
      </c>
      <c r="H657">
        <f t="shared" si="61"/>
        <v>50.05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4"/>
        <v>photography</v>
      </c>
      <c r="R657" t="str">
        <f t="shared" si="65"/>
        <v>photography books</v>
      </c>
      <c r="S657" s="5">
        <f t="shared" si="62"/>
        <v>42796.25</v>
      </c>
      <c r="T657" s="5">
        <f t="shared" si="63"/>
        <v>42809.208333333328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42.127533783783782</v>
      </c>
      <c r="G658" t="s">
        <v>14</v>
      </c>
      <c r="H658">
        <f t="shared" si="61"/>
        <v>98.97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4"/>
        <v>food</v>
      </c>
      <c r="R658" t="str">
        <f t="shared" si="65"/>
        <v>food trucks</v>
      </c>
      <c r="S658" s="5">
        <f t="shared" si="62"/>
        <v>43097.25</v>
      </c>
      <c r="T658" s="5">
        <f t="shared" si="63"/>
        <v>43102.25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</v>
      </c>
      <c r="G659" t="s">
        <v>14</v>
      </c>
      <c r="H659">
        <f t="shared" si="61"/>
        <v>58.86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4"/>
        <v>film &amp; video</v>
      </c>
      <c r="R659" t="str">
        <f t="shared" si="65"/>
        <v>science fiction</v>
      </c>
      <c r="S659" s="5">
        <f t="shared" si="62"/>
        <v>43096.25</v>
      </c>
      <c r="T659" s="5">
        <f t="shared" si="63"/>
        <v>43112.25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60.064638783269963</v>
      </c>
      <c r="G660" t="s">
        <v>74</v>
      </c>
      <c r="H660">
        <f t="shared" si="61"/>
        <v>81.010000000000005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4"/>
        <v>music</v>
      </c>
      <c r="R660" t="str">
        <f t="shared" si="65"/>
        <v>rock</v>
      </c>
      <c r="S660" s="5">
        <f t="shared" si="62"/>
        <v>42246.208333333328</v>
      </c>
      <c r="T660" s="5">
        <f t="shared" si="63"/>
        <v>42269.208333333328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47.232808616404313</v>
      </c>
      <c r="G661" t="s">
        <v>14</v>
      </c>
      <c r="H661">
        <f t="shared" si="61"/>
        <v>76.010000000000005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4"/>
        <v>film &amp; video</v>
      </c>
      <c r="R661" t="str">
        <f t="shared" si="65"/>
        <v>documentary</v>
      </c>
      <c r="S661" s="5">
        <f t="shared" si="62"/>
        <v>40570.25</v>
      </c>
      <c r="T661" s="5">
        <f t="shared" si="63"/>
        <v>40571.25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81.736263736263737</v>
      </c>
      <c r="G662" t="s">
        <v>14</v>
      </c>
      <c r="H662">
        <f t="shared" si="61"/>
        <v>96.6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4"/>
        <v>theater</v>
      </c>
      <c r="R662" t="str">
        <f t="shared" si="65"/>
        <v>plays</v>
      </c>
      <c r="S662" s="5">
        <f t="shared" si="62"/>
        <v>42237.208333333328</v>
      </c>
      <c r="T662" s="5">
        <f t="shared" si="63"/>
        <v>42246.208333333328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54.187265917603</v>
      </c>
      <c r="G663" t="s">
        <v>14</v>
      </c>
      <c r="H663">
        <f t="shared" si="61"/>
        <v>76.959999999999994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4"/>
        <v>music</v>
      </c>
      <c r="R663" t="str">
        <f t="shared" si="65"/>
        <v>jazz</v>
      </c>
      <c r="S663" s="5">
        <f t="shared" si="62"/>
        <v>40996.208333333336</v>
      </c>
      <c r="T663" s="5">
        <f t="shared" si="63"/>
        <v>41026.208333333336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97.868131868131869</v>
      </c>
      <c r="G664" t="s">
        <v>14</v>
      </c>
      <c r="H664">
        <f t="shared" si="61"/>
        <v>67.98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4"/>
        <v>theater</v>
      </c>
      <c r="R664" t="str">
        <f t="shared" si="65"/>
        <v>plays</v>
      </c>
      <c r="S664" s="5">
        <f t="shared" si="62"/>
        <v>43443.25</v>
      </c>
      <c r="T664" s="5">
        <f t="shared" si="63"/>
        <v>43447.25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77.239999999999995</v>
      </c>
      <c r="G665" t="s">
        <v>14</v>
      </c>
      <c r="H665">
        <f t="shared" si="61"/>
        <v>88.78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4"/>
        <v>theater</v>
      </c>
      <c r="R665" t="str">
        <f t="shared" si="65"/>
        <v>plays</v>
      </c>
      <c r="S665" s="5">
        <f t="shared" si="62"/>
        <v>40458.208333333336</v>
      </c>
      <c r="T665" s="5">
        <f t="shared" si="63"/>
        <v>40481.208333333336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33.464735516372798</v>
      </c>
      <c r="G666" t="s">
        <v>14</v>
      </c>
      <c r="H666">
        <f t="shared" si="61"/>
        <v>25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4"/>
        <v>music</v>
      </c>
      <c r="R666" t="str">
        <f t="shared" si="65"/>
        <v>jazz</v>
      </c>
      <c r="S666" s="5">
        <f t="shared" si="62"/>
        <v>40959.25</v>
      </c>
      <c r="T666" s="5">
        <f t="shared" si="63"/>
        <v>40969.25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239.58823529411765</v>
      </c>
      <c r="G667" t="s">
        <v>20</v>
      </c>
      <c r="H667">
        <f t="shared" si="61"/>
        <v>44.92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4"/>
        <v>film &amp; video</v>
      </c>
      <c r="R667" t="str">
        <f t="shared" si="65"/>
        <v>documentary</v>
      </c>
      <c r="S667" s="5">
        <f t="shared" si="62"/>
        <v>40733.208333333336</v>
      </c>
      <c r="T667" s="5">
        <f t="shared" si="63"/>
        <v>40747.208333333336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64.032258064516128</v>
      </c>
      <c r="G668" t="s">
        <v>74</v>
      </c>
      <c r="H668">
        <f t="shared" si="61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4"/>
        <v>theater</v>
      </c>
      <c r="R668" t="str">
        <f t="shared" si="65"/>
        <v>plays</v>
      </c>
      <c r="S668" s="5">
        <f t="shared" si="62"/>
        <v>41516.208333333336</v>
      </c>
      <c r="T668" s="5">
        <f t="shared" si="63"/>
        <v>41522.208333333336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176.15942028985506</v>
      </c>
      <c r="G669" t="s">
        <v>20</v>
      </c>
      <c r="H669">
        <f t="shared" si="61"/>
        <v>29.01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4"/>
        <v>journalism</v>
      </c>
      <c r="R669" t="str">
        <f t="shared" si="65"/>
        <v>audio</v>
      </c>
      <c r="S669" s="5">
        <f t="shared" si="62"/>
        <v>41892.208333333336</v>
      </c>
      <c r="T669" s="5">
        <f t="shared" si="63"/>
        <v>41901.208333333336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20.33818181818182</v>
      </c>
      <c r="G670" t="s">
        <v>14</v>
      </c>
      <c r="H670">
        <f t="shared" si="61"/>
        <v>73.59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4"/>
        <v>theater</v>
      </c>
      <c r="R670" t="str">
        <f t="shared" si="65"/>
        <v>plays</v>
      </c>
      <c r="S670" s="5">
        <f t="shared" si="62"/>
        <v>41122.208333333336</v>
      </c>
      <c r="T670" s="5">
        <f t="shared" si="63"/>
        <v>41134.208333333336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358.64754098360658</v>
      </c>
      <c r="G671" t="s">
        <v>20</v>
      </c>
      <c r="H671">
        <f t="shared" si="61"/>
        <v>107.97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4"/>
        <v>theater</v>
      </c>
      <c r="R671" t="str">
        <f t="shared" si="65"/>
        <v>plays</v>
      </c>
      <c r="S671" s="5">
        <f t="shared" si="62"/>
        <v>42912.208333333328</v>
      </c>
      <c r="T671" s="5">
        <f t="shared" si="63"/>
        <v>42921.208333333328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468.85802469135803</v>
      </c>
      <c r="G672" t="s">
        <v>20</v>
      </c>
      <c r="H672">
        <f t="shared" si="61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4"/>
        <v>music</v>
      </c>
      <c r="R672" t="str">
        <f t="shared" si="65"/>
        <v>indie rock</v>
      </c>
      <c r="S672" s="5">
        <f t="shared" si="62"/>
        <v>42425.25</v>
      </c>
      <c r="T672" s="5">
        <f t="shared" si="63"/>
        <v>42437.25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122.05635245901641</v>
      </c>
      <c r="G673" t="s">
        <v>20</v>
      </c>
      <c r="H673">
        <f t="shared" si="61"/>
        <v>111.02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4"/>
        <v>theater</v>
      </c>
      <c r="R673" t="str">
        <f t="shared" si="65"/>
        <v>plays</v>
      </c>
      <c r="S673" s="5">
        <f t="shared" si="62"/>
        <v>40390.208333333336</v>
      </c>
      <c r="T673" s="5">
        <f t="shared" si="63"/>
        <v>40394.208333333336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55.931783729156137</v>
      </c>
      <c r="G674" t="s">
        <v>14</v>
      </c>
      <c r="H674">
        <f t="shared" si="61"/>
        <v>25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4"/>
        <v>theater</v>
      </c>
      <c r="R674" t="str">
        <f t="shared" si="65"/>
        <v>plays</v>
      </c>
      <c r="S674" s="5">
        <f t="shared" si="62"/>
        <v>43180.208333333328</v>
      </c>
      <c r="T674" s="5">
        <f t="shared" si="63"/>
        <v>43190.208333333328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43.660714285714285</v>
      </c>
      <c r="G675" t="s">
        <v>14</v>
      </c>
      <c r="H675">
        <f t="shared" si="61"/>
        <v>42.16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4"/>
        <v>music</v>
      </c>
      <c r="R675" t="str">
        <f t="shared" si="65"/>
        <v>indie rock</v>
      </c>
      <c r="S675" s="5">
        <f t="shared" si="62"/>
        <v>42475.208333333328</v>
      </c>
      <c r="T675" s="5">
        <f t="shared" si="63"/>
        <v>42496.208333333328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33.53837141183363</v>
      </c>
      <c r="G676" t="s">
        <v>74</v>
      </c>
      <c r="H676">
        <f t="shared" si="61"/>
        <v>47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4"/>
        <v>photography</v>
      </c>
      <c r="R676" t="str">
        <f t="shared" si="65"/>
        <v>photography books</v>
      </c>
      <c r="S676" s="5">
        <f t="shared" si="62"/>
        <v>40774.208333333336</v>
      </c>
      <c r="T676" s="5">
        <f t="shared" si="63"/>
        <v>40821.208333333336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122.97938144329896</v>
      </c>
      <c r="G677" t="s">
        <v>20</v>
      </c>
      <c r="H677">
        <f t="shared" si="61"/>
        <v>36.04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4"/>
        <v>journalism</v>
      </c>
      <c r="R677" t="str">
        <f t="shared" si="65"/>
        <v>audio</v>
      </c>
      <c r="S677" s="5">
        <f t="shared" si="62"/>
        <v>43719.208333333328</v>
      </c>
      <c r="T677" s="5">
        <f t="shared" si="63"/>
        <v>43726.208333333328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189.74959871589084</v>
      </c>
      <c r="G678" t="s">
        <v>20</v>
      </c>
      <c r="H678">
        <f t="shared" si="61"/>
        <v>101.04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4"/>
        <v>photography</v>
      </c>
      <c r="R678" t="str">
        <f t="shared" si="65"/>
        <v>photography books</v>
      </c>
      <c r="S678" s="5">
        <f t="shared" si="62"/>
        <v>41178.208333333336</v>
      </c>
      <c r="T678" s="5">
        <f t="shared" si="63"/>
        <v>41187.208333333336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83.622641509433961</v>
      </c>
      <c r="G679" t="s">
        <v>14</v>
      </c>
      <c r="H679">
        <f t="shared" si="61"/>
        <v>39.93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4"/>
        <v>publishing</v>
      </c>
      <c r="R679" t="str">
        <f t="shared" si="65"/>
        <v>fiction</v>
      </c>
      <c r="S679" s="5">
        <f t="shared" si="62"/>
        <v>42561.208333333328</v>
      </c>
      <c r="T679" s="5">
        <f t="shared" si="63"/>
        <v>42611.208333333328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17.968844221105527</v>
      </c>
      <c r="G680" t="s">
        <v>74</v>
      </c>
      <c r="H680">
        <f t="shared" si="61"/>
        <v>83.16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4"/>
        <v>film &amp; video</v>
      </c>
      <c r="R680" t="str">
        <f t="shared" si="65"/>
        <v>drama</v>
      </c>
      <c r="S680" s="5">
        <f t="shared" si="62"/>
        <v>43484.25</v>
      </c>
      <c r="T680" s="5">
        <f t="shared" si="63"/>
        <v>43486.25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1036.5</v>
      </c>
      <c r="G681" t="s">
        <v>20</v>
      </c>
      <c r="H681">
        <f t="shared" si="61"/>
        <v>39.979999999999997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4"/>
        <v>food</v>
      </c>
      <c r="R681" t="str">
        <f t="shared" si="65"/>
        <v>food trucks</v>
      </c>
      <c r="S681" s="5">
        <f t="shared" si="62"/>
        <v>43756.208333333328</v>
      </c>
      <c r="T681" s="5">
        <f t="shared" si="63"/>
        <v>43761.208333333328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97.405219780219781</v>
      </c>
      <c r="G682" t="s">
        <v>14</v>
      </c>
      <c r="H682">
        <f t="shared" si="61"/>
        <v>47.99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4"/>
        <v>games</v>
      </c>
      <c r="R682" t="str">
        <f t="shared" si="65"/>
        <v>mobile games</v>
      </c>
      <c r="S682" s="5">
        <f t="shared" si="62"/>
        <v>43813.25</v>
      </c>
      <c r="T682" s="5">
        <f t="shared" si="63"/>
        <v>43815.25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86.386203150461711</v>
      </c>
      <c r="G683" t="s">
        <v>14</v>
      </c>
      <c r="H683">
        <f t="shared" si="61"/>
        <v>95.98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4"/>
        <v>theater</v>
      </c>
      <c r="R683" t="str">
        <f t="shared" si="65"/>
        <v>plays</v>
      </c>
      <c r="S683" s="5">
        <f t="shared" si="62"/>
        <v>40898.25</v>
      </c>
      <c r="T683" s="5">
        <f t="shared" si="63"/>
        <v>40904.25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150.16666666666666</v>
      </c>
      <c r="G684" t="s">
        <v>20</v>
      </c>
      <c r="H684">
        <f t="shared" si="61"/>
        <v>78.73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4"/>
        <v>theater</v>
      </c>
      <c r="R684" t="str">
        <f t="shared" si="65"/>
        <v>plays</v>
      </c>
      <c r="S684" s="5">
        <f t="shared" si="62"/>
        <v>41619.25</v>
      </c>
      <c r="T684" s="5">
        <f t="shared" si="63"/>
        <v>41628.25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358.43478260869563</v>
      </c>
      <c r="G685" t="s">
        <v>20</v>
      </c>
      <c r="H685">
        <f t="shared" si="61"/>
        <v>56.08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4"/>
        <v>theater</v>
      </c>
      <c r="R685" t="str">
        <f t="shared" si="65"/>
        <v>plays</v>
      </c>
      <c r="S685" s="5">
        <f t="shared" si="62"/>
        <v>43359.208333333328</v>
      </c>
      <c r="T685" s="5">
        <f t="shared" si="63"/>
        <v>43361.208333333328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542.85714285714289</v>
      </c>
      <c r="G686" t="s">
        <v>20</v>
      </c>
      <c r="H686">
        <f t="shared" si="61"/>
        <v>69.09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4"/>
        <v>publishing</v>
      </c>
      <c r="R686" t="str">
        <f t="shared" si="65"/>
        <v>nonfiction</v>
      </c>
      <c r="S686" s="5">
        <f t="shared" si="62"/>
        <v>40358.208333333336</v>
      </c>
      <c r="T686" s="5">
        <f t="shared" si="63"/>
        <v>40378.208333333336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67.500714285714281</v>
      </c>
      <c r="G687" t="s">
        <v>14</v>
      </c>
      <c r="H687">
        <f t="shared" si="61"/>
        <v>102.05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4"/>
        <v>theater</v>
      </c>
      <c r="R687" t="str">
        <f t="shared" si="65"/>
        <v>plays</v>
      </c>
      <c r="S687" s="5">
        <f t="shared" si="62"/>
        <v>42239.208333333328</v>
      </c>
      <c r="T687" s="5">
        <f t="shared" si="63"/>
        <v>42263.208333333328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191.74666666666667</v>
      </c>
      <c r="G688" t="s">
        <v>20</v>
      </c>
      <c r="H688">
        <f t="shared" si="61"/>
        <v>107.32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4"/>
        <v>technology</v>
      </c>
      <c r="R688" t="str">
        <f t="shared" si="65"/>
        <v>wearables</v>
      </c>
      <c r="S688" s="5">
        <f t="shared" si="62"/>
        <v>43186.208333333328</v>
      </c>
      <c r="T688" s="5">
        <f t="shared" si="63"/>
        <v>43197.208333333328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932</v>
      </c>
      <c r="G689" t="s">
        <v>20</v>
      </c>
      <c r="H689">
        <f t="shared" si="61"/>
        <v>51.97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4"/>
        <v>theater</v>
      </c>
      <c r="R689" t="str">
        <f t="shared" si="65"/>
        <v>plays</v>
      </c>
      <c r="S689" s="5">
        <f t="shared" si="62"/>
        <v>42806.25</v>
      </c>
      <c r="T689" s="5">
        <f t="shared" si="63"/>
        <v>42809.208333333328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429.27586206896552</v>
      </c>
      <c r="G690" t="s">
        <v>20</v>
      </c>
      <c r="H690">
        <f t="shared" si="61"/>
        <v>71.14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4"/>
        <v>film &amp; video</v>
      </c>
      <c r="R690" t="str">
        <f t="shared" si="65"/>
        <v>television</v>
      </c>
      <c r="S690" s="5">
        <f t="shared" si="62"/>
        <v>43475.25</v>
      </c>
      <c r="T690" s="5">
        <f t="shared" si="63"/>
        <v>43491.25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100.65753424657535</v>
      </c>
      <c r="G691" t="s">
        <v>20</v>
      </c>
      <c r="H691">
        <f t="shared" si="61"/>
        <v>106.49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4"/>
        <v>technology</v>
      </c>
      <c r="R691" t="str">
        <f t="shared" si="65"/>
        <v>web</v>
      </c>
      <c r="S691" s="5">
        <f t="shared" si="62"/>
        <v>41576.208333333336</v>
      </c>
      <c r="T691" s="5">
        <f t="shared" si="63"/>
        <v>41588.25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226.61111111111109</v>
      </c>
      <c r="G692" t="s">
        <v>20</v>
      </c>
      <c r="H692">
        <f t="shared" si="61"/>
        <v>42.94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4"/>
        <v>film &amp; video</v>
      </c>
      <c r="R692" t="str">
        <f t="shared" si="65"/>
        <v>documentary</v>
      </c>
      <c r="S692" s="5">
        <f t="shared" si="62"/>
        <v>40874.25</v>
      </c>
      <c r="T692" s="5">
        <f t="shared" si="63"/>
        <v>40880.25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142.38</v>
      </c>
      <c r="G693" t="s">
        <v>20</v>
      </c>
      <c r="H693">
        <f t="shared" si="61"/>
        <v>30.04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4"/>
        <v>film &amp; video</v>
      </c>
      <c r="R693" t="str">
        <f t="shared" si="65"/>
        <v>documentary</v>
      </c>
      <c r="S693" s="5">
        <f t="shared" si="62"/>
        <v>41185.208333333336</v>
      </c>
      <c r="T693" s="5">
        <f t="shared" si="63"/>
        <v>41202.208333333336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90.633333333333326</v>
      </c>
      <c r="G694" t="s">
        <v>14</v>
      </c>
      <c r="H694">
        <f t="shared" si="61"/>
        <v>70.62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4"/>
        <v>music</v>
      </c>
      <c r="R694" t="str">
        <f t="shared" si="65"/>
        <v>rock</v>
      </c>
      <c r="S694" s="5">
        <f t="shared" si="62"/>
        <v>43655.208333333328</v>
      </c>
      <c r="T694" s="5">
        <f t="shared" si="63"/>
        <v>43673.208333333328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63.966740576496676</v>
      </c>
      <c r="G695" t="s">
        <v>14</v>
      </c>
      <c r="H695">
        <f t="shared" si="61"/>
        <v>66.02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4"/>
        <v>theater</v>
      </c>
      <c r="R695" t="str">
        <f t="shared" si="65"/>
        <v>plays</v>
      </c>
      <c r="S695" s="5">
        <f t="shared" si="62"/>
        <v>43025.208333333328</v>
      </c>
      <c r="T695" s="5">
        <f t="shared" si="63"/>
        <v>43042.208333333328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84.131868131868131</v>
      </c>
      <c r="G696" t="s">
        <v>14</v>
      </c>
      <c r="H696">
        <f t="shared" si="61"/>
        <v>96.91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4"/>
        <v>theater</v>
      </c>
      <c r="R696" t="str">
        <f t="shared" si="65"/>
        <v>plays</v>
      </c>
      <c r="S696" s="5">
        <f t="shared" si="62"/>
        <v>43066.25</v>
      </c>
      <c r="T696" s="5">
        <f t="shared" si="63"/>
        <v>43103.25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133.93478260869566</v>
      </c>
      <c r="G697" t="s">
        <v>20</v>
      </c>
      <c r="H697">
        <f t="shared" si="61"/>
        <v>62.87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4"/>
        <v>music</v>
      </c>
      <c r="R697" t="str">
        <f t="shared" si="65"/>
        <v>rock</v>
      </c>
      <c r="S697" s="5">
        <f t="shared" si="62"/>
        <v>42322.25</v>
      </c>
      <c r="T697" s="5">
        <f t="shared" si="63"/>
        <v>42338.25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59.042047531992694</v>
      </c>
      <c r="G698" t="s">
        <v>14</v>
      </c>
      <c r="H698">
        <f t="shared" si="61"/>
        <v>108.99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4"/>
        <v>theater</v>
      </c>
      <c r="R698" t="str">
        <f t="shared" si="65"/>
        <v>plays</v>
      </c>
      <c r="S698" s="5">
        <f t="shared" si="62"/>
        <v>42114.208333333328</v>
      </c>
      <c r="T698" s="5">
        <f t="shared" si="63"/>
        <v>42115.208333333328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152.80062063615205</v>
      </c>
      <c r="G699" t="s">
        <v>20</v>
      </c>
      <c r="H699">
        <f t="shared" si="61"/>
        <v>27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4"/>
        <v>music</v>
      </c>
      <c r="R699" t="str">
        <f t="shared" si="65"/>
        <v>electric music</v>
      </c>
      <c r="S699" s="5">
        <f t="shared" si="62"/>
        <v>43190.208333333328</v>
      </c>
      <c r="T699" s="5">
        <f t="shared" si="63"/>
        <v>43192.208333333328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446.69121140142522</v>
      </c>
      <c r="G700" t="s">
        <v>20</v>
      </c>
      <c r="H700">
        <f t="shared" si="61"/>
        <v>65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4"/>
        <v>technology</v>
      </c>
      <c r="R700" t="str">
        <f t="shared" si="65"/>
        <v>wearables</v>
      </c>
      <c r="S700" s="5">
        <f t="shared" si="62"/>
        <v>40871.25</v>
      </c>
      <c r="T700" s="5">
        <f t="shared" si="63"/>
        <v>40885.25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84.391891891891888</v>
      </c>
      <c r="G701" t="s">
        <v>14</v>
      </c>
      <c r="H701">
        <f t="shared" si="61"/>
        <v>111.52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4"/>
        <v>film &amp; video</v>
      </c>
      <c r="R701" t="str">
        <f t="shared" si="65"/>
        <v>drama</v>
      </c>
      <c r="S701" s="5">
        <f t="shared" si="62"/>
        <v>43641.208333333328</v>
      </c>
      <c r="T701" s="5">
        <f t="shared" si="63"/>
        <v>43642.208333333328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3</v>
      </c>
      <c r="G702" t="s">
        <v>14</v>
      </c>
      <c r="H702">
        <f t="shared" si="61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4"/>
        <v>technology</v>
      </c>
      <c r="R702" t="str">
        <f t="shared" si="65"/>
        <v>wearables</v>
      </c>
      <c r="S702" s="5">
        <f t="shared" si="62"/>
        <v>40203.25</v>
      </c>
      <c r="T702" s="5">
        <f t="shared" si="63"/>
        <v>40218.25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175.02692307692308</v>
      </c>
      <c r="G703" t="s">
        <v>20</v>
      </c>
      <c r="H703">
        <f t="shared" si="61"/>
        <v>110.99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4"/>
        <v>theater</v>
      </c>
      <c r="R703" t="str">
        <f t="shared" si="65"/>
        <v>plays</v>
      </c>
      <c r="S703" s="5">
        <f t="shared" si="62"/>
        <v>40629.208333333336</v>
      </c>
      <c r="T703" s="5">
        <f t="shared" si="63"/>
        <v>40636.208333333336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54.137931034482754</v>
      </c>
      <c r="G704" t="s">
        <v>14</v>
      </c>
      <c r="H704">
        <f t="shared" si="61"/>
        <v>56.75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4"/>
        <v>technology</v>
      </c>
      <c r="R704" t="str">
        <f t="shared" si="65"/>
        <v>wearables</v>
      </c>
      <c r="S704" s="5">
        <f t="shared" si="62"/>
        <v>41477.208333333336</v>
      </c>
      <c r="T704" s="5">
        <f t="shared" si="63"/>
        <v>41482.208333333336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311.87381703470032</v>
      </c>
      <c r="G705" t="s">
        <v>20</v>
      </c>
      <c r="H705">
        <f t="shared" si="61"/>
        <v>97.02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4"/>
        <v>publishing</v>
      </c>
      <c r="R705" t="str">
        <f t="shared" si="65"/>
        <v>translations</v>
      </c>
      <c r="S705" s="5">
        <f t="shared" si="62"/>
        <v>41020.208333333336</v>
      </c>
      <c r="T705" s="5">
        <f t="shared" si="63"/>
        <v>41037.208333333336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122.78160919540231</v>
      </c>
      <c r="G706" t="s">
        <v>20</v>
      </c>
      <c r="H706">
        <f t="shared" si="61"/>
        <v>92.09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4"/>
        <v>film &amp; video</v>
      </c>
      <c r="R706" t="str">
        <f t="shared" si="65"/>
        <v>animation</v>
      </c>
      <c r="S706" s="5">
        <f t="shared" si="62"/>
        <v>42555.208333333328</v>
      </c>
      <c r="T706" s="5">
        <f t="shared" si="63"/>
        <v>42570.208333333328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(E707/D707*100)</f>
        <v>99.026517383618156</v>
      </c>
      <c r="G707" t="s">
        <v>14</v>
      </c>
      <c r="H707">
        <f t="shared" ref="H707:H770" si="67">IF(I707=0,0,ROUND(E707/I707,2))</f>
        <v>82.99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si="64"/>
        <v>publishing</v>
      </c>
      <c r="R707" t="str">
        <f t="shared" si="65"/>
        <v>nonfiction</v>
      </c>
      <c r="S707" s="5">
        <f t="shared" ref="S707:S770" si="68">(((L707/60)/60)/24)+DATE(1970,1,1)</f>
        <v>41619.25</v>
      </c>
      <c r="T707" s="5">
        <f t="shared" ref="T707:T770" si="69">(((M707/60)/60)/24)+DATE(1970,1,1)</f>
        <v>41623.25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127.84686346863469</v>
      </c>
      <c r="G708" t="s">
        <v>20</v>
      </c>
      <c r="H708">
        <f t="shared" si="67"/>
        <v>103.04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ref="Q708:Q771" si="70">LEFT(P708,SEARCH("/",P708)-1)</f>
        <v>technology</v>
      </c>
      <c r="R708" t="str">
        <f t="shared" ref="R708:R771" si="71">RIGHT(P708,LEN(P708)-SEARCH("/",P708))</f>
        <v>web</v>
      </c>
      <c r="S708" s="5">
        <f t="shared" si="68"/>
        <v>43471.25</v>
      </c>
      <c r="T708" s="5">
        <f t="shared" si="69"/>
        <v>43479.25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158.61643835616439</v>
      </c>
      <c r="G709" t="s">
        <v>20</v>
      </c>
      <c r="H709">
        <f t="shared" si="67"/>
        <v>68.92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70"/>
        <v>film &amp; video</v>
      </c>
      <c r="R709" t="str">
        <f t="shared" si="71"/>
        <v>drama</v>
      </c>
      <c r="S709" s="5">
        <f t="shared" si="68"/>
        <v>43442.25</v>
      </c>
      <c r="T709" s="5">
        <f t="shared" si="69"/>
        <v>43478.25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707.05882352941171</v>
      </c>
      <c r="G710" t="s">
        <v>20</v>
      </c>
      <c r="H710">
        <f t="shared" si="67"/>
        <v>87.74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70"/>
        <v>theater</v>
      </c>
      <c r="R710" t="str">
        <f t="shared" si="71"/>
        <v>plays</v>
      </c>
      <c r="S710" s="5">
        <f t="shared" si="68"/>
        <v>42877.208333333328</v>
      </c>
      <c r="T710" s="5">
        <f t="shared" si="69"/>
        <v>42887.208333333328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142.38775510204081</v>
      </c>
      <c r="G711" t="s">
        <v>20</v>
      </c>
      <c r="H711">
        <f t="shared" si="67"/>
        <v>75.02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70"/>
        <v>theater</v>
      </c>
      <c r="R711" t="str">
        <f t="shared" si="71"/>
        <v>plays</v>
      </c>
      <c r="S711" s="5">
        <f t="shared" si="68"/>
        <v>41018.208333333336</v>
      </c>
      <c r="T711" s="5">
        <f t="shared" si="69"/>
        <v>41025.208333333336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147.86046511627907</v>
      </c>
      <c r="G712" t="s">
        <v>20</v>
      </c>
      <c r="H712">
        <f t="shared" si="67"/>
        <v>50.86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70"/>
        <v>theater</v>
      </c>
      <c r="R712" t="str">
        <f t="shared" si="71"/>
        <v>plays</v>
      </c>
      <c r="S712" s="5">
        <f t="shared" si="68"/>
        <v>43295.208333333328</v>
      </c>
      <c r="T712" s="5">
        <f t="shared" si="69"/>
        <v>43302.208333333328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20.322580645161288</v>
      </c>
      <c r="G713" t="s">
        <v>14</v>
      </c>
      <c r="H713">
        <f t="shared" si="67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70"/>
        <v>theater</v>
      </c>
      <c r="R713" t="str">
        <f t="shared" si="71"/>
        <v>plays</v>
      </c>
      <c r="S713" s="5">
        <f t="shared" si="68"/>
        <v>42393.25</v>
      </c>
      <c r="T713" s="5">
        <f t="shared" si="69"/>
        <v>42395.25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1840.625</v>
      </c>
      <c r="G714" t="s">
        <v>20</v>
      </c>
      <c r="H714">
        <f t="shared" si="67"/>
        <v>72.900000000000006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70"/>
        <v>theater</v>
      </c>
      <c r="R714" t="str">
        <f t="shared" si="71"/>
        <v>plays</v>
      </c>
      <c r="S714" s="5">
        <f t="shared" si="68"/>
        <v>42559.208333333328</v>
      </c>
      <c r="T714" s="5">
        <f t="shared" si="69"/>
        <v>42600.208333333328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161.94202898550725</v>
      </c>
      <c r="G715" t="s">
        <v>20</v>
      </c>
      <c r="H715">
        <f t="shared" si="67"/>
        <v>108.49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70"/>
        <v>publishing</v>
      </c>
      <c r="R715" t="str">
        <f t="shared" si="71"/>
        <v>radio &amp; podcasts</v>
      </c>
      <c r="S715" s="5">
        <f t="shared" si="68"/>
        <v>42604.208333333328</v>
      </c>
      <c r="T715" s="5">
        <f t="shared" si="69"/>
        <v>42616.208333333328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472.82077922077923</v>
      </c>
      <c r="G716" t="s">
        <v>20</v>
      </c>
      <c r="H716">
        <f t="shared" si="67"/>
        <v>101.98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70"/>
        <v>music</v>
      </c>
      <c r="R716" t="str">
        <f t="shared" si="71"/>
        <v>rock</v>
      </c>
      <c r="S716" s="5">
        <f t="shared" si="68"/>
        <v>41870.208333333336</v>
      </c>
      <c r="T716" s="5">
        <f t="shared" si="69"/>
        <v>41871.208333333336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24.466101694915253</v>
      </c>
      <c r="G717" t="s">
        <v>14</v>
      </c>
      <c r="H717">
        <f t="shared" si="67"/>
        <v>44.01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70"/>
        <v>games</v>
      </c>
      <c r="R717" t="str">
        <f t="shared" si="71"/>
        <v>mobile games</v>
      </c>
      <c r="S717" s="5">
        <f t="shared" si="68"/>
        <v>40397.208333333336</v>
      </c>
      <c r="T717" s="5">
        <f t="shared" si="69"/>
        <v>40402.208333333336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517.65</v>
      </c>
      <c r="G718" t="s">
        <v>20</v>
      </c>
      <c r="H718">
        <f t="shared" si="67"/>
        <v>65.94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70"/>
        <v>theater</v>
      </c>
      <c r="R718" t="str">
        <f t="shared" si="71"/>
        <v>plays</v>
      </c>
      <c r="S718" s="5">
        <f t="shared" si="68"/>
        <v>41465.208333333336</v>
      </c>
      <c r="T718" s="5">
        <f t="shared" si="69"/>
        <v>41493.208333333336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247.64285714285714</v>
      </c>
      <c r="G719" t="s">
        <v>20</v>
      </c>
      <c r="H719">
        <f t="shared" si="67"/>
        <v>24.99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70"/>
        <v>film &amp; video</v>
      </c>
      <c r="R719" t="str">
        <f t="shared" si="71"/>
        <v>documentary</v>
      </c>
      <c r="S719" s="5">
        <f t="shared" si="68"/>
        <v>40777.208333333336</v>
      </c>
      <c r="T719" s="5">
        <f t="shared" si="69"/>
        <v>40798.208333333336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100.20481927710843</v>
      </c>
      <c r="G720" t="s">
        <v>20</v>
      </c>
      <c r="H720">
        <f t="shared" si="67"/>
        <v>28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70"/>
        <v>technology</v>
      </c>
      <c r="R720" t="str">
        <f t="shared" si="71"/>
        <v>wearables</v>
      </c>
      <c r="S720" s="5">
        <f t="shared" si="68"/>
        <v>41442.208333333336</v>
      </c>
      <c r="T720" s="5">
        <f t="shared" si="69"/>
        <v>41468.208333333336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153</v>
      </c>
      <c r="G721" t="s">
        <v>20</v>
      </c>
      <c r="H721">
        <f t="shared" si="67"/>
        <v>85.83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70"/>
        <v>publishing</v>
      </c>
      <c r="R721" t="str">
        <f t="shared" si="71"/>
        <v>fiction</v>
      </c>
      <c r="S721" s="5">
        <f t="shared" si="68"/>
        <v>41058.208333333336</v>
      </c>
      <c r="T721" s="5">
        <f t="shared" si="69"/>
        <v>41069.208333333336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37.091954022988503</v>
      </c>
      <c r="G722" t="s">
        <v>74</v>
      </c>
      <c r="H722">
        <f t="shared" si="67"/>
        <v>84.92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70"/>
        <v>theater</v>
      </c>
      <c r="R722" t="str">
        <f t="shared" si="71"/>
        <v>plays</v>
      </c>
      <c r="S722" s="5">
        <f t="shared" si="68"/>
        <v>43152.25</v>
      </c>
      <c r="T722" s="5">
        <f t="shared" si="69"/>
        <v>43166.25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4.392394822006473</v>
      </c>
      <c r="G723" t="s">
        <v>74</v>
      </c>
      <c r="H723">
        <f t="shared" si="67"/>
        <v>90.48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70"/>
        <v>music</v>
      </c>
      <c r="R723" t="str">
        <f t="shared" si="71"/>
        <v>rock</v>
      </c>
      <c r="S723" s="5">
        <f t="shared" si="68"/>
        <v>43194.208333333328</v>
      </c>
      <c r="T723" s="5">
        <f t="shared" si="69"/>
        <v>43200.208333333328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156.50721649484535</v>
      </c>
      <c r="G724" t="s">
        <v>20</v>
      </c>
      <c r="H724">
        <f t="shared" si="67"/>
        <v>25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70"/>
        <v>film &amp; video</v>
      </c>
      <c r="R724" t="str">
        <f t="shared" si="71"/>
        <v>documentary</v>
      </c>
      <c r="S724" s="5">
        <f t="shared" si="68"/>
        <v>43045.25</v>
      </c>
      <c r="T724" s="5">
        <f t="shared" si="69"/>
        <v>43072.25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270.40816326530609</v>
      </c>
      <c r="G725" t="s">
        <v>20</v>
      </c>
      <c r="H725">
        <f t="shared" si="67"/>
        <v>92.01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70"/>
        <v>theater</v>
      </c>
      <c r="R725" t="str">
        <f t="shared" si="71"/>
        <v>plays</v>
      </c>
      <c r="S725" s="5">
        <f t="shared" si="68"/>
        <v>42431.25</v>
      </c>
      <c r="T725" s="5">
        <f t="shared" si="69"/>
        <v>42452.208333333328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134.05952380952382</v>
      </c>
      <c r="G726" t="s">
        <v>20</v>
      </c>
      <c r="H726">
        <f t="shared" si="67"/>
        <v>93.07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70"/>
        <v>theater</v>
      </c>
      <c r="R726" t="str">
        <f t="shared" si="71"/>
        <v>plays</v>
      </c>
      <c r="S726" s="5">
        <f t="shared" si="68"/>
        <v>41934.208333333336</v>
      </c>
      <c r="T726" s="5">
        <f t="shared" si="69"/>
        <v>41936.208333333336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50.398033126293996</v>
      </c>
      <c r="G727" t="s">
        <v>14</v>
      </c>
      <c r="H727">
        <f t="shared" si="67"/>
        <v>61.01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70"/>
        <v>games</v>
      </c>
      <c r="R727" t="str">
        <f t="shared" si="71"/>
        <v>mobile games</v>
      </c>
      <c r="S727" s="5">
        <f t="shared" si="68"/>
        <v>41958.25</v>
      </c>
      <c r="T727" s="5">
        <f t="shared" si="69"/>
        <v>41960.25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88.815837937384899</v>
      </c>
      <c r="G728" t="s">
        <v>74</v>
      </c>
      <c r="H728">
        <f t="shared" si="67"/>
        <v>92.04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70"/>
        <v>theater</v>
      </c>
      <c r="R728" t="str">
        <f t="shared" si="71"/>
        <v>plays</v>
      </c>
      <c r="S728" s="5">
        <f t="shared" si="68"/>
        <v>40476.208333333336</v>
      </c>
      <c r="T728" s="5">
        <f t="shared" si="69"/>
        <v>40482.208333333336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165</v>
      </c>
      <c r="G729" t="s">
        <v>20</v>
      </c>
      <c r="H729">
        <f t="shared" si="67"/>
        <v>81.13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70"/>
        <v>technology</v>
      </c>
      <c r="R729" t="str">
        <f t="shared" si="71"/>
        <v>web</v>
      </c>
      <c r="S729" s="5">
        <f t="shared" si="68"/>
        <v>43485.25</v>
      </c>
      <c r="T729" s="5">
        <f t="shared" si="69"/>
        <v>43543.208333333328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17.5</v>
      </c>
      <c r="G730" t="s">
        <v>14</v>
      </c>
      <c r="H730">
        <f t="shared" si="67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70"/>
        <v>theater</v>
      </c>
      <c r="R730" t="str">
        <f t="shared" si="71"/>
        <v>plays</v>
      </c>
      <c r="S730" s="5">
        <f t="shared" si="68"/>
        <v>42515.208333333328</v>
      </c>
      <c r="T730" s="5">
        <f t="shared" si="69"/>
        <v>42526.208333333328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185.66071428571428</v>
      </c>
      <c r="G731" t="s">
        <v>20</v>
      </c>
      <c r="H731">
        <f t="shared" si="67"/>
        <v>85.22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70"/>
        <v>film &amp; video</v>
      </c>
      <c r="R731" t="str">
        <f t="shared" si="71"/>
        <v>drama</v>
      </c>
      <c r="S731" s="5">
        <f t="shared" si="68"/>
        <v>41309.25</v>
      </c>
      <c r="T731" s="5">
        <f t="shared" si="69"/>
        <v>41311.25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412.6631944444444</v>
      </c>
      <c r="G732" t="s">
        <v>20</v>
      </c>
      <c r="H732">
        <f t="shared" si="67"/>
        <v>110.97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70"/>
        <v>technology</v>
      </c>
      <c r="R732" t="str">
        <f t="shared" si="71"/>
        <v>wearables</v>
      </c>
      <c r="S732" s="5">
        <f t="shared" si="68"/>
        <v>42147.208333333328</v>
      </c>
      <c r="T732" s="5">
        <f t="shared" si="69"/>
        <v>42153.208333333328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90.25</v>
      </c>
      <c r="G733" t="s">
        <v>74</v>
      </c>
      <c r="H733">
        <f t="shared" si="67"/>
        <v>32.97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70"/>
        <v>technology</v>
      </c>
      <c r="R733" t="str">
        <f t="shared" si="71"/>
        <v>web</v>
      </c>
      <c r="S733" s="5">
        <f t="shared" si="68"/>
        <v>42939.208333333328</v>
      </c>
      <c r="T733" s="5">
        <f t="shared" si="69"/>
        <v>42940.208333333328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91.984615384615381</v>
      </c>
      <c r="G734" t="s">
        <v>14</v>
      </c>
      <c r="H734">
        <f t="shared" si="67"/>
        <v>96.01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70"/>
        <v>music</v>
      </c>
      <c r="R734" t="str">
        <f t="shared" si="71"/>
        <v>rock</v>
      </c>
      <c r="S734" s="5">
        <f t="shared" si="68"/>
        <v>42816.208333333328</v>
      </c>
      <c r="T734" s="5">
        <f t="shared" si="69"/>
        <v>42839.208333333328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527.00632911392404</v>
      </c>
      <c r="G735" t="s">
        <v>20</v>
      </c>
      <c r="H735">
        <f t="shared" si="67"/>
        <v>84.97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70"/>
        <v>music</v>
      </c>
      <c r="R735" t="str">
        <f t="shared" si="71"/>
        <v>metal</v>
      </c>
      <c r="S735" s="5">
        <f t="shared" si="68"/>
        <v>41844.208333333336</v>
      </c>
      <c r="T735" s="5">
        <f t="shared" si="69"/>
        <v>41857.208333333336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319.14285714285711</v>
      </c>
      <c r="G736" t="s">
        <v>20</v>
      </c>
      <c r="H736">
        <f t="shared" si="67"/>
        <v>25.01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70"/>
        <v>theater</v>
      </c>
      <c r="R736" t="str">
        <f t="shared" si="71"/>
        <v>plays</v>
      </c>
      <c r="S736" s="5">
        <f t="shared" si="68"/>
        <v>42763.25</v>
      </c>
      <c r="T736" s="5">
        <f t="shared" si="69"/>
        <v>42775.25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354.18867924528303</v>
      </c>
      <c r="G737" t="s">
        <v>20</v>
      </c>
      <c r="H737">
        <f t="shared" si="67"/>
        <v>66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70"/>
        <v>photography</v>
      </c>
      <c r="R737" t="str">
        <f t="shared" si="71"/>
        <v>photography books</v>
      </c>
      <c r="S737" s="5">
        <f t="shared" si="68"/>
        <v>42459.208333333328</v>
      </c>
      <c r="T737" s="5">
        <f t="shared" si="69"/>
        <v>42466.208333333328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32.896103896103895</v>
      </c>
      <c r="G738" t="s">
        <v>74</v>
      </c>
      <c r="H738">
        <f t="shared" si="67"/>
        <v>87.34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70"/>
        <v>publishing</v>
      </c>
      <c r="R738" t="str">
        <f t="shared" si="71"/>
        <v>nonfiction</v>
      </c>
      <c r="S738" s="5">
        <f t="shared" si="68"/>
        <v>42055.25</v>
      </c>
      <c r="T738" s="5">
        <f t="shared" si="69"/>
        <v>42059.25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135.8918918918919</v>
      </c>
      <c r="G739" t="s">
        <v>20</v>
      </c>
      <c r="H739">
        <f t="shared" si="67"/>
        <v>27.93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70"/>
        <v>music</v>
      </c>
      <c r="R739" t="str">
        <f t="shared" si="71"/>
        <v>indie rock</v>
      </c>
      <c r="S739" s="5">
        <f t="shared" si="68"/>
        <v>42685.25</v>
      </c>
      <c r="T739" s="5">
        <f t="shared" si="69"/>
        <v>42697.25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2.0843373493975905</v>
      </c>
      <c r="G740" t="s">
        <v>14</v>
      </c>
      <c r="H740">
        <f t="shared" si="67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70"/>
        <v>theater</v>
      </c>
      <c r="R740" t="str">
        <f t="shared" si="71"/>
        <v>plays</v>
      </c>
      <c r="S740" s="5">
        <f t="shared" si="68"/>
        <v>41959.25</v>
      </c>
      <c r="T740" s="5">
        <f t="shared" si="69"/>
        <v>41981.25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61</v>
      </c>
      <c r="G741" t="s">
        <v>14</v>
      </c>
      <c r="H741">
        <f t="shared" si="67"/>
        <v>31.94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70"/>
        <v>music</v>
      </c>
      <c r="R741" t="str">
        <f t="shared" si="71"/>
        <v>indie rock</v>
      </c>
      <c r="S741" s="5">
        <f t="shared" si="68"/>
        <v>41089.208333333336</v>
      </c>
      <c r="T741" s="5">
        <f t="shared" si="69"/>
        <v>41090.208333333336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30.037735849056602</v>
      </c>
      <c r="G742" t="s">
        <v>14</v>
      </c>
      <c r="H742">
        <f t="shared" si="67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70"/>
        <v>theater</v>
      </c>
      <c r="R742" t="str">
        <f t="shared" si="71"/>
        <v>plays</v>
      </c>
      <c r="S742" s="5">
        <f t="shared" si="68"/>
        <v>42769.25</v>
      </c>
      <c r="T742" s="5">
        <f t="shared" si="69"/>
        <v>42772.25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1179.1666666666665</v>
      </c>
      <c r="G743" t="s">
        <v>20</v>
      </c>
      <c r="H743">
        <f t="shared" si="67"/>
        <v>108.85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70"/>
        <v>theater</v>
      </c>
      <c r="R743" t="str">
        <f t="shared" si="71"/>
        <v>plays</v>
      </c>
      <c r="S743" s="5">
        <f t="shared" si="68"/>
        <v>40321.208333333336</v>
      </c>
      <c r="T743" s="5">
        <f t="shared" si="69"/>
        <v>40322.208333333336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1126.0833333333335</v>
      </c>
      <c r="G744" t="s">
        <v>20</v>
      </c>
      <c r="H744">
        <f t="shared" si="67"/>
        <v>110.76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70"/>
        <v>music</v>
      </c>
      <c r="R744" t="str">
        <f t="shared" si="71"/>
        <v>electric music</v>
      </c>
      <c r="S744" s="5">
        <f t="shared" si="68"/>
        <v>40197.25</v>
      </c>
      <c r="T744" s="5">
        <f t="shared" si="69"/>
        <v>40239.25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12.923076923076923</v>
      </c>
      <c r="G745" t="s">
        <v>14</v>
      </c>
      <c r="H745">
        <f t="shared" si="67"/>
        <v>29.65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70"/>
        <v>theater</v>
      </c>
      <c r="R745" t="str">
        <f t="shared" si="71"/>
        <v>plays</v>
      </c>
      <c r="S745" s="5">
        <f t="shared" si="68"/>
        <v>42298.208333333328</v>
      </c>
      <c r="T745" s="5">
        <f t="shared" si="69"/>
        <v>42304.208333333328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712</v>
      </c>
      <c r="G746" t="s">
        <v>20</v>
      </c>
      <c r="H746">
        <f t="shared" si="67"/>
        <v>101.71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70"/>
        <v>theater</v>
      </c>
      <c r="R746" t="str">
        <f t="shared" si="71"/>
        <v>plays</v>
      </c>
      <c r="S746" s="5">
        <f t="shared" si="68"/>
        <v>43322.208333333328</v>
      </c>
      <c r="T746" s="5">
        <f t="shared" si="69"/>
        <v>43324.208333333328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30.304347826086957</v>
      </c>
      <c r="G747" t="s">
        <v>14</v>
      </c>
      <c r="H747">
        <f t="shared" si="67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70"/>
        <v>technology</v>
      </c>
      <c r="R747" t="str">
        <f t="shared" si="71"/>
        <v>wearables</v>
      </c>
      <c r="S747" s="5">
        <f t="shared" si="68"/>
        <v>40328.208333333336</v>
      </c>
      <c r="T747" s="5">
        <f t="shared" si="69"/>
        <v>40355.208333333336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212.50896057347671</v>
      </c>
      <c r="G748" t="s">
        <v>20</v>
      </c>
      <c r="H748">
        <f t="shared" si="67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70"/>
        <v>technology</v>
      </c>
      <c r="R748" t="str">
        <f t="shared" si="71"/>
        <v>web</v>
      </c>
      <c r="S748" s="5">
        <f t="shared" si="68"/>
        <v>40825.208333333336</v>
      </c>
      <c r="T748" s="5">
        <f t="shared" si="69"/>
        <v>40830.208333333336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228.85714285714286</v>
      </c>
      <c r="G749" t="s">
        <v>20</v>
      </c>
      <c r="H749">
        <f t="shared" si="67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70"/>
        <v>theater</v>
      </c>
      <c r="R749" t="str">
        <f t="shared" si="71"/>
        <v>plays</v>
      </c>
      <c r="S749" s="5">
        <f t="shared" si="68"/>
        <v>40423.208333333336</v>
      </c>
      <c r="T749" s="5">
        <f t="shared" si="69"/>
        <v>40434.208333333336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34.959979476654695</v>
      </c>
      <c r="G750" t="s">
        <v>74</v>
      </c>
      <c r="H750">
        <f t="shared" si="67"/>
        <v>110.97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70"/>
        <v>film &amp; video</v>
      </c>
      <c r="R750" t="str">
        <f t="shared" si="71"/>
        <v>animation</v>
      </c>
      <c r="S750" s="5">
        <f t="shared" si="68"/>
        <v>40238.25</v>
      </c>
      <c r="T750" s="5">
        <f t="shared" si="69"/>
        <v>40263.208333333336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157.29069767441862</v>
      </c>
      <c r="G751" t="s">
        <v>20</v>
      </c>
      <c r="H751">
        <f t="shared" si="67"/>
        <v>36.96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70"/>
        <v>technology</v>
      </c>
      <c r="R751" t="str">
        <f t="shared" si="71"/>
        <v>wearables</v>
      </c>
      <c r="S751" s="5">
        <f t="shared" si="68"/>
        <v>41920.208333333336</v>
      </c>
      <c r="T751" s="5">
        <f t="shared" si="69"/>
        <v>41932.208333333336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1</v>
      </c>
      <c r="G752" t="s">
        <v>14</v>
      </c>
      <c r="H752">
        <f t="shared" si="67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70"/>
        <v>music</v>
      </c>
      <c r="R752" t="str">
        <f t="shared" si="71"/>
        <v>electric music</v>
      </c>
      <c r="S752" s="5">
        <f t="shared" si="68"/>
        <v>40360.208333333336</v>
      </c>
      <c r="T752" s="5">
        <f t="shared" si="69"/>
        <v>40385.208333333336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232.30555555555554</v>
      </c>
      <c r="G753" t="s">
        <v>20</v>
      </c>
      <c r="H753">
        <f t="shared" si="67"/>
        <v>30.97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70"/>
        <v>publishing</v>
      </c>
      <c r="R753" t="str">
        <f t="shared" si="71"/>
        <v>nonfiction</v>
      </c>
      <c r="S753" s="5">
        <f t="shared" si="68"/>
        <v>42446.208333333328</v>
      </c>
      <c r="T753" s="5">
        <f t="shared" si="69"/>
        <v>42461.208333333328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92.448275862068968</v>
      </c>
      <c r="G754" t="s">
        <v>74</v>
      </c>
      <c r="H754">
        <f t="shared" si="67"/>
        <v>47.04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70"/>
        <v>theater</v>
      </c>
      <c r="R754" t="str">
        <f t="shared" si="71"/>
        <v>plays</v>
      </c>
      <c r="S754" s="5">
        <f t="shared" si="68"/>
        <v>40395.208333333336</v>
      </c>
      <c r="T754" s="5">
        <f t="shared" si="69"/>
        <v>40413.208333333336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256.70212765957444</v>
      </c>
      <c r="G755" t="s">
        <v>20</v>
      </c>
      <c r="H755">
        <f t="shared" si="67"/>
        <v>88.07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70"/>
        <v>photography</v>
      </c>
      <c r="R755" t="str">
        <f t="shared" si="71"/>
        <v>photography books</v>
      </c>
      <c r="S755" s="5">
        <f t="shared" si="68"/>
        <v>40321.208333333336</v>
      </c>
      <c r="T755" s="5">
        <f t="shared" si="69"/>
        <v>40336.208333333336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168.47017045454547</v>
      </c>
      <c r="G756" t="s">
        <v>20</v>
      </c>
      <c r="H756">
        <f t="shared" si="67"/>
        <v>37.01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70"/>
        <v>theater</v>
      </c>
      <c r="R756" t="str">
        <f t="shared" si="71"/>
        <v>plays</v>
      </c>
      <c r="S756" s="5">
        <f t="shared" si="68"/>
        <v>41210.208333333336</v>
      </c>
      <c r="T756" s="5">
        <f t="shared" si="69"/>
        <v>41263.25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166.57777777777778</v>
      </c>
      <c r="G757" t="s">
        <v>20</v>
      </c>
      <c r="H757">
        <f t="shared" si="67"/>
        <v>26.03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70"/>
        <v>theater</v>
      </c>
      <c r="R757" t="str">
        <f t="shared" si="71"/>
        <v>plays</v>
      </c>
      <c r="S757" s="5">
        <f t="shared" si="68"/>
        <v>43096.25</v>
      </c>
      <c r="T757" s="5">
        <f t="shared" si="69"/>
        <v>43108.25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772.07692307692309</v>
      </c>
      <c r="G758" t="s">
        <v>20</v>
      </c>
      <c r="H758">
        <f t="shared" si="67"/>
        <v>67.819999999999993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70"/>
        <v>theater</v>
      </c>
      <c r="R758" t="str">
        <f t="shared" si="71"/>
        <v>plays</v>
      </c>
      <c r="S758" s="5">
        <f t="shared" si="68"/>
        <v>42024.25</v>
      </c>
      <c r="T758" s="5">
        <f t="shared" si="69"/>
        <v>42030.25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406.85714285714283</v>
      </c>
      <c r="G759" t="s">
        <v>20</v>
      </c>
      <c r="H759">
        <f t="shared" si="67"/>
        <v>49.96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70"/>
        <v>film &amp; video</v>
      </c>
      <c r="R759" t="str">
        <f t="shared" si="71"/>
        <v>drama</v>
      </c>
      <c r="S759" s="5">
        <f t="shared" si="68"/>
        <v>40675.208333333336</v>
      </c>
      <c r="T759" s="5">
        <f t="shared" si="69"/>
        <v>40679.208333333336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564.20608108108115</v>
      </c>
      <c r="G760" t="s">
        <v>20</v>
      </c>
      <c r="H760">
        <f t="shared" si="67"/>
        <v>110.02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70"/>
        <v>music</v>
      </c>
      <c r="R760" t="str">
        <f t="shared" si="71"/>
        <v>rock</v>
      </c>
      <c r="S760" s="5">
        <f t="shared" si="68"/>
        <v>41936.208333333336</v>
      </c>
      <c r="T760" s="5">
        <f t="shared" si="69"/>
        <v>41945.208333333336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68.426865671641792</v>
      </c>
      <c r="G761" t="s">
        <v>14</v>
      </c>
      <c r="H761">
        <f t="shared" si="67"/>
        <v>89.96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70"/>
        <v>music</v>
      </c>
      <c r="R761" t="str">
        <f t="shared" si="71"/>
        <v>electric music</v>
      </c>
      <c r="S761" s="5">
        <f t="shared" si="68"/>
        <v>43136.25</v>
      </c>
      <c r="T761" s="5">
        <f t="shared" si="69"/>
        <v>43166.25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34.351966873706004</v>
      </c>
      <c r="G762" t="s">
        <v>14</v>
      </c>
      <c r="H762">
        <f t="shared" si="67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70"/>
        <v>games</v>
      </c>
      <c r="R762" t="str">
        <f t="shared" si="71"/>
        <v>video games</v>
      </c>
      <c r="S762" s="5">
        <f t="shared" si="68"/>
        <v>43678.208333333328</v>
      </c>
      <c r="T762" s="5">
        <f t="shared" si="69"/>
        <v>43707.208333333328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655.4545454545455</v>
      </c>
      <c r="G763" t="s">
        <v>20</v>
      </c>
      <c r="H763">
        <f t="shared" si="67"/>
        <v>86.87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70"/>
        <v>music</v>
      </c>
      <c r="R763" t="str">
        <f t="shared" si="71"/>
        <v>rock</v>
      </c>
      <c r="S763" s="5">
        <f t="shared" si="68"/>
        <v>42938.208333333328</v>
      </c>
      <c r="T763" s="5">
        <f t="shared" si="69"/>
        <v>42943.208333333328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177.25714285714284</v>
      </c>
      <c r="G764" t="s">
        <v>20</v>
      </c>
      <c r="H764">
        <f t="shared" si="67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70"/>
        <v>music</v>
      </c>
      <c r="R764" t="str">
        <f t="shared" si="71"/>
        <v>jazz</v>
      </c>
      <c r="S764" s="5">
        <f t="shared" si="68"/>
        <v>41241.25</v>
      </c>
      <c r="T764" s="5">
        <f t="shared" si="69"/>
        <v>41252.25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113.17857142857144</v>
      </c>
      <c r="G765" t="s">
        <v>20</v>
      </c>
      <c r="H765">
        <f t="shared" si="67"/>
        <v>26.97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70"/>
        <v>theater</v>
      </c>
      <c r="R765" t="str">
        <f t="shared" si="71"/>
        <v>plays</v>
      </c>
      <c r="S765" s="5">
        <f t="shared" si="68"/>
        <v>41037.208333333336</v>
      </c>
      <c r="T765" s="5">
        <f t="shared" si="69"/>
        <v>41072.208333333336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728.18181818181824</v>
      </c>
      <c r="G766" t="s">
        <v>20</v>
      </c>
      <c r="H766">
        <f t="shared" si="67"/>
        <v>54.12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70"/>
        <v>music</v>
      </c>
      <c r="R766" t="str">
        <f t="shared" si="71"/>
        <v>rock</v>
      </c>
      <c r="S766" s="5">
        <f t="shared" si="68"/>
        <v>40676.208333333336</v>
      </c>
      <c r="T766" s="5">
        <f t="shared" si="69"/>
        <v>40684.208333333336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208.33333333333334</v>
      </c>
      <c r="G767" t="s">
        <v>20</v>
      </c>
      <c r="H767">
        <f t="shared" si="67"/>
        <v>41.04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70"/>
        <v>music</v>
      </c>
      <c r="R767" t="str">
        <f t="shared" si="71"/>
        <v>indie rock</v>
      </c>
      <c r="S767" s="5">
        <f t="shared" si="68"/>
        <v>42840.208333333328</v>
      </c>
      <c r="T767" s="5">
        <f t="shared" si="69"/>
        <v>42865.208333333328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31.171232876712331</v>
      </c>
      <c r="G768" t="s">
        <v>14</v>
      </c>
      <c r="H768">
        <f t="shared" si="67"/>
        <v>55.05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70"/>
        <v>film &amp; video</v>
      </c>
      <c r="R768" t="str">
        <f t="shared" si="71"/>
        <v>science fiction</v>
      </c>
      <c r="S768" s="5">
        <f t="shared" si="68"/>
        <v>43362.208333333328</v>
      </c>
      <c r="T768" s="5">
        <f t="shared" si="69"/>
        <v>43363.208333333328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56.967078189300416</v>
      </c>
      <c r="G769" t="s">
        <v>14</v>
      </c>
      <c r="H769">
        <f t="shared" si="67"/>
        <v>107.94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70"/>
        <v>publishing</v>
      </c>
      <c r="R769" t="str">
        <f t="shared" si="71"/>
        <v>translations</v>
      </c>
      <c r="S769" s="5">
        <f t="shared" si="68"/>
        <v>42283.208333333328</v>
      </c>
      <c r="T769" s="5">
        <f t="shared" si="69"/>
        <v>42328.25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231</v>
      </c>
      <c r="G770" t="s">
        <v>20</v>
      </c>
      <c r="H770">
        <f t="shared" si="67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70"/>
        <v>theater</v>
      </c>
      <c r="R770" t="str">
        <f t="shared" si="71"/>
        <v>plays</v>
      </c>
      <c r="S770" s="5">
        <f t="shared" si="68"/>
        <v>41619.25</v>
      </c>
      <c r="T770" s="5">
        <f t="shared" si="69"/>
        <v>41634.25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(E771/D771*100)</f>
        <v>86.867834394904463</v>
      </c>
      <c r="G771" t="s">
        <v>14</v>
      </c>
      <c r="H771">
        <f t="shared" ref="H771:H834" si="73">IF(I771=0,0,ROUND(E771/I771,2))</f>
        <v>32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si="70"/>
        <v>games</v>
      </c>
      <c r="R771" t="str">
        <f t="shared" si="71"/>
        <v>video games</v>
      </c>
      <c r="S771" s="5">
        <f t="shared" ref="S771:S834" si="74">(((L771/60)/60)/24)+DATE(1970,1,1)</f>
        <v>41501.208333333336</v>
      </c>
      <c r="T771" s="5">
        <f t="shared" ref="T771:T834" si="75">(((M771/60)/60)/24)+DATE(1970,1,1)</f>
        <v>41527.208333333336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270.74418604651163</v>
      </c>
      <c r="G772" t="s">
        <v>20</v>
      </c>
      <c r="H772">
        <f t="shared" si="73"/>
        <v>53.9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ref="Q772:Q835" si="76">LEFT(P772,SEARCH("/",P772)-1)</f>
        <v>theater</v>
      </c>
      <c r="R772" t="str">
        <f t="shared" ref="R772:R835" si="77">RIGHT(P772,LEN(P772)-SEARCH("/",P772))</f>
        <v>plays</v>
      </c>
      <c r="S772" s="5">
        <f t="shared" si="74"/>
        <v>41743.208333333336</v>
      </c>
      <c r="T772" s="5">
        <f t="shared" si="75"/>
        <v>41750.208333333336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49.446428571428569</v>
      </c>
      <c r="G773" t="s">
        <v>74</v>
      </c>
      <c r="H773">
        <f t="shared" si="73"/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6"/>
        <v>theater</v>
      </c>
      <c r="R773" t="str">
        <f t="shared" si="77"/>
        <v>plays</v>
      </c>
      <c r="S773" s="5">
        <f t="shared" si="74"/>
        <v>43491.25</v>
      </c>
      <c r="T773" s="5">
        <f t="shared" si="75"/>
        <v>43518.25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113.3596256684492</v>
      </c>
      <c r="G774" t="s">
        <v>20</v>
      </c>
      <c r="H774">
        <f t="shared" si="73"/>
        <v>33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6"/>
        <v>music</v>
      </c>
      <c r="R774" t="str">
        <f t="shared" si="77"/>
        <v>indie rock</v>
      </c>
      <c r="S774" s="5">
        <f t="shared" si="74"/>
        <v>43505.25</v>
      </c>
      <c r="T774" s="5">
        <f t="shared" si="75"/>
        <v>43509.25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190.55555555555554</v>
      </c>
      <c r="G775" t="s">
        <v>20</v>
      </c>
      <c r="H775">
        <f t="shared" si="73"/>
        <v>43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6"/>
        <v>theater</v>
      </c>
      <c r="R775" t="str">
        <f t="shared" si="77"/>
        <v>plays</v>
      </c>
      <c r="S775" s="5">
        <f t="shared" si="74"/>
        <v>42838.208333333328</v>
      </c>
      <c r="T775" s="5">
        <f t="shared" si="75"/>
        <v>42848.208333333328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135.5</v>
      </c>
      <c r="G776" t="s">
        <v>20</v>
      </c>
      <c r="H776">
        <f t="shared" si="73"/>
        <v>86.86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6"/>
        <v>technology</v>
      </c>
      <c r="R776" t="str">
        <f t="shared" si="77"/>
        <v>web</v>
      </c>
      <c r="S776" s="5">
        <f t="shared" si="74"/>
        <v>42513.208333333328</v>
      </c>
      <c r="T776" s="5">
        <f t="shared" si="75"/>
        <v>42554.208333333328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10.297872340425531</v>
      </c>
      <c r="G777" t="s">
        <v>14</v>
      </c>
      <c r="H777">
        <f t="shared" si="73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6"/>
        <v>music</v>
      </c>
      <c r="R777" t="str">
        <f t="shared" si="77"/>
        <v>rock</v>
      </c>
      <c r="S777" s="5">
        <f t="shared" si="74"/>
        <v>41949.25</v>
      </c>
      <c r="T777" s="5">
        <f t="shared" si="75"/>
        <v>41959.25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65.544223826714799</v>
      </c>
      <c r="G778" t="s">
        <v>14</v>
      </c>
      <c r="H778">
        <f t="shared" si="73"/>
        <v>33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6"/>
        <v>theater</v>
      </c>
      <c r="R778" t="str">
        <f t="shared" si="77"/>
        <v>plays</v>
      </c>
      <c r="S778" s="5">
        <f t="shared" si="74"/>
        <v>43650.208333333328</v>
      </c>
      <c r="T778" s="5">
        <f t="shared" si="75"/>
        <v>43668.208333333328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49.026652452025587</v>
      </c>
      <c r="G779" t="s">
        <v>14</v>
      </c>
      <c r="H779">
        <f t="shared" si="73"/>
        <v>68.03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6"/>
        <v>theater</v>
      </c>
      <c r="R779" t="str">
        <f t="shared" si="77"/>
        <v>plays</v>
      </c>
      <c r="S779" s="5">
        <f t="shared" si="74"/>
        <v>40809.208333333336</v>
      </c>
      <c r="T779" s="5">
        <f t="shared" si="75"/>
        <v>40838.208333333336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787.92307692307691</v>
      </c>
      <c r="G780" t="s">
        <v>20</v>
      </c>
      <c r="H780">
        <f t="shared" si="73"/>
        <v>58.87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6"/>
        <v>film &amp; video</v>
      </c>
      <c r="R780" t="str">
        <f t="shared" si="77"/>
        <v>animation</v>
      </c>
      <c r="S780" s="5">
        <f t="shared" si="74"/>
        <v>40768.208333333336</v>
      </c>
      <c r="T780" s="5">
        <f t="shared" si="75"/>
        <v>40773.208333333336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80.306347746090154</v>
      </c>
      <c r="G781" t="s">
        <v>14</v>
      </c>
      <c r="H781">
        <f t="shared" si="73"/>
        <v>105.05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6"/>
        <v>theater</v>
      </c>
      <c r="R781" t="str">
        <f t="shared" si="77"/>
        <v>plays</v>
      </c>
      <c r="S781" s="5">
        <f t="shared" si="74"/>
        <v>42230.208333333328</v>
      </c>
      <c r="T781" s="5">
        <f t="shared" si="75"/>
        <v>42239.208333333328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106.29411764705883</v>
      </c>
      <c r="G782" t="s">
        <v>20</v>
      </c>
      <c r="H782">
        <f t="shared" si="73"/>
        <v>33.049999999999997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6"/>
        <v>film &amp; video</v>
      </c>
      <c r="R782" t="str">
        <f t="shared" si="77"/>
        <v>drama</v>
      </c>
      <c r="S782" s="5">
        <f t="shared" si="74"/>
        <v>42573.208333333328</v>
      </c>
      <c r="T782" s="5">
        <f t="shared" si="75"/>
        <v>42592.208333333328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50.735632183908038</v>
      </c>
      <c r="G783" t="s">
        <v>74</v>
      </c>
      <c r="H783">
        <f t="shared" si="73"/>
        <v>78.819999999999993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6"/>
        <v>theater</v>
      </c>
      <c r="R783" t="str">
        <f t="shared" si="77"/>
        <v>plays</v>
      </c>
      <c r="S783" s="5">
        <f t="shared" si="74"/>
        <v>40482.208333333336</v>
      </c>
      <c r="T783" s="5">
        <f t="shared" si="75"/>
        <v>40533.25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215.31372549019611</v>
      </c>
      <c r="G784" t="s">
        <v>20</v>
      </c>
      <c r="H784">
        <f t="shared" si="73"/>
        <v>68.2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6"/>
        <v>film &amp; video</v>
      </c>
      <c r="R784" t="str">
        <f t="shared" si="77"/>
        <v>animation</v>
      </c>
      <c r="S784" s="5">
        <f t="shared" si="74"/>
        <v>40603.25</v>
      </c>
      <c r="T784" s="5">
        <f t="shared" si="75"/>
        <v>40631.208333333336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141.22972972972974</v>
      </c>
      <c r="G785" t="s">
        <v>20</v>
      </c>
      <c r="H785">
        <f t="shared" si="73"/>
        <v>75.73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6"/>
        <v>music</v>
      </c>
      <c r="R785" t="str">
        <f t="shared" si="77"/>
        <v>rock</v>
      </c>
      <c r="S785" s="5">
        <f t="shared" si="74"/>
        <v>41625.25</v>
      </c>
      <c r="T785" s="5">
        <f t="shared" si="75"/>
        <v>41632.25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115.33745781777279</v>
      </c>
      <c r="G786" t="s">
        <v>20</v>
      </c>
      <c r="H786">
        <f t="shared" si="73"/>
        <v>31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6"/>
        <v>technology</v>
      </c>
      <c r="R786" t="str">
        <f t="shared" si="77"/>
        <v>web</v>
      </c>
      <c r="S786" s="5">
        <f t="shared" si="74"/>
        <v>42435.25</v>
      </c>
      <c r="T786" s="5">
        <f t="shared" si="75"/>
        <v>42446.208333333328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193.11940298507463</v>
      </c>
      <c r="G787" t="s">
        <v>20</v>
      </c>
      <c r="H787">
        <f t="shared" si="73"/>
        <v>101.88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6"/>
        <v>film &amp; video</v>
      </c>
      <c r="R787" t="str">
        <f t="shared" si="77"/>
        <v>animation</v>
      </c>
      <c r="S787" s="5">
        <f t="shared" si="74"/>
        <v>43582.208333333328</v>
      </c>
      <c r="T787" s="5">
        <f t="shared" si="75"/>
        <v>43616.208333333328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729.73333333333335</v>
      </c>
      <c r="G788" t="s">
        <v>20</v>
      </c>
      <c r="H788">
        <f t="shared" si="73"/>
        <v>52.88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6"/>
        <v>music</v>
      </c>
      <c r="R788" t="str">
        <f t="shared" si="77"/>
        <v>jazz</v>
      </c>
      <c r="S788" s="5">
        <f t="shared" si="74"/>
        <v>43186.208333333328</v>
      </c>
      <c r="T788" s="5">
        <f t="shared" si="75"/>
        <v>43193.208333333328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99.66339869281046</v>
      </c>
      <c r="G789" t="s">
        <v>14</v>
      </c>
      <c r="H789">
        <f t="shared" si="73"/>
        <v>71.010000000000005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6"/>
        <v>music</v>
      </c>
      <c r="R789" t="str">
        <f t="shared" si="77"/>
        <v>rock</v>
      </c>
      <c r="S789" s="5">
        <f t="shared" si="74"/>
        <v>40684.208333333336</v>
      </c>
      <c r="T789" s="5">
        <f t="shared" si="75"/>
        <v>40693.208333333336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88.166666666666671</v>
      </c>
      <c r="G790" t="s">
        <v>47</v>
      </c>
      <c r="H790">
        <f t="shared" si="73"/>
        <v>102.39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6"/>
        <v>film &amp; video</v>
      </c>
      <c r="R790" t="str">
        <f t="shared" si="77"/>
        <v>animation</v>
      </c>
      <c r="S790" s="5">
        <f t="shared" si="74"/>
        <v>41202.208333333336</v>
      </c>
      <c r="T790" s="5">
        <f t="shared" si="75"/>
        <v>41223.25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37.233333333333334</v>
      </c>
      <c r="G791" t="s">
        <v>14</v>
      </c>
      <c r="H791">
        <f t="shared" si="73"/>
        <v>74.47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6"/>
        <v>theater</v>
      </c>
      <c r="R791" t="str">
        <f t="shared" si="77"/>
        <v>plays</v>
      </c>
      <c r="S791" s="5">
        <f t="shared" si="74"/>
        <v>41786.208333333336</v>
      </c>
      <c r="T791" s="5">
        <f t="shared" si="75"/>
        <v>41823.208333333336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30.540075309306079</v>
      </c>
      <c r="G792" t="s">
        <v>74</v>
      </c>
      <c r="H792">
        <f t="shared" si="73"/>
        <v>51.01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6"/>
        <v>theater</v>
      </c>
      <c r="R792" t="str">
        <f t="shared" si="77"/>
        <v>plays</v>
      </c>
      <c r="S792" s="5">
        <f t="shared" si="74"/>
        <v>40223.25</v>
      </c>
      <c r="T792" s="5">
        <f t="shared" si="75"/>
        <v>40229.25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25.714285714285712</v>
      </c>
      <c r="G793" t="s">
        <v>14</v>
      </c>
      <c r="H793">
        <f t="shared" si="73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6"/>
        <v>food</v>
      </c>
      <c r="R793" t="str">
        <f t="shared" si="77"/>
        <v>food trucks</v>
      </c>
      <c r="S793" s="5">
        <f t="shared" si="74"/>
        <v>42715.25</v>
      </c>
      <c r="T793" s="5">
        <f t="shared" si="75"/>
        <v>42731.25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34</v>
      </c>
      <c r="G794" t="s">
        <v>14</v>
      </c>
      <c r="H794">
        <f t="shared" si="73"/>
        <v>97.14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6"/>
        <v>theater</v>
      </c>
      <c r="R794" t="str">
        <f t="shared" si="77"/>
        <v>plays</v>
      </c>
      <c r="S794" s="5">
        <f t="shared" si="74"/>
        <v>41451.208333333336</v>
      </c>
      <c r="T794" s="5">
        <f t="shared" si="75"/>
        <v>41479.208333333336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1185.909090909091</v>
      </c>
      <c r="G795" t="s">
        <v>20</v>
      </c>
      <c r="H795">
        <f t="shared" si="73"/>
        <v>72.069999999999993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6"/>
        <v>publishing</v>
      </c>
      <c r="R795" t="str">
        <f t="shared" si="77"/>
        <v>nonfiction</v>
      </c>
      <c r="S795" s="5">
        <f t="shared" si="74"/>
        <v>41450.208333333336</v>
      </c>
      <c r="T795" s="5">
        <f t="shared" si="75"/>
        <v>41454.208333333336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125.39393939393939</v>
      </c>
      <c r="G796" t="s">
        <v>20</v>
      </c>
      <c r="H796">
        <f t="shared" si="73"/>
        <v>75.239999999999995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6"/>
        <v>music</v>
      </c>
      <c r="R796" t="str">
        <f t="shared" si="77"/>
        <v>rock</v>
      </c>
      <c r="S796" s="5">
        <f t="shared" si="74"/>
        <v>43091.25</v>
      </c>
      <c r="T796" s="5">
        <f t="shared" si="75"/>
        <v>43103.25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14.394366197183098</v>
      </c>
      <c r="G797" t="s">
        <v>14</v>
      </c>
      <c r="H797">
        <f t="shared" si="73"/>
        <v>32.97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6"/>
        <v>film &amp; video</v>
      </c>
      <c r="R797" t="str">
        <f t="shared" si="77"/>
        <v>drama</v>
      </c>
      <c r="S797" s="5">
        <f t="shared" si="74"/>
        <v>42675.208333333328</v>
      </c>
      <c r="T797" s="5">
        <f t="shared" si="75"/>
        <v>42678.208333333328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54.807692307692314</v>
      </c>
      <c r="G798" t="s">
        <v>14</v>
      </c>
      <c r="H798">
        <f t="shared" si="73"/>
        <v>54.81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6"/>
        <v>games</v>
      </c>
      <c r="R798" t="str">
        <f t="shared" si="77"/>
        <v>mobile games</v>
      </c>
      <c r="S798" s="5">
        <f t="shared" si="74"/>
        <v>41859.208333333336</v>
      </c>
      <c r="T798" s="5">
        <f t="shared" si="75"/>
        <v>41866.208333333336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109.63157894736841</v>
      </c>
      <c r="G799" t="s">
        <v>20</v>
      </c>
      <c r="H799">
        <f t="shared" si="73"/>
        <v>45.04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6"/>
        <v>technology</v>
      </c>
      <c r="R799" t="str">
        <f t="shared" si="77"/>
        <v>web</v>
      </c>
      <c r="S799" s="5">
        <f t="shared" si="74"/>
        <v>43464.25</v>
      </c>
      <c r="T799" s="5">
        <f t="shared" si="75"/>
        <v>43487.25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188.47058823529412</v>
      </c>
      <c r="G800" t="s">
        <v>20</v>
      </c>
      <c r="H800">
        <f t="shared" si="73"/>
        <v>52.96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6"/>
        <v>theater</v>
      </c>
      <c r="R800" t="str">
        <f t="shared" si="77"/>
        <v>plays</v>
      </c>
      <c r="S800" s="5">
        <f t="shared" si="74"/>
        <v>41060.208333333336</v>
      </c>
      <c r="T800" s="5">
        <f t="shared" si="75"/>
        <v>41088.208333333336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87.008284023668637</v>
      </c>
      <c r="G801" t="s">
        <v>14</v>
      </c>
      <c r="H801">
        <f t="shared" si="73"/>
        <v>60.02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6"/>
        <v>theater</v>
      </c>
      <c r="R801" t="str">
        <f t="shared" si="77"/>
        <v>plays</v>
      </c>
      <c r="S801" s="5">
        <f t="shared" si="74"/>
        <v>42399.25</v>
      </c>
      <c r="T801" s="5">
        <f t="shared" si="75"/>
        <v>42403.25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1</v>
      </c>
      <c r="G802" t="s">
        <v>14</v>
      </c>
      <c r="H802">
        <f t="shared" si="73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6"/>
        <v>music</v>
      </c>
      <c r="R802" t="str">
        <f t="shared" si="77"/>
        <v>rock</v>
      </c>
      <c r="S802" s="5">
        <f t="shared" si="74"/>
        <v>42167.208333333328</v>
      </c>
      <c r="T802" s="5">
        <f t="shared" si="75"/>
        <v>42171.208333333328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202.9130434782609</v>
      </c>
      <c r="G803" t="s">
        <v>20</v>
      </c>
      <c r="H803">
        <f t="shared" si="73"/>
        <v>44.03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6"/>
        <v>photography</v>
      </c>
      <c r="R803" t="str">
        <f t="shared" si="77"/>
        <v>photography books</v>
      </c>
      <c r="S803" s="5">
        <f t="shared" si="74"/>
        <v>43830.25</v>
      </c>
      <c r="T803" s="5">
        <f t="shared" si="75"/>
        <v>43852.25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197.03225806451613</v>
      </c>
      <c r="G804" t="s">
        <v>20</v>
      </c>
      <c r="H804">
        <f t="shared" si="73"/>
        <v>86.03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6"/>
        <v>photography</v>
      </c>
      <c r="R804" t="str">
        <f t="shared" si="77"/>
        <v>photography books</v>
      </c>
      <c r="S804" s="5">
        <f t="shared" si="74"/>
        <v>43650.208333333328</v>
      </c>
      <c r="T804" s="5">
        <f t="shared" si="75"/>
        <v>43652.208333333328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107</v>
      </c>
      <c r="G805" t="s">
        <v>20</v>
      </c>
      <c r="H805">
        <f t="shared" si="73"/>
        <v>28.01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6"/>
        <v>theater</v>
      </c>
      <c r="R805" t="str">
        <f t="shared" si="77"/>
        <v>plays</v>
      </c>
      <c r="S805" s="5">
        <f t="shared" si="74"/>
        <v>43492.25</v>
      </c>
      <c r="T805" s="5">
        <f t="shared" si="75"/>
        <v>43526.25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268.73076923076923</v>
      </c>
      <c r="G806" t="s">
        <v>20</v>
      </c>
      <c r="H806">
        <f t="shared" si="73"/>
        <v>32.049999999999997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6"/>
        <v>music</v>
      </c>
      <c r="R806" t="str">
        <f t="shared" si="77"/>
        <v>rock</v>
      </c>
      <c r="S806" s="5">
        <f t="shared" si="74"/>
        <v>43102.25</v>
      </c>
      <c r="T806" s="5">
        <f t="shared" si="75"/>
        <v>43122.25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50.845360824742272</v>
      </c>
      <c r="G807" t="s">
        <v>14</v>
      </c>
      <c r="H807">
        <f t="shared" si="73"/>
        <v>73.61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6"/>
        <v>film &amp; video</v>
      </c>
      <c r="R807" t="str">
        <f t="shared" si="77"/>
        <v>documentary</v>
      </c>
      <c r="S807" s="5">
        <f t="shared" si="74"/>
        <v>41958.25</v>
      </c>
      <c r="T807" s="5">
        <f t="shared" si="75"/>
        <v>42009.25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1180.2857142857142</v>
      </c>
      <c r="G808" t="s">
        <v>20</v>
      </c>
      <c r="H808">
        <f t="shared" si="73"/>
        <v>108.71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6"/>
        <v>film &amp; video</v>
      </c>
      <c r="R808" t="str">
        <f t="shared" si="77"/>
        <v>drama</v>
      </c>
      <c r="S808" s="5">
        <f t="shared" si="74"/>
        <v>40973.25</v>
      </c>
      <c r="T808" s="5">
        <f t="shared" si="75"/>
        <v>40997.208333333336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264</v>
      </c>
      <c r="G809" t="s">
        <v>20</v>
      </c>
      <c r="H809">
        <f t="shared" si="73"/>
        <v>42.98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6"/>
        <v>theater</v>
      </c>
      <c r="R809" t="str">
        <f t="shared" si="77"/>
        <v>plays</v>
      </c>
      <c r="S809" s="5">
        <f t="shared" si="74"/>
        <v>43753.208333333328</v>
      </c>
      <c r="T809" s="5">
        <f t="shared" si="75"/>
        <v>43797.25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30.44230769230769</v>
      </c>
      <c r="G810" t="s">
        <v>14</v>
      </c>
      <c r="H810">
        <f t="shared" si="73"/>
        <v>83.32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6"/>
        <v>food</v>
      </c>
      <c r="R810" t="str">
        <f t="shared" si="77"/>
        <v>food trucks</v>
      </c>
      <c r="S810" s="5">
        <f t="shared" si="74"/>
        <v>42507.208333333328</v>
      </c>
      <c r="T810" s="5">
        <f t="shared" si="75"/>
        <v>42524.208333333328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62.880681818181813</v>
      </c>
      <c r="G811" t="s">
        <v>14</v>
      </c>
      <c r="H811">
        <f t="shared" si="73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6"/>
        <v>film &amp; video</v>
      </c>
      <c r="R811" t="str">
        <f t="shared" si="77"/>
        <v>documentary</v>
      </c>
      <c r="S811" s="5">
        <f t="shared" si="74"/>
        <v>41135.208333333336</v>
      </c>
      <c r="T811" s="5">
        <f t="shared" si="75"/>
        <v>41136.208333333336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193.125</v>
      </c>
      <c r="G812" t="s">
        <v>20</v>
      </c>
      <c r="H812">
        <f t="shared" si="73"/>
        <v>55.93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6"/>
        <v>theater</v>
      </c>
      <c r="R812" t="str">
        <f t="shared" si="77"/>
        <v>plays</v>
      </c>
      <c r="S812" s="5">
        <f t="shared" si="74"/>
        <v>43067.25</v>
      </c>
      <c r="T812" s="5">
        <f t="shared" si="75"/>
        <v>43077.25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77.102702702702715</v>
      </c>
      <c r="G813" t="s">
        <v>14</v>
      </c>
      <c r="H813">
        <f t="shared" si="73"/>
        <v>105.04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6"/>
        <v>games</v>
      </c>
      <c r="R813" t="str">
        <f t="shared" si="77"/>
        <v>video games</v>
      </c>
      <c r="S813" s="5">
        <f t="shared" si="74"/>
        <v>42378.25</v>
      </c>
      <c r="T813" s="5">
        <f t="shared" si="75"/>
        <v>42380.25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225.52763819095478</v>
      </c>
      <c r="G814" t="s">
        <v>20</v>
      </c>
      <c r="H814">
        <f t="shared" si="73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6"/>
        <v>publishing</v>
      </c>
      <c r="R814" t="str">
        <f t="shared" si="77"/>
        <v>nonfiction</v>
      </c>
      <c r="S814" s="5">
        <f t="shared" si="74"/>
        <v>43206.208333333328</v>
      </c>
      <c r="T814" s="5">
        <f t="shared" si="75"/>
        <v>43211.208333333328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239.40625</v>
      </c>
      <c r="G815" t="s">
        <v>20</v>
      </c>
      <c r="H815">
        <f t="shared" si="73"/>
        <v>112.66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6"/>
        <v>games</v>
      </c>
      <c r="R815" t="str">
        <f t="shared" si="77"/>
        <v>video games</v>
      </c>
      <c r="S815" s="5">
        <f t="shared" si="74"/>
        <v>41148.208333333336</v>
      </c>
      <c r="T815" s="5">
        <f t="shared" si="75"/>
        <v>41158.208333333336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92.1875</v>
      </c>
      <c r="G816" t="s">
        <v>14</v>
      </c>
      <c r="H816">
        <f t="shared" si="73"/>
        <v>81.94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6"/>
        <v>music</v>
      </c>
      <c r="R816" t="str">
        <f t="shared" si="77"/>
        <v>rock</v>
      </c>
      <c r="S816" s="5">
        <f t="shared" si="74"/>
        <v>42517.208333333328</v>
      </c>
      <c r="T816" s="5">
        <f t="shared" si="75"/>
        <v>42519.208333333328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130.23333333333335</v>
      </c>
      <c r="G817" t="s">
        <v>20</v>
      </c>
      <c r="H817">
        <f t="shared" si="73"/>
        <v>64.05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6"/>
        <v>music</v>
      </c>
      <c r="R817" t="str">
        <f t="shared" si="77"/>
        <v>rock</v>
      </c>
      <c r="S817" s="5">
        <f t="shared" si="74"/>
        <v>43068.25</v>
      </c>
      <c r="T817" s="5">
        <f t="shared" si="75"/>
        <v>43094.25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615.21739130434787</v>
      </c>
      <c r="G818" t="s">
        <v>20</v>
      </c>
      <c r="H818">
        <f t="shared" si="73"/>
        <v>106.39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6"/>
        <v>theater</v>
      </c>
      <c r="R818" t="str">
        <f t="shared" si="77"/>
        <v>plays</v>
      </c>
      <c r="S818" s="5">
        <f t="shared" si="74"/>
        <v>41680.25</v>
      </c>
      <c r="T818" s="5">
        <f t="shared" si="75"/>
        <v>41682.25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368.79532163742692</v>
      </c>
      <c r="G819" t="s">
        <v>20</v>
      </c>
      <c r="H819">
        <f t="shared" si="73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6"/>
        <v>publishing</v>
      </c>
      <c r="R819" t="str">
        <f t="shared" si="77"/>
        <v>nonfiction</v>
      </c>
      <c r="S819" s="5">
        <f t="shared" si="74"/>
        <v>43589.208333333328</v>
      </c>
      <c r="T819" s="5">
        <f t="shared" si="75"/>
        <v>43617.208333333328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1094.8571428571429</v>
      </c>
      <c r="G820" t="s">
        <v>20</v>
      </c>
      <c r="H820">
        <f t="shared" si="73"/>
        <v>111.07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6"/>
        <v>theater</v>
      </c>
      <c r="R820" t="str">
        <f t="shared" si="77"/>
        <v>plays</v>
      </c>
      <c r="S820" s="5">
        <f t="shared" si="74"/>
        <v>43486.25</v>
      </c>
      <c r="T820" s="5">
        <f t="shared" si="75"/>
        <v>43499.25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50.662921348314605</v>
      </c>
      <c r="G821" t="s">
        <v>14</v>
      </c>
      <c r="H821">
        <f t="shared" si="73"/>
        <v>95.94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6"/>
        <v>games</v>
      </c>
      <c r="R821" t="str">
        <f t="shared" si="77"/>
        <v>video games</v>
      </c>
      <c r="S821" s="5">
        <f t="shared" si="74"/>
        <v>41237.25</v>
      </c>
      <c r="T821" s="5">
        <f t="shared" si="75"/>
        <v>41252.25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800.6</v>
      </c>
      <c r="G822" t="s">
        <v>20</v>
      </c>
      <c r="H822">
        <f t="shared" si="73"/>
        <v>43.04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6"/>
        <v>music</v>
      </c>
      <c r="R822" t="str">
        <f t="shared" si="77"/>
        <v>rock</v>
      </c>
      <c r="S822" s="5">
        <f t="shared" si="74"/>
        <v>43310.208333333328</v>
      </c>
      <c r="T822" s="5">
        <f t="shared" si="75"/>
        <v>43323.208333333328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291.28571428571428</v>
      </c>
      <c r="G823" t="s">
        <v>20</v>
      </c>
      <c r="H823">
        <f t="shared" si="73"/>
        <v>67.97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6"/>
        <v>film &amp; video</v>
      </c>
      <c r="R823" t="str">
        <f t="shared" si="77"/>
        <v>documentary</v>
      </c>
      <c r="S823" s="5">
        <f t="shared" si="74"/>
        <v>42794.25</v>
      </c>
      <c r="T823" s="5">
        <f t="shared" si="75"/>
        <v>42807.208333333328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349.9666666666667</v>
      </c>
      <c r="G824" t="s">
        <v>20</v>
      </c>
      <c r="H824">
        <f t="shared" si="73"/>
        <v>89.99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6"/>
        <v>music</v>
      </c>
      <c r="R824" t="str">
        <f t="shared" si="77"/>
        <v>rock</v>
      </c>
      <c r="S824" s="5">
        <f t="shared" si="74"/>
        <v>41698.25</v>
      </c>
      <c r="T824" s="5">
        <f t="shared" si="75"/>
        <v>41715.208333333336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357.07317073170731</v>
      </c>
      <c r="G825" t="s">
        <v>20</v>
      </c>
      <c r="H825">
        <f t="shared" si="73"/>
        <v>58.1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6"/>
        <v>music</v>
      </c>
      <c r="R825" t="str">
        <f t="shared" si="77"/>
        <v>rock</v>
      </c>
      <c r="S825" s="5">
        <f t="shared" si="74"/>
        <v>41892.208333333336</v>
      </c>
      <c r="T825" s="5">
        <f t="shared" si="75"/>
        <v>41917.208333333336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126.48941176470588</v>
      </c>
      <c r="G826" t="s">
        <v>20</v>
      </c>
      <c r="H826">
        <f t="shared" si="73"/>
        <v>84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6"/>
        <v>publishing</v>
      </c>
      <c r="R826" t="str">
        <f t="shared" si="77"/>
        <v>nonfiction</v>
      </c>
      <c r="S826" s="5">
        <f t="shared" si="74"/>
        <v>40348.208333333336</v>
      </c>
      <c r="T826" s="5">
        <f t="shared" si="75"/>
        <v>40380.208333333336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387.5</v>
      </c>
      <c r="G827" t="s">
        <v>20</v>
      </c>
      <c r="H827">
        <f t="shared" si="73"/>
        <v>88.85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6"/>
        <v>film &amp; video</v>
      </c>
      <c r="R827" t="str">
        <f t="shared" si="77"/>
        <v>shorts</v>
      </c>
      <c r="S827" s="5">
        <f t="shared" si="74"/>
        <v>42941.208333333328</v>
      </c>
      <c r="T827" s="5">
        <f t="shared" si="75"/>
        <v>42953.208333333328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457.03571428571428</v>
      </c>
      <c r="G828" t="s">
        <v>20</v>
      </c>
      <c r="H828">
        <f t="shared" si="73"/>
        <v>65.959999999999994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6"/>
        <v>theater</v>
      </c>
      <c r="R828" t="str">
        <f t="shared" si="77"/>
        <v>plays</v>
      </c>
      <c r="S828" s="5">
        <f t="shared" si="74"/>
        <v>40525.25</v>
      </c>
      <c r="T828" s="5">
        <f t="shared" si="75"/>
        <v>40553.25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266.69565217391306</v>
      </c>
      <c r="G829" t="s">
        <v>20</v>
      </c>
      <c r="H829">
        <f t="shared" si="73"/>
        <v>74.8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6"/>
        <v>film &amp; video</v>
      </c>
      <c r="R829" t="str">
        <f t="shared" si="77"/>
        <v>drama</v>
      </c>
      <c r="S829" s="5">
        <f t="shared" si="74"/>
        <v>40666.208333333336</v>
      </c>
      <c r="T829" s="5">
        <f t="shared" si="75"/>
        <v>40678.208333333336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69</v>
      </c>
      <c r="G830" t="s">
        <v>14</v>
      </c>
      <c r="H830">
        <f t="shared" si="73"/>
        <v>69.989999999999995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6"/>
        <v>theater</v>
      </c>
      <c r="R830" t="str">
        <f t="shared" si="77"/>
        <v>plays</v>
      </c>
      <c r="S830" s="5">
        <f t="shared" si="74"/>
        <v>43340.208333333328</v>
      </c>
      <c r="T830" s="5">
        <f t="shared" si="75"/>
        <v>43365.208333333328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51.34375</v>
      </c>
      <c r="G831" t="s">
        <v>14</v>
      </c>
      <c r="H831">
        <f t="shared" si="73"/>
        <v>32.01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6"/>
        <v>theater</v>
      </c>
      <c r="R831" t="str">
        <f t="shared" si="77"/>
        <v>plays</v>
      </c>
      <c r="S831" s="5">
        <f t="shared" si="74"/>
        <v>42164.208333333328</v>
      </c>
      <c r="T831" s="5">
        <f t="shared" si="75"/>
        <v>42179.208333333328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</v>
      </c>
      <c r="G832" t="s">
        <v>14</v>
      </c>
      <c r="H832">
        <f t="shared" si="73"/>
        <v>64.73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6"/>
        <v>theater</v>
      </c>
      <c r="R832" t="str">
        <f t="shared" si="77"/>
        <v>plays</v>
      </c>
      <c r="S832" s="5">
        <f t="shared" si="74"/>
        <v>43103.25</v>
      </c>
      <c r="T832" s="5">
        <f t="shared" si="75"/>
        <v>43162.25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108.97734294541709</v>
      </c>
      <c r="G833" t="s">
        <v>20</v>
      </c>
      <c r="H833">
        <f t="shared" si="73"/>
        <v>25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6"/>
        <v>photography</v>
      </c>
      <c r="R833" t="str">
        <f t="shared" si="77"/>
        <v>photography books</v>
      </c>
      <c r="S833" s="5">
        <f t="shared" si="74"/>
        <v>40994.208333333336</v>
      </c>
      <c r="T833" s="5">
        <f t="shared" si="75"/>
        <v>41028.208333333336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315.17592592592592</v>
      </c>
      <c r="G834" t="s">
        <v>20</v>
      </c>
      <c r="H834">
        <f t="shared" si="73"/>
        <v>104.98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6"/>
        <v>publishing</v>
      </c>
      <c r="R834" t="str">
        <f t="shared" si="77"/>
        <v>translations</v>
      </c>
      <c r="S834" s="5">
        <f t="shared" si="74"/>
        <v>42299.208333333328</v>
      </c>
      <c r="T834" s="5">
        <f t="shared" si="75"/>
        <v>42333.25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(E835/D835*100)</f>
        <v>157.69117647058823</v>
      </c>
      <c r="G835" t="s">
        <v>20</v>
      </c>
      <c r="H835">
        <f t="shared" ref="H835:H898" si="79">IF(I835=0,0,ROUND(E835/I835,2))</f>
        <v>64.989999999999995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si="76"/>
        <v>publishing</v>
      </c>
      <c r="R835" t="str">
        <f t="shared" si="77"/>
        <v>translations</v>
      </c>
      <c r="S835" s="5">
        <f t="shared" ref="S835:S898" si="80">(((L835/60)/60)/24)+DATE(1970,1,1)</f>
        <v>40588.25</v>
      </c>
      <c r="T835" s="5">
        <f t="shared" ref="T835:T898" si="81">(((M835/60)/60)/24)+DATE(1970,1,1)</f>
        <v>40599.25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153.8082191780822</v>
      </c>
      <c r="G836" t="s">
        <v>20</v>
      </c>
      <c r="H836">
        <f t="shared" si="79"/>
        <v>94.35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ref="Q836:Q899" si="82">LEFT(P836,SEARCH("/",P836)-1)</f>
        <v>theater</v>
      </c>
      <c r="R836" t="str">
        <f t="shared" ref="R836:R899" si="83">RIGHT(P836,LEN(P836)-SEARCH("/",P836))</f>
        <v>plays</v>
      </c>
      <c r="S836" s="5">
        <f t="shared" si="80"/>
        <v>41448.208333333336</v>
      </c>
      <c r="T836" s="5">
        <f t="shared" si="81"/>
        <v>41454.208333333336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89.738979118329468</v>
      </c>
      <c r="G837" t="s">
        <v>14</v>
      </c>
      <c r="H837">
        <f t="shared" si="79"/>
        <v>44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2"/>
        <v>technology</v>
      </c>
      <c r="R837" t="str">
        <f t="shared" si="83"/>
        <v>web</v>
      </c>
      <c r="S837" s="5">
        <f t="shared" si="80"/>
        <v>42063.25</v>
      </c>
      <c r="T837" s="5">
        <f t="shared" si="81"/>
        <v>42069.25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75.135802469135797</v>
      </c>
      <c r="G838" t="s">
        <v>14</v>
      </c>
      <c r="H838">
        <f t="shared" si="79"/>
        <v>64.739999999999995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2"/>
        <v>music</v>
      </c>
      <c r="R838" t="str">
        <f t="shared" si="83"/>
        <v>indie rock</v>
      </c>
      <c r="S838" s="5">
        <f t="shared" si="80"/>
        <v>40214.25</v>
      </c>
      <c r="T838" s="5">
        <f t="shared" si="81"/>
        <v>40225.25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852.88135593220341</v>
      </c>
      <c r="G839" t="s">
        <v>20</v>
      </c>
      <c r="H839">
        <f t="shared" si="79"/>
        <v>84.01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2"/>
        <v>music</v>
      </c>
      <c r="R839" t="str">
        <f t="shared" si="83"/>
        <v>jazz</v>
      </c>
      <c r="S839" s="5">
        <f t="shared" si="80"/>
        <v>40629.208333333336</v>
      </c>
      <c r="T839" s="5">
        <f t="shared" si="81"/>
        <v>40683.208333333336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138.90625</v>
      </c>
      <c r="G840" t="s">
        <v>20</v>
      </c>
      <c r="H840">
        <f t="shared" si="79"/>
        <v>34.06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2"/>
        <v>theater</v>
      </c>
      <c r="R840" t="str">
        <f t="shared" si="83"/>
        <v>plays</v>
      </c>
      <c r="S840" s="5">
        <f t="shared" si="80"/>
        <v>43370.208333333328</v>
      </c>
      <c r="T840" s="5">
        <f t="shared" si="81"/>
        <v>43379.208333333328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190.18181818181819</v>
      </c>
      <c r="G841" t="s">
        <v>20</v>
      </c>
      <c r="H841">
        <f t="shared" si="79"/>
        <v>93.27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2"/>
        <v>film &amp; video</v>
      </c>
      <c r="R841" t="str">
        <f t="shared" si="83"/>
        <v>documentary</v>
      </c>
      <c r="S841" s="5">
        <f t="shared" si="80"/>
        <v>41715.208333333336</v>
      </c>
      <c r="T841" s="5">
        <f t="shared" si="81"/>
        <v>41760.208333333336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100.24333619948409</v>
      </c>
      <c r="G842" t="s">
        <v>20</v>
      </c>
      <c r="H842">
        <f t="shared" si="79"/>
        <v>33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2"/>
        <v>theater</v>
      </c>
      <c r="R842" t="str">
        <f t="shared" si="83"/>
        <v>plays</v>
      </c>
      <c r="S842" s="5">
        <f t="shared" si="80"/>
        <v>41836.208333333336</v>
      </c>
      <c r="T842" s="5">
        <f t="shared" si="81"/>
        <v>41838.208333333336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142.75824175824175</v>
      </c>
      <c r="G843" t="s">
        <v>20</v>
      </c>
      <c r="H843">
        <f t="shared" si="79"/>
        <v>83.81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2"/>
        <v>technology</v>
      </c>
      <c r="R843" t="str">
        <f t="shared" si="83"/>
        <v>web</v>
      </c>
      <c r="S843" s="5">
        <f t="shared" si="80"/>
        <v>42419.25</v>
      </c>
      <c r="T843" s="5">
        <f t="shared" si="81"/>
        <v>42435.25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563.13333333333333</v>
      </c>
      <c r="G844" t="s">
        <v>20</v>
      </c>
      <c r="H844">
        <f t="shared" si="79"/>
        <v>63.99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2"/>
        <v>technology</v>
      </c>
      <c r="R844" t="str">
        <f t="shared" si="83"/>
        <v>wearables</v>
      </c>
      <c r="S844" s="5">
        <f t="shared" si="80"/>
        <v>43266.208333333328</v>
      </c>
      <c r="T844" s="5">
        <f t="shared" si="81"/>
        <v>43269.208333333328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30.715909090909086</v>
      </c>
      <c r="G845" t="s">
        <v>14</v>
      </c>
      <c r="H845">
        <f t="shared" si="79"/>
        <v>81.91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2"/>
        <v>photography</v>
      </c>
      <c r="R845" t="str">
        <f t="shared" si="83"/>
        <v>photography books</v>
      </c>
      <c r="S845" s="5">
        <f t="shared" si="80"/>
        <v>43338.208333333328</v>
      </c>
      <c r="T845" s="5">
        <f t="shared" si="81"/>
        <v>43344.208333333328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99.39772727272728</v>
      </c>
      <c r="G846" t="s">
        <v>74</v>
      </c>
      <c r="H846">
        <f t="shared" si="79"/>
        <v>93.05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2"/>
        <v>film &amp; video</v>
      </c>
      <c r="R846" t="str">
        <f t="shared" si="83"/>
        <v>documentary</v>
      </c>
      <c r="S846" s="5">
        <f t="shared" si="80"/>
        <v>40930.25</v>
      </c>
      <c r="T846" s="5">
        <f t="shared" si="81"/>
        <v>40933.25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197.54935622317598</v>
      </c>
      <c r="G847" t="s">
        <v>20</v>
      </c>
      <c r="H847">
        <f t="shared" si="79"/>
        <v>101.98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2"/>
        <v>technology</v>
      </c>
      <c r="R847" t="str">
        <f t="shared" si="83"/>
        <v>web</v>
      </c>
      <c r="S847" s="5">
        <f t="shared" si="80"/>
        <v>43235.208333333328</v>
      </c>
      <c r="T847" s="5">
        <f t="shared" si="81"/>
        <v>43272.208333333328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508.5</v>
      </c>
      <c r="G848" t="s">
        <v>20</v>
      </c>
      <c r="H848">
        <f t="shared" si="79"/>
        <v>105.94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2"/>
        <v>technology</v>
      </c>
      <c r="R848" t="str">
        <f t="shared" si="83"/>
        <v>web</v>
      </c>
      <c r="S848" s="5">
        <f t="shared" si="80"/>
        <v>43302.208333333328</v>
      </c>
      <c r="T848" s="5">
        <f t="shared" si="81"/>
        <v>43338.208333333328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237.74468085106383</v>
      </c>
      <c r="G849" t="s">
        <v>20</v>
      </c>
      <c r="H849">
        <f t="shared" si="79"/>
        <v>101.58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2"/>
        <v>food</v>
      </c>
      <c r="R849" t="str">
        <f t="shared" si="83"/>
        <v>food trucks</v>
      </c>
      <c r="S849" s="5">
        <f t="shared" si="80"/>
        <v>43107.25</v>
      </c>
      <c r="T849" s="5">
        <f t="shared" si="81"/>
        <v>43110.25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338.46875</v>
      </c>
      <c r="G850" t="s">
        <v>20</v>
      </c>
      <c r="H850">
        <f t="shared" si="79"/>
        <v>62.97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2"/>
        <v>film &amp; video</v>
      </c>
      <c r="R850" t="str">
        <f t="shared" si="83"/>
        <v>drama</v>
      </c>
      <c r="S850" s="5">
        <f t="shared" si="80"/>
        <v>40341.208333333336</v>
      </c>
      <c r="T850" s="5">
        <f t="shared" si="81"/>
        <v>40350.208333333336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133.08955223880596</v>
      </c>
      <c r="G851" t="s">
        <v>20</v>
      </c>
      <c r="H851">
        <f t="shared" si="79"/>
        <v>29.05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2"/>
        <v>music</v>
      </c>
      <c r="R851" t="str">
        <f t="shared" si="83"/>
        <v>indie rock</v>
      </c>
      <c r="S851" s="5">
        <f t="shared" si="80"/>
        <v>40948.25</v>
      </c>
      <c r="T851" s="5">
        <f t="shared" si="81"/>
        <v>40951.25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1</v>
      </c>
      <c r="G852" t="s">
        <v>14</v>
      </c>
      <c r="H852">
        <f t="shared" si="79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2"/>
        <v>music</v>
      </c>
      <c r="R852" t="str">
        <f t="shared" si="83"/>
        <v>rock</v>
      </c>
      <c r="S852" s="5">
        <f t="shared" si="80"/>
        <v>40866.25</v>
      </c>
      <c r="T852" s="5">
        <f t="shared" si="81"/>
        <v>40881.25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207.79999999999998</v>
      </c>
      <c r="G853" t="s">
        <v>20</v>
      </c>
      <c r="H853">
        <f t="shared" si="79"/>
        <v>77.930000000000007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2"/>
        <v>music</v>
      </c>
      <c r="R853" t="str">
        <f t="shared" si="83"/>
        <v>electric music</v>
      </c>
      <c r="S853" s="5">
        <f t="shared" si="80"/>
        <v>41031.208333333336</v>
      </c>
      <c r="T853" s="5">
        <f t="shared" si="81"/>
        <v>41064.208333333336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51.122448979591837</v>
      </c>
      <c r="G854" t="s">
        <v>14</v>
      </c>
      <c r="H854">
        <f t="shared" si="79"/>
        <v>80.81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2"/>
        <v>games</v>
      </c>
      <c r="R854" t="str">
        <f t="shared" si="83"/>
        <v>video games</v>
      </c>
      <c r="S854" s="5">
        <f t="shared" si="80"/>
        <v>40740.208333333336</v>
      </c>
      <c r="T854" s="5">
        <f t="shared" si="81"/>
        <v>40750.208333333336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652.05847953216369</v>
      </c>
      <c r="G855" t="s">
        <v>20</v>
      </c>
      <c r="H855">
        <f t="shared" si="79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2"/>
        <v>music</v>
      </c>
      <c r="R855" t="str">
        <f t="shared" si="83"/>
        <v>indie rock</v>
      </c>
      <c r="S855" s="5">
        <f t="shared" si="80"/>
        <v>40714.208333333336</v>
      </c>
      <c r="T855" s="5">
        <f t="shared" si="81"/>
        <v>40719.208333333336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113.63099415204678</v>
      </c>
      <c r="G856" t="s">
        <v>20</v>
      </c>
      <c r="H856">
        <f t="shared" si="79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2"/>
        <v>publishing</v>
      </c>
      <c r="R856" t="str">
        <f t="shared" si="83"/>
        <v>fiction</v>
      </c>
      <c r="S856" s="5">
        <f t="shared" si="80"/>
        <v>43787.25</v>
      </c>
      <c r="T856" s="5">
        <f t="shared" si="81"/>
        <v>43814.25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102.37606837606839</v>
      </c>
      <c r="G857" t="s">
        <v>20</v>
      </c>
      <c r="H857">
        <f t="shared" si="79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2"/>
        <v>theater</v>
      </c>
      <c r="R857" t="str">
        <f t="shared" si="83"/>
        <v>plays</v>
      </c>
      <c r="S857" s="5">
        <f t="shared" si="80"/>
        <v>40712.208333333336</v>
      </c>
      <c r="T857" s="5">
        <f t="shared" si="81"/>
        <v>40743.208333333336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356.58333333333331</v>
      </c>
      <c r="G858" t="s">
        <v>20</v>
      </c>
      <c r="H858">
        <f t="shared" si="79"/>
        <v>54.16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2"/>
        <v>food</v>
      </c>
      <c r="R858" t="str">
        <f t="shared" si="83"/>
        <v>food trucks</v>
      </c>
      <c r="S858" s="5">
        <f t="shared" si="80"/>
        <v>41023.208333333336</v>
      </c>
      <c r="T858" s="5">
        <f t="shared" si="81"/>
        <v>41040.208333333336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139.86792452830187</v>
      </c>
      <c r="G859" t="s">
        <v>20</v>
      </c>
      <c r="H859">
        <f t="shared" si="79"/>
        <v>32.950000000000003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2"/>
        <v>film &amp; video</v>
      </c>
      <c r="R859" t="str">
        <f t="shared" si="83"/>
        <v>shorts</v>
      </c>
      <c r="S859" s="5">
        <f t="shared" si="80"/>
        <v>40944.25</v>
      </c>
      <c r="T859" s="5">
        <f t="shared" si="81"/>
        <v>40967.25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69.45</v>
      </c>
      <c r="G860" t="s">
        <v>14</v>
      </c>
      <c r="H860">
        <f t="shared" si="79"/>
        <v>79.37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2"/>
        <v>food</v>
      </c>
      <c r="R860" t="str">
        <f t="shared" si="83"/>
        <v>food trucks</v>
      </c>
      <c r="S860" s="5">
        <f t="shared" si="80"/>
        <v>43211.208333333328</v>
      </c>
      <c r="T860" s="5">
        <f t="shared" si="81"/>
        <v>43218.208333333328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35.534246575342465</v>
      </c>
      <c r="G861" t="s">
        <v>14</v>
      </c>
      <c r="H861">
        <f t="shared" si="79"/>
        <v>41.17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2"/>
        <v>theater</v>
      </c>
      <c r="R861" t="str">
        <f t="shared" si="83"/>
        <v>plays</v>
      </c>
      <c r="S861" s="5">
        <f t="shared" si="80"/>
        <v>41334.25</v>
      </c>
      <c r="T861" s="5">
        <f t="shared" si="81"/>
        <v>41352.208333333336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251.65</v>
      </c>
      <c r="G862" t="s">
        <v>20</v>
      </c>
      <c r="H862">
        <f t="shared" si="79"/>
        <v>77.430000000000007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2"/>
        <v>technology</v>
      </c>
      <c r="R862" t="str">
        <f t="shared" si="83"/>
        <v>wearables</v>
      </c>
      <c r="S862" s="5">
        <f t="shared" si="80"/>
        <v>43515.25</v>
      </c>
      <c r="T862" s="5">
        <f t="shared" si="81"/>
        <v>43525.25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105.87500000000001</v>
      </c>
      <c r="G863" t="s">
        <v>20</v>
      </c>
      <c r="H863">
        <f t="shared" si="79"/>
        <v>57.16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2"/>
        <v>theater</v>
      </c>
      <c r="R863" t="str">
        <f t="shared" si="83"/>
        <v>plays</v>
      </c>
      <c r="S863" s="5">
        <f t="shared" si="80"/>
        <v>40258.208333333336</v>
      </c>
      <c r="T863" s="5">
        <f t="shared" si="81"/>
        <v>40266.208333333336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187.42857142857144</v>
      </c>
      <c r="G864" t="s">
        <v>20</v>
      </c>
      <c r="H864">
        <f t="shared" si="79"/>
        <v>77.180000000000007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2"/>
        <v>theater</v>
      </c>
      <c r="R864" t="str">
        <f t="shared" si="83"/>
        <v>plays</v>
      </c>
      <c r="S864" s="5">
        <f t="shared" si="80"/>
        <v>40756.208333333336</v>
      </c>
      <c r="T864" s="5">
        <f t="shared" si="81"/>
        <v>40760.208333333336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386.78571428571428</v>
      </c>
      <c r="G865" t="s">
        <v>20</v>
      </c>
      <c r="H865">
        <f t="shared" si="79"/>
        <v>24.95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2"/>
        <v>film &amp; video</v>
      </c>
      <c r="R865" t="str">
        <f t="shared" si="83"/>
        <v>television</v>
      </c>
      <c r="S865" s="5">
        <f t="shared" si="80"/>
        <v>42172.208333333328</v>
      </c>
      <c r="T865" s="5">
        <f t="shared" si="81"/>
        <v>42195.208333333328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347.07142857142856</v>
      </c>
      <c r="G866" t="s">
        <v>20</v>
      </c>
      <c r="H866">
        <f t="shared" si="79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2"/>
        <v>film &amp; video</v>
      </c>
      <c r="R866" t="str">
        <f t="shared" si="83"/>
        <v>shorts</v>
      </c>
      <c r="S866" s="5">
        <f t="shared" si="80"/>
        <v>42601.208333333328</v>
      </c>
      <c r="T866" s="5">
        <f t="shared" si="81"/>
        <v>42606.208333333328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185.82098765432099</v>
      </c>
      <c r="G867" t="s">
        <v>20</v>
      </c>
      <c r="H867">
        <f t="shared" si="79"/>
        <v>46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2"/>
        <v>theater</v>
      </c>
      <c r="R867" t="str">
        <f t="shared" si="83"/>
        <v>plays</v>
      </c>
      <c r="S867" s="5">
        <f t="shared" si="80"/>
        <v>41897.208333333336</v>
      </c>
      <c r="T867" s="5">
        <f t="shared" si="81"/>
        <v>41906.208333333336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43.241247264770237</v>
      </c>
      <c r="G868" t="s">
        <v>74</v>
      </c>
      <c r="H868">
        <f t="shared" si="79"/>
        <v>88.02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2"/>
        <v>photography</v>
      </c>
      <c r="R868" t="str">
        <f t="shared" si="83"/>
        <v>photography books</v>
      </c>
      <c r="S868" s="5">
        <f t="shared" si="80"/>
        <v>40671.208333333336</v>
      </c>
      <c r="T868" s="5">
        <f t="shared" si="81"/>
        <v>40672.208333333336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162.4375</v>
      </c>
      <c r="G869" t="s">
        <v>20</v>
      </c>
      <c r="H869">
        <f t="shared" si="79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2"/>
        <v>food</v>
      </c>
      <c r="R869" t="str">
        <f t="shared" si="83"/>
        <v>food trucks</v>
      </c>
      <c r="S869" s="5">
        <f t="shared" si="80"/>
        <v>43382.208333333328</v>
      </c>
      <c r="T869" s="5">
        <f t="shared" si="81"/>
        <v>43388.208333333328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184.84285714285716</v>
      </c>
      <c r="G870" t="s">
        <v>20</v>
      </c>
      <c r="H870">
        <f t="shared" si="79"/>
        <v>102.69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2"/>
        <v>theater</v>
      </c>
      <c r="R870" t="str">
        <f t="shared" si="83"/>
        <v>plays</v>
      </c>
      <c r="S870" s="5">
        <f t="shared" si="80"/>
        <v>41559.208333333336</v>
      </c>
      <c r="T870" s="5">
        <f t="shared" si="81"/>
        <v>41570.208333333336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23.703520691785052</v>
      </c>
      <c r="G871" t="s">
        <v>14</v>
      </c>
      <c r="H871">
        <f t="shared" si="79"/>
        <v>72.959999999999994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2"/>
        <v>film &amp; video</v>
      </c>
      <c r="R871" t="str">
        <f t="shared" si="83"/>
        <v>drama</v>
      </c>
      <c r="S871" s="5">
        <f t="shared" si="80"/>
        <v>40350.208333333336</v>
      </c>
      <c r="T871" s="5">
        <f t="shared" si="81"/>
        <v>40364.208333333336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89.870129870129873</v>
      </c>
      <c r="G872" t="s">
        <v>14</v>
      </c>
      <c r="H872">
        <f t="shared" si="79"/>
        <v>57.19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2"/>
        <v>theater</v>
      </c>
      <c r="R872" t="str">
        <f t="shared" si="83"/>
        <v>plays</v>
      </c>
      <c r="S872" s="5">
        <f t="shared" si="80"/>
        <v>42240.208333333328</v>
      </c>
      <c r="T872" s="5">
        <f t="shared" si="81"/>
        <v>42265.208333333328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272.6041958041958</v>
      </c>
      <c r="G873" t="s">
        <v>20</v>
      </c>
      <c r="H873">
        <f t="shared" si="79"/>
        <v>84.01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2"/>
        <v>theater</v>
      </c>
      <c r="R873" t="str">
        <f t="shared" si="83"/>
        <v>plays</v>
      </c>
      <c r="S873" s="5">
        <f t="shared" si="80"/>
        <v>43040.208333333328</v>
      </c>
      <c r="T873" s="5">
        <f t="shared" si="81"/>
        <v>43058.25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170.04255319148936</v>
      </c>
      <c r="G874" t="s">
        <v>20</v>
      </c>
      <c r="H874">
        <f t="shared" si="79"/>
        <v>98.67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2"/>
        <v>film &amp; video</v>
      </c>
      <c r="R874" t="str">
        <f t="shared" si="83"/>
        <v>science fiction</v>
      </c>
      <c r="S874" s="5">
        <f t="shared" si="80"/>
        <v>43346.208333333328</v>
      </c>
      <c r="T874" s="5">
        <f t="shared" si="81"/>
        <v>43351.208333333328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188.28503562945369</v>
      </c>
      <c r="G875" t="s">
        <v>20</v>
      </c>
      <c r="H875">
        <f t="shared" si="79"/>
        <v>42.01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2"/>
        <v>photography</v>
      </c>
      <c r="R875" t="str">
        <f t="shared" si="83"/>
        <v>photography books</v>
      </c>
      <c r="S875" s="5">
        <f t="shared" si="80"/>
        <v>41647.25</v>
      </c>
      <c r="T875" s="5">
        <f t="shared" si="81"/>
        <v>41652.25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346.93532338308455</v>
      </c>
      <c r="G876" t="s">
        <v>20</v>
      </c>
      <c r="H876">
        <f t="shared" si="79"/>
        <v>32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2"/>
        <v>photography</v>
      </c>
      <c r="R876" t="str">
        <f t="shared" si="83"/>
        <v>photography books</v>
      </c>
      <c r="S876" s="5">
        <f t="shared" si="80"/>
        <v>40291.208333333336</v>
      </c>
      <c r="T876" s="5">
        <f t="shared" si="81"/>
        <v>40329.208333333336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69.177215189873422</v>
      </c>
      <c r="G877" t="s">
        <v>14</v>
      </c>
      <c r="H877">
        <f t="shared" si="79"/>
        <v>81.569999999999993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2"/>
        <v>music</v>
      </c>
      <c r="R877" t="str">
        <f t="shared" si="83"/>
        <v>rock</v>
      </c>
      <c r="S877" s="5">
        <f t="shared" si="80"/>
        <v>40556.25</v>
      </c>
      <c r="T877" s="5">
        <f t="shared" si="81"/>
        <v>40557.25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25.433734939759034</v>
      </c>
      <c r="G878" t="s">
        <v>14</v>
      </c>
      <c r="H878">
        <f t="shared" si="79"/>
        <v>37.04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2"/>
        <v>photography</v>
      </c>
      <c r="R878" t="str">
        <f t="shared" si="83"/>
        <v>photography books</v>
      </c>
      <c r="S878" s="5">
        <f t="shared" si="80"/>
        <v>43624.208333333328</v>
      </c>
      <c r="T878" s="5">
        <f t="shared" si="81"/>
        <v>43648.208333333328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77.400977995110026</v>
      </c>
      <c r="G879" t="s">
        <v>14</v>
      </c>
      <c r="H879">
        <f t="shared" si="79"/>
        <v>103.03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2"/>
        <v>food</v>
      </c>
      <c r="R879" t="str">
        <f t="shared" si="83"/>
        <v>food trucks</v>
      </c>
      <c r="S879" s="5">
        <f t="shared" si="80"/>
        <v>42577.208333333328</v>
      </c>
      <c r="T879" s="5">
        <f t="shared" si="81"/>
        <v>42578.208333333328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37.481481481481481</v>
      </c>
      <c r="G880" t="s">
        <v>14</v>
      </c>
      <c r="H880">
        <f t="shared" si="79"/>
        <v>84.33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2"/>
        <v>music</v>
      </c>
      <c r="R880" t="str">
        <f t="shared" si="83"/>
        <v>metal</v>
      </c>
      <c r="S880" s="5">
        <f t="shared" si="80"/>
        <v>43845.25</v>
      </c>
      <c r="T880" s="5">
        <f t="shared" si="81"/>
        <v>43869.25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543.79999999999995</v>
      </c>
      <c r="G881" t="s">
        <v>20</v>
      </c>
      <c r="H881">
        <f t="shared" si="79"/>
        <v>102.6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2"/>
        <v>publishing</v>
      </c>
      <c r="R881" t="str">
        <f t="shared" si="83"/>
        <v>nonfiction</v>
      </c>
      <c r="S881" s="5">
        <f t="shared" si="80"/>
        <v>42788.25</v>
      </c>
      <c r="T881" s="5">
        <f t="shared" si="81"/>
        <v>42797.25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228.52189349112427</v>
      </c>
      <c r="G882" t="s">
        <v>20</v>
      </c>
      <c r="H882">
        <f t="shared" si="79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2"/>
        <v>music</v>
      </c>
      <c r="R882" t="str">
        <f t="shared" si="83"/>
        <v>electric music</v>
      </c>
      <c r="S882" s="5">
        <f t="shared" si="80"/>
        <v>43667.208333333328</v>
      </c>
      <c r="T882" s="5">
        <f t="shared" si="81"/>
        <v>43669.208333333328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38.948339483394832</v>
      </c>
      <c r="G883" t="s">
        <v>14</v>
      </c>
      <c r="H883">
        <f t="shared" si="79"/>
        <v>70.06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2"/>
        <v>theater</v>
      </c>
      <c r="R883" t="str">
        <f t="shared" si="83"/>
        <v>plays</v>
      </c>
      <c r="S883" s="5">
        <f t="shared" si="80"/>
        <v>42194.208333333328</v>
      </c>
      <c r="T883" s="5">
        <f t="shared" si="81"/>
        <v>42223.208333333328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370</v>
      </c>
      <c r="G884" t="s">
        <v>20</v>
      </c>
      <c r="H884">
        <f t="shared" si="79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2"/>
        <v>theater</v>
      </c>
      <c r="R884" t="str">
        <f t="shared" si="83"/>
        <v>plays</v>
      </c>
      <c r="S884" s="5">
        <f t="shared" si="80"/>
        <v>42025.25</v>
      </c>
      <c r="T884" s="5">
        <f t="shared" si="81"/>
        <v>42029.25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237.91176470588232</v>
      </c>
      <c r="G885" t="s">
        <v>20</v>
      </c>
      <c r="H885">
        <f t="shared" si="79"/>
        <v>41.91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2"/>
        <v>film &amp; video</v>
      </c>
      <c r="R885" t="str">
        <f t="shared" si="83"/>
        <v>shorts</v>
      </c>
      <c r="S885" s="5">
        <f t="shared" si="80"/>
        <v>40323.208333333336</v>
      </c>
      <c r="T885" s="5">
        <f t="shared" si="81"/>
        <v>40359.208333333336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64.036299765807954</v>
      </c>
      <c r="G886" t="s">
        <v>14</v>
      </c>
      <c r="H886">
        <f t="shared" si="79"/>
        <v>57.99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2"/>
        <v>theater</v>
      </c>
      <c r="R886" t="str">
        <f t="shared" si="83"/>
        <v>plays</v>
      </c>
      <c r="S886" s="5">
        <f t="shared" si="80"/>
        <v>41763.208333333336</v>
      </c>
      <c r="T886" s="5">
        <f t="shared" si="81"/>
        <v>41765.208333333336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118.27777777777777</v>
      </c>
      <c r="G887" t="s">
        <v>20</v>
      </c>
      <c r="H887">
        <f t="shared" si="79"/>
        <v>40.94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2"/>
        <v>theater</v>
      </c>
      <c r="R887" t="str">
        <f t="shared" si="83"/>
        <v>plays</v>
      </c>
      <c r="S887" s="5">
        <f t="shared" si="80"/>
        <v>40335.208333333336</v>
      </c>
      <c r="T887" s="5">
        <f t="shared" si="81"/>
        <v>40373.208333333336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84.824037184594957</v>
      </c>
      <c r="G888" t="s">
        <v>14</v>
      </c>
      <c r="H888">
        <f t="shared" si="79"/>
        <v>70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2"/>
        <v>music</v>
      </c>
      <c r="R888" t="str">
        <f t="shared" si="83"/>
        <v>indie rock</v>
      </c>
      <c r="S888" s="5">
        <f t="shared" si="80"/>
        <v>40416.208333333336</v>
      </c>
      <c r="T888" s="5">
        <f t="shared" si="81"/>
        <v>40434.208333333336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29.346153846153843</v>
      </c>
      <c r="G889" t="s">
        <v>14</v>
      </c>
      <c r="H889">
        <f t="shared" si="79"/>
        <v>73.84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2"/>
        <v>theater</v>
      </c>
      <c r="R889" t="str">
        <f t="shared" si="83"/>
        <v>plays</v>
      </c>
      <c r="S889" s="5">
        <f t="shared" si="80"/>
        <v>42202.208333333328</v>
      </c>
      <c r="T889" s="5">
        <f t="shared" si="81"/>
        <v>42249.208333333328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209.89655172413794</v>
      </c>
      <c r="G890" t="s">
        <v>20</v>
      </c>
      <c r="H890">
        <f t="shared" si="79"/>
        <v>41.98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2"/>
        <v>theater</v>
      </c>
      <c r="R890" t="str">
        <f t="shared" si="83"/>
        <v>plays</v>
      </c>
      <c r="S890" s="5">
        <f t="shared" si="80"/>
        <v>42836.208333333328</v>
      </c>
      <c r="T890" s="5">
        <f t="shared" si="81"/>
        <v>42855.208333333328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169.78571428571431</v>
      </c>
      <c r="G891" t="s">
        <v>20</v>
      </c>
      <c r="H891">
        <f t="shared" si="79"/>
        <v>77.930000000000007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2"/>
        <v>music</v>
      </c>
      <c r="R891" t="str">
        <f t="shared" si="83"/>
        <v>electric music</v>
      </c>
      <c r="S891" s="5">
        <f t="shared" si="80"/>
        <v>41710.208333333336</v>
      </c>
      <c r="T891" s="5">
        <f t="shared" si="81"/>
        <v>41717.208333333336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115.95907738095239</v>
      </c>
      <c r="G892" t="s">
        <v>20</v>
      </c>
      <c r="H892">
        <f t="shared" si="79"/>
        <v>106.02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2"/>
        <v>music</v>
      </c>
      <c r="R892" t="str">
        <f t="shared" si="83"/>
        <v>indie rock</v>
      </c>
      <c r="S892" s="5">
        <f t="shared" si="80"/>
        <v>43640.208333333328</v>
      </c>
      <c r="T892" s="5">
        <f t="shared" si="81"/>
        <v>43641.208333333328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258.59999999999997</v>
      </c>
      <c r="G893" t="s">
        <v>20</v>
      </c>
      <c r="H893">
        <f t="shared" si="79"/>
        <v>47.02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2"/>
        <v>film &amp; video</v>
      </c>
      <c r="R893" t="str">
        <f t="shared" si="83"/>
        <v>documentary</v>
      </c>
      <c r="S893" s="5">
        <f t="shared" si="80"/>
        <v>40880.25</v>
      </c>
      <c r="T893" s="5">
        <f t="shared" si="81"/>
        <v>40924.25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230.58333333333331</v>
      </c>
      <c r="G894" t="s">
        <v>20</v>
      </c>
      <c r="H894">
        <f t="shared" si="79"/>
        <v>76.02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2"/>
        <v>publishing</v>
      </c>
      <c r="R894" t="str">
        <f t="shared" si="83"/>
        <v>translations</v>
      </c>
      <c r="S894" s="5">
        <f t="shared" si="80"/>
        <v>40319.208333333336</v>
      </c>
      <c r="T894" s="5">
        <f t="shared" si="81"/>
        <v>40360.208333333336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128.21428571428572</v>
      </c>
      <c r="G895" t="s">
        <v>20</v>
      </c>
      <c r="H895">
        <f t="shared" si="79"/>
        <v>54.12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2"/>
        <v>film &amp; video</v>
      </c>
      <c r="R895" t="str">
        <f t="shared" si="83"/>
        <v>documentary</v>
      </c>
      <c r="S895" s="5">
        <f t="shared" si="80"/>
        <v>42170.208333333328</v>
      </c>
      <c r="T895" s="5">
        <f t="shared" si="81"/>
        <v>42174.208333333328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188.70588235294116</v>
      </c>
      <c r="G896" t="s">
        <v>20</v>
      </c>
      <c r="H896">
        <f t="shared" si="79"/>
        <v>57.29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2"/>
        <v>film &amp; video</v>
      </c>
      <c r="R896" t="str">
        <f t="shared" si="83"/>
        <v>television</v>
      </c>
      <c r="S896" s="5">
        <f t="shared" si="80"/>
        <v>41466.208333333336</v>
      </c>
      <c r="T896" s="5">
        <f t="shared" si="81"/>
        <v>41496.208333333336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6.9511889862327907</v>
      </c>
      <c r="G897" t="s">
        <v>14</v>
      </c>
      <c r="H897">
        <f t="shared" si="79"/>
        <v>103.81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2"/>
        <v>theater</v>
      </c>
      <c r="R897" t="str">
        <f t="shared" si="83"/>
        <v>plays</v>
      </c>
      <c r="S897" s="5">
        <f t="shared" si="80"/>
        <v>43134.25</v>
      </c>
      <c r="T897" s="5">
        <f t="shared" si="81"/>
        <v>43143.25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774.43434343434342</v>
      </c>
      <c r="G898" t="s">
        <v>20</v>
      </c>
      <c r="H898">
        <f t="shared" si="79"/>
        <v>105.03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2"/>
        <v>food</v>
      </c>
      <c r="R898" t="str">
        <f t="shared" si="83"/>
        <v>food trucks</v>
      </c>
      <c r="S898" s="5">
        <f t="shared" si="80"/>
        <v>40738.208333333336</v>
      </c>
      <c r="T898" s="5">
        <f t="shared" si="81"/>
        <v>40741.208333333336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(E899/D899*100)</f>
        <v>27.693181818181817</v>
      </c>
      <c r="G899" t="s">
        <v>14</v>
      </c>
      <c r="H899">
        <f t="shared" ref="H899:H962" si="85">IF(I899=0,0,ROUND(E899/I899,2))</f>
        <v>90.26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si="82"/>
        <v>theater</v>
      </c>
      <c r="R899" t="str">
        <f t="shared" si="83"/>
        <v>plays</v>
      </c>
      <c r="S899" s="5">
        <f t="shared" ref="S899:S962" si="86">(((L899/60)/60)/24)+DATE(1970,1,1)</f>
        <v>43583.208333333328</v>
      </c>
      <c r="T899" s="5">
        <f t="shared" ref="T899:T962" si="87">(((M899/60)/60)/24)+DATE(1970,1,1)</f>
        <v>43585.208333333328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52.479620323841424</v>
      </c>
      <c r="G900" t="s">
        <v>14</v>
      </c>
      <c r="H900">
        <f t="shared" si="85"/>
        <v>76.98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ref="Q900:Q963" si="88">LEFT(P900,SEARCH("/",P900)-1)</f>
        <v>film &amp; video</v>
      </c>
      <c r="R900" t="str">
        <f t="shared" ref="R900:R963" si="89">RIGHT(P900,LEN(P900)-SEARCH("/",P900))</f>
        <v>documentary</v>
      </c>
      <c r="S900" s="5">
        <f t="shared" si="86"/>
        <v>43815.25</v>
      </c>
      <c r="T900" s="5">
        <f t="shared" si="87"/>
        <v>43821.25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407.09677419354841</v>
      </c>
      <c r="G901" t="s">
        <v>20</v>
      </c>
      <c r="H901">
        <f t="shared" si="85"/>
        <v>102.6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8"/>
        <v>music</v>
      </c>
      <c r="R901" t="str">
        <f t="shared" si="89"/>
        <v>jazz</v>
      </c>
      <c r="S901" s="5">
        <f t="shared" si="86"/>
        <v>41554.208333333336</v>
      </c>
      <c r="T901" s="5">
        <f t="shared" si="87"/>
        <v>41572.208333333336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2</v>
      </c>
      <c r="G902" t="s">
        <v>14</v>
      </c>
      <c r="H902">
        <f t="shared" si="85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8"/>
        <v>technology</v>
      </c>
      <c r="R902" t="str">
        <f t="shared" si="89"/>
        <v>web</v>
      </c>
      <c r="S902" s="5">
        <f t="shared" si="86"/>
        <v>41901.208333333336</v>
      </c>
      <c r="T902" s="5">
        <f t="shared" si="87"/>
        <v>41902.208333333336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156.17857142857144</v>
      </c>
      <c r="G903" t="s">
        <v>20</v>
      </c>
      <c r="H903">
        <f t="shared" si="85"/>
        <v>55.01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8"/>
        <v>music</v>
      </c>
      <c r="R903" t="str">
        <f t="shared" si="89"/>
        <v>rock</v>
      </c>
      <c r="S903" s="5">
        <f t="shared" si="86"/>
        <v>43298.208333333328</v>
      </c>
      <c r="T903" s="5">
        <f t="shared" si="87"/>
        <v>43331.208333333328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252.42857142857144</v>
      </c>
      <c r="G904" t="s">
        <v>20</v>
      </c>
      <c r="H904">
        <f t="shared" si="85"/>
        <v>32.130000000000003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8"/>
        <v>technology</v>
      </c>
      <c r="R904" t="str">
        <f t="shared" si="89"/>
        <v>web</v>
      </c>
      <c r="S904" s="5">
        <f t="shared" si="86"/>
        <v>42399.25</v>
      </c>
      <c r="T904" s="5">
        <f t="shared" si="87"/>
        <v>42441.25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</v>
      </c>
      <c r="G905" t="s">
        <v>47</v>
      </c>
      <c r="H905">
        <f t="shared" si="85"/>
        <v>50.64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8"/>
        <v>publishing</v>
      </c>
      <c r="R905" t="str">
        <f t="shared" si="89"/>
        <v>nonfiction</v>
      </c>
      <c r="S905" s="5">
        <f t="shared" si="86"/>
        <v>41034.208333333336</v>
      </c>
      <c r="T905" s="5">
        <f t="shared" si="87"/>
        <v>41049.208333333336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12.230769230769232</v>
      </c>
      <c r="G906" t="s">
        <v>14</v>
      </c>
      <c r="H906">
        <f t="shared" si="85"/>
        <v>49.69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8"/>
        <v>publishing</v>
      </c>
      <c r="R906" t="str">
        <f t="shared" si="89"/>
        <v>radio &amp; podcasts</v>
      </c>
      <c r="S906" s="5">
        <f t="shared" si="86"/>
        <v>41186.208333333336</v>
      </c>
      <c r="T906" s="5">
        <f t="shared" si="87"/>
        <v>41190.208333333336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163.98734177215189</v>
      </c>
      <c r="G907" t="s">
        <v>20</v>
      </c>
      <c r="H907">
        <f t="shared" si="85"/>
        <v>54.89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8"/>
        <v>theater</v>
      </c>
      <c r="R907" t="str">
        <f t="shared" si="89"/>
        <v>plays</v>
      </c>
      <c r="S907" s="5">
        <f t="shared" si="86"/>
        <v>41536.208333333336</v>
      </c>
      <c r="T907" s="5">
        <f t="shared" si="87"/>
        <v>41539.208333333336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162.98181818181817</v>
      </c>
      <c r="G908" t="s">
        <v>20</v>
      </c>
      <c r="H908">
        <f t="shared" si="85"/>
        <v>46.93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8"/>
        <v>film &amp; video</v>
      </c>
      <c r="R908" t="str">
        <f t="shared" si="89"/>
        <v>documentary</v>
      </c>
      <c r="S908" s="5">
        <f t="shared" si="86"/>
        <v>42868.208333333328</v>
      </c>
      <c r="T908" s="5">
        <f t="shared" si="87"/>
        <v>42904.208333333328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20.252747252747252</v>
      </c>
      <c r="G909" t="s">
        <v>14</v>
      </c>
      <c r="H909">
        <f t="shared" si="85"/>
        <v>44.95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8"/>
        <v>theater</v>
      </c>
      <c r="R909" t="str">
        <f t="shared" si="89"/>
        <v>plays</v>
      </c>
      <c r="S909" s="5">
        <f t="shared" si="86"/>
        <v>40660.208333333336</v>
      </c>
      <c r="T909" s="5">
        <f t="shared" si="87"/>
        <v>40667.208333333336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319.24083769633506</v>
      </c>
      <c r="G910" t="s">
        <v>20</v>
      </c>
      <c r="H910">
        <f t="shared" si="85"/>
        <v>31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8"/>
        <v>games</v>
      </c>
      <c r="R910" t="str">
        <f t="shared" si="89"/>
        <v>video games</v>
      </c>
      <c r="S910" s="5">
        <f t="shared" si="86"/>
        <v>41031.208333333336</v>
      </c>
      <c r="T910" s="5">
        <f t="shared" si="87"/>
        <v>41042.208333333336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478.94444444444446</v>
      </c>
      <c r="G911" t="s">
        <v>20</v>
      </c>
      <c r="H911">
        <f t="shared" si="85"/>
        <v>107.76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8"/>
        <v>theater</v>
      </c>
      <c r="R911" t="str">
        <f t="shared" si="89"/>
        <v>plays</v>
      </c>
      <c r="S911" s="5">
        <f t="shared" si="86"/>
        <v>43255.208333333328</v>
      </c>
      <c r="T911" s="5">
        <f t="shared" si="87"/>
        <v>43282.208333333328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19.556634304207122</v>
      </c>
      <c r="G912" t="s">
        <v>74</v>
      </c>
      <c r="H912">
        <f t="shared" si="85"/>
        <v>102.08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8"/>
        <v>theater</v>
      </c>
      <c r="R912" t="str">
        <f t="shared" si="89"/>
        <v>plays</v>
      </c>
      <c r="S912" s="5">
        <f t="shared" si="86"/>
        <v>42026.25</v>
      </c>
      <c r="T912" s="5">
        <f t="shared" si="87"/>
        <v>42027.25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198.94827586206895</v>
      </c>
      <c r="G913" t="s">
        <v>20</v>
      </c>
      <c r="H913">
        <f t="shared" si="85"/>
        <v>24.98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8"/>
        <v>technology</v>
      </c>
      <c r="R913" t="str">
        <f t="shared" si="89"/>
        <v>web</v>
      </c>
      <c r="S913" s="5">
        <f t="shared" si="86"/>
        <v>43717.208333333328</v>
      </c>
      <c r="T913" s="5">
        <f t="shared" si="87"/>
        <v>43719.208333333328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795</v>
      </c>
      <c r="G914" t="s">
        <v>20</v>
      </c>
      <c r="H914">
        <f t="shared" si="85"/>
        <v>79.94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8"/>
        <v>film &amp; video</v>
      </c>
      <c r="R914" t="str">
        <f t="shared" si="89"/>
        <v>drama</v>
      </c>
      <c r="S914" s="5">
        <f t="shared" si="86"/>
        <v>41157.208333333336</v>
      </c>
      <c r="T914" s="5">
        <f t="shared" si="87"/>
        <v>41170.208333333336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50.621082621082621</v>
      </c>
      <c r="G915" t="s">
        <v>14</v>
      </c>
      <c r="H915">
        <f t="shared" si="85"/>
        <v>67.95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8"/>
        <v>film &amp; video</v>
      </c>
      <c r="R915" t="str">
        <f t="shared" si="89"/>
        <v>drama</v>
      </c>
      <c r="S915" s="5">
        <f t="shared" si="86"/>
        <v>43597.208333333328</v>
      </c>
      <c r="T915" s="5">
        <f t="shared" si="87"/>
        <v>43610.208333333328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57.4375</v>
      </c>
      <c r="G916" t="s">
        <v>14</v>
      </c>
      <c r="H916">
        <f t="shared" si="85"/>
        <v>26.07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8"/>
        <v>theater</v>
      </c>
      <c r="R916" t="str">
        <f t="shared" si="89"/>
        <v>plays</v>
      </c>
      <c r="S916" s="5">
        <f t="shared" si="86"/>
        <v>41490.208333333336</v>
      </c>
      <c r="T916" s="5">
        <f t="shared" si="87"/>
        <v>41502.208333333336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155.62827640984909</v>
      </c>
      <c r="G917" t="s">
        <v>20</v>
      </c>
      <c r="H917">
        <f t="shared" si="85"/>
        <v>105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8"/>
        <v>film &amp; video</v>
      </c>
      <c r="R917" t="str">
        <f t="shared" si="89"/>
        <v>television</v>
      </c>
      <c r="S917" s="5">
        <f t="shared" si="86"/>
        <v>42976.208333333328</v>
      </c>
      <c r="T917" s="5">
        <f t="shared" si="87"/>
        <v>42985.208333333328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36.297297297297298</v>
      </c>
      <c r="G918" t="s">
        <v>14</v>
      </c>
      <c r="H918">
        <f t="shared" si="85"/>
        <v>25.83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8"/>
        <v>photography</v>
      </c>
      <c r="R918" t="str">
        <f t="shared" si="89"/>
        <v>photography books</v>
      </c>
      <c r="S918" s="5">
        <f t="shared" si="86"/>
        <v>41991.25</v>
      </c>
      <c r="T918" s="5">
        <f t="shared" si="87"/>
        <v>42000.25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58.25</v>
      </c>
      <c r="G919" t="s">
        <v>47</v>
      </c>
      <c r="H919">
        <f t="shared" si="85"/>
        <v>77.67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8"/>
        <v>film &amp; video</v>
      </c>
      <c r="R919" t="str">
        <f t="shared" si="89"/>
        <v>shorts</v>
      </c>
      <c r="S919" s="5">
        <f t="shared" si="86"/>
        <v>40722.208333333336</v>
      </c>
      <c r="T919" s="5">
        <f t="shared" si="87"/>
        <v>40746.208333333336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237.39473684210526</v>
      </c>
      <c r="G920" t="s">
        <v>20</v>
      </c>
      <c r="H920">
        <f t="shared" si="85"/>
        <v>57.83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8"/>
        <v>publishing</v>
      </c>
      <c r="R920" t="str">
        <f t="shared" si="89"/>
        <v>radio &amp; podcasts</v>
      </c>
      <c r="S920" s="5">
        <f t="shared" si="86"/>
        <v>41117.208333333336</v>
      </c>
      <c r="T920" s="5">
        <f t="shared" si="87"/>
        <v>41128.208333333336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58.75</v>
      </c>
      <c r="G921" t="s">
        <v>14</v>
      </c>
      <c r="H921">
        <f t="shared" si="85"/>
        <v>92.96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8"/>
        <v>theater</v>
      </c>
      <c r="R921" t="str">
        <f t="shared" si="89"/>
        <v>plays</v>
      </c>
      <c r="S921" s="5">
        <f t="shared" si="86"/>
        <v>43022.208333333328</v>
      </c>
      <c r="T921" s="5">
        <f t="shared" si="87"/>
        <v>43054.25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182.56603773584905</v>
      </c>
      <c r="G922" t="s">
        <v>20</v>
      </c>
      <c r="H922">
        <f t="shared" si="85"/>
        <v>37.950000000000003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8"/>
        <v>film &amp; video</v>
      </c>
      <c r="R922" t="str">
        <f t="shared" si="89"/>
        <v>animation</v>
      </c>
      <c r="S922" s="5">
        <f t="shared" si="86"/>
        <v>43503.25</v>
      </c>
      <c r="T922" s="5">
        <f t="shared" si="87"/>
        <v>43523.25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0.75436408977556113</v>
      </c>
      <c r="G923" t="s">
        <v>14</v>
      </c>
      <c r="H923">
        <f t="shared" si="85"/>
        <v>31.84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8"/>
        <v>technology</v>
      </c>
      <c r="R923" t="str">
        <f t="shared" si="89"/>
        <v>web</v>
      </c>
      <c r="S923" s="5">
        <f t="shared" si="86"/>
        <v>40951.25</v>
      </c>
      <c r="T923" s="5">
        <f t="shared" si="87"/>
        <v>40965.25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175.95330739299609</v>
      </c>
      <c r="G924" t="s">
        <v>20</v>
      </c>
      <c r="H924">
        <f t="shared" si="85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8"/>
        <v>music</v>
      </c>
      <c r="R924" t="str">
        <f t="shared" si="89"/>
        <v>world music</v>
      </c>
      <c r="S924" s="5">
        <f t="shared" si="86"/>
        <v>43443.25</v>
      </c>
      <c r="T924" s="5">
        <f t="shared" si="87"/>
        <v>43452.25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237.88235294117646</v>
      </c>
      <c r="G925" t="s">
        <v>20</v>
      </c>
      <c r="H925">
        <f t="shared" si="85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8"/>
        <v>theater</v>
      </c>
      <c r="R925" t="str">
        <f t="shared" si="89"/>
        <v>plays</v>
      </c>
      <c r="S925" s="5">
        <f t="shared" si="86"/>
        <v>40373.208333333336</v>
      </c>
      <c r="T925" s="5">
        <f t="shared" si="87"/>
        <v>40374.208333333336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488.05076142131981</v>
      </c>
      <c r="G926" t="s">
        <v>20</v>
      </c>
      <c r="H926">
        <f t="shared" si="85"/>
        <v>84.01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8"/>
        <v>theater</v>
      </c>
      <c r="R926" t="str">
        <f t="shared" si="89"/>
        <v>plays</v>
      </c>
      <c r="S926" s="5">
        <f t="shared" si="86"/>
        <v>43769.208333333328</v>
      </c>
      <c r="T926" s="5">
        <f t="shared" si="87"/>
        <v>43780.25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224.06666666666669</v>
      </c>
      <c r="G927" t="s">
        <v>20</v>
      </c>
      <c r="H927">
        <f t="shared" si="85"/>
        <v>103.42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8"/>
        <v>theater</v>
      </c>
      <c r="R927" t="str">
        <f t="shared" si="89"/>
        <v>plays</v>
      </c>
      <c r="S927" s="5">
        <f t="shared" si="86"/>
        <v>43000.208333333328</v>
      </c>
      <c r="T927" s="5">
        <f t="shared" si="87"/>
        <v>43012.208333333328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18.126436781609197</v>
      </c>
      <c r="G928" t="s">
        <v>14</v>
      </c>
      <c r="H928">
        <f t="shared" si="85"/>
        <v>105.13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8"/>
        <v>food</v>
      </c>
      <c r="R928" t="str">
        <f t="shared" si="89"/>
        <v>food trucks</v>
      </c>
      <c r="S928" s="5">
        <f t="shared" si="86"/>
        <v>42502.208333333328</v>
      </c>
      <c r="T928" s="5">
        <f t="shared" si="87"/>
        <v>42506.208333333328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45.847222222222221</v>
      </c>
      <c r="G929" t="s">
        <v>14</v>
      </c>
      <c r="H929">
        <f t="shared" si="85"/>
        <v>89.22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8"/>
        <v>theater</v>
      </c>
      <c r="R929" t="str">
        <f t="shared" si="89"/>
        <v>plays</v>
      </c>
      <c r="S929" s="5">
        <f t="shared" si="86"/>
        <v>41102.208333333336</v>
      </c>
      <c r="T929" s="5">
        <f t="shared" si="87"/>
        <v>41131.208333333336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117.31541218637993</v>
      </c>
      <c r="G930" t="s">
        <v>20</v>
      </c>
      <c r="H930">
        <f t="shared" si="85"/>
        <v>52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8"/>
        <v>technology</v>
      </c>
      <c r="R930" t="str">
        <f t="shared" si="89"/>
        <v>web</v>
      </c>
      <c r="S930" s="5">
        <f t="shared" si="86"/>
        <v>41637.25</v>
      </c>
      <c r="T930" s="5">
        <f t="shared" si="87"/>
        <v>41646.25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217.30909090909088</v>
      </c>
      <c r="G931" t="s">
        <v>20</v>
      </c>
      <c r="H931">
        <f t="shared" si="85"/>
        <v>64.959999999999994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8"/>
        <v>theater</v>
      </c>
      <c r="R931" t="str">
        <f t="shared" si="89"/>
        <v>plays</v>
      </c>
      <c r="S931" s="5">
        <f t="shared" si="86"/>
        <v>42858.208333333328</v>
      </c>
      <c r="T931" s="5">
        <f t="shared" si="87"/>
        <v>42872.208333333328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112.28571428571428</v>
      </c>
      <c r="G932" t="s">
        <v>20</v>
      </c>
      <c r="H932">
        <f t="shared" si="85"/>
        <v>46.24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8"/>
        <v>theater</v>
      </c>
      <c r="R932" t="str">
        <f t="shared" si="89"/>
        <v>plays</v>
      </c>
      <c r="S932" s="5">
        <f t="shared" si="86"/>
        <v>42060.25</v>
      </c>
      <c r="T932" s="5">
        <f t="shared" si="87"/>
        <v>42067.25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72.51898734177216</v>
      </c>
      <c r="G933" t="s">
        <v>14</v>
      </c>
      <c r="H933">
        <f t="shared" si="85"/>
        <v>51.15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8"/>
        <v>theater</v>
      </c>
      <c r="R933" t="str">
        <f t="shared" si="89"/>
        <v>plays</v>
      </c>
      <c r="S933" s="5">
        <f t="shared" si="86"/>
        <v>41818.208333333336</v>
      </c>
      <c r="T933" s="5">
        <f t="shared" si="87"/>
        <v>41820.208333333336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212.30434782608697</v>
      </c>
      <c r="G934" t="s">
        <v>20</v>
      </c>
      <c r="H934">
        <f t="shared" si="85"/>
        <v>33.909999999999997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8"/>
        <v>music</v>
      </c>
      <c r="R934" t="str">
        <f t="shared" si="89"/>
        <v>rock</v>
      </c>
      <c r="S934" s="5">
        <f t="shared" si="86"/>
        <v>41709.208333333336</v>
      </c>
      <c r="T934" s="5">
        <f t="shared" si="87"/>
        <v>41712.208333333336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239.74657534246577</v>
      </c>
      <c r="G935" t="s">
        <v>20</v>
      </c>
      <c r="H935">
        <f t="shared" si="85"/>
        <v>92.02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8"/>
        <v>theater</v>
      </c>
      <c r="R935" t="str">
        <f t="shared" si="89"/>
        <v>plays</v>
      </c>
      <c r="S935" s="5">
        <f t="shared" si="86"/>
        <v>41372.208333333336</v>
      </c>
      <c r="T935" s="5">
        <f t="shared" si="87"/>
        <v>41385.208333333336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181.93548387096774</v>
      </c>
      <c r="G936" t="s">
        <v>20</v>
      </c>
      <c r="H936">
        <f t="shared" si="85"/>
        <v>107.43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8"/>
        <v>theater</v>
      </c>
      <c r="R936" t="str">
        <f t="shared" si="89"/>
        <v>plays</v>
      </c>
      <c r="S936" s="5">
        <f t="shared" si="86"/>
        <v>42422.25</v>
      </c>
      <c r="T936" s="5">
        <f t="shared" si="87"/>
        <v>42428.25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164.13114754098362</v>
      </c>
      <c r="G937" t="s">
        <v>20</v>
      </c>
      <c r="H937">
        <f t="shared" si="85"/>
        <v>75.849999999999994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8"/>
        <v>theater</v>
      </c>
      <c r="R937" t="str">
        <f t="shared" si="89"/>
        <v>plays</v>
      </c>
      <c r="S937" s="5">
        <f t="shared" si="86"/>
        <v>42209.208333333328</v>
      </c>
      <c r="T937" s="5">
        <f t="shared" si="87"/>
        <v>42216.208333333328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1.6375968992248062</v>
      </c>
      <c r="G938" t="s">
        <v>14</v>
      </c>
      <c r="H938">
        <f t="shared" si="85"/>
        <v>80.48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8"/>
        <v>theater</v>
      </c>
      <c r="R938" t="str">
        <f t="shared" si="89"/>
        <v>plays</v>
      </c>
      <c r="S938" s="5">
        <f t="shared" si="86"/>
        <v>43668.208333333328</v>
      </c>
      <c r="T938" s="5">
        <f t="shared" si="87"/>
        <v>43671.208333333328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49.64385964912281</v>
      </c>
      <c r="G939" t="s">
        <v>74</v>
      </c>
      <c r="H939">
        <f t="shared" si="85"/>
        <v>86.98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8"/>
        <v>film &amp; video</v>
      </c>
      <c r="R939" t="str">
        <f t="shared" si="89"/>
        <v>documentary</v>
      </c>
      <c r="S939" s="5">
        <f t="shared" si="86"/>
        <v>42334.25</v>
      </c>
      <c r="T939" s="5">
        <f t="shared" si="87"/>
        <v>42343.25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109.70652173913042</v>
      </c>
      <c r="G940" t="s">
        <v>20</v>
      </c>
      <c r="H940">
        <f t="shared" si="85"/>
        <v>105.14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8"/>
        <v>publishing</v>
      </c>
      <c r="R940" t="str">
        <f t="shared" si="89"/>
        <v>fiction</v>
      </c>
      <c r="S940" s="5">
        <f t="shared" si="86"/>
        <v>43263.208333333328</v>
      </c>
      <c r="T940" s="5">
        <f t="shared" si="87"/>
        <v>43299.208333333328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49.217948717948715</v>
      </c>
      <c r="G941" t="s">
        <v>14</v>
      </c>
      <c r="H941">
        <f t="shared" si="85"/>
        <v>57.3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8"/>
        <v>games</v>
      </c>
      <c r="R941" t="str">
        <f t="shared" si="89"/>
        <v>video games</v>
      </c>
      <c r="S941" s="5">
        <f t="shared" si="86"/>
        <v>40670.208333333336</v>
      </c>
      <c r="T941" s="5">
        <f t="shared" si="87"/>
        <v>40687.208333333336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62.232323232323225</v>
      </c>
      <c r="G942" t="s">
        <v>47</v>
      </c>
      <c r="H942">
        <f t="shared" si="85"/>
        <v>93.35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8"/>
        <v>technology</v>
      </c>
      <c r="R942" t="str">
        <f t="shared" si="89"/>
        <v>web</v>
      </c>
      <c r="S942" s="5">
        <f t="shared" si="86"/>
        <v>41244.25</v>
      </c>
      <c r="T942" s="5">
        <f t="shared" si="87"/>
        <v>41266.25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13.05813953488372</v>
      </c>
      <c r="G943" t="s">
        <v>14</v>
      </c>
      <c r="H943">
        <f t="shared" si="85"/>
        <v>71.989999999999995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8"/>
        <v>theater</v>
      </c>
      <c r="R943" t="str">
        <f t="shared" si="89"/>
        <v>plays</v>
      </c>
      <c r="S943" s="5">
        <f t="shared" si="86"/>
        <v>40552.25</v>
      </c>
      <c r="T943" s="5">
        <f t="shared" si="87"/>
        <v>40587.25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64.635416666666671</v>
      </c>
      <c r="G944" t="s">
        <v>14</v>
      </c>
      <c r="H944">
        <f t="shared" si="85"/>
        <v>92.61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8"/>
        <v>theater</v>
      </c>
      <c r="R944" t="str">
        <f t="shared" si="89"/>
        <v>plays</v>
      </c>
      <c r="S944" s="5">
        <f t="shared" si="86"/>
        <v>40568.25</v>
      </c>
      <c r="T944" s="5">
        <f t="shared" si="87"/>
        <v>40571.25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159.58666666666667</v>
      </c>
      <c r="G945" t="s">
        <v>20</v>
      </c>
      <c r="H945">
        <f t="shared" si="85"/>
        <v>104.99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8"/>
        <v>food</v>
      </c>
      <c r="R945" t="str">
        <f t="shared" si="89"/>
        <v>food trucks</v>
      </c>
      <c r="S945" s="5">
        <f t="shared" si="86"/>
        <v>41906.208333333336</v>
      </c>
      <c r="T945" s="5">
        <f t="shared" si="87"/>
        <v>41941.208333333336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81.42</v>
      </c>
      <c r="G946" t="s">
        <v>14</v>
      </c>
      <c r="H946">
        <f t="shared" si="85"/>
        <v>30.96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8"/>
        <v>photography</v>
      </c>
      <c r="R946" t="str">
        <f t="shared" si="89"/>
        <v>photography books</v>
      </c>
      <c r="S946" s="5">
        <f t="shared" si="86"/>
        <v>42776.25</v>
      </c>
      <c r="T946" s="5">
        <f t="shared" si="87"/>
        <v>42795.25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32.444767441860463</v>
      </c>
      <c r="G947" t="s">
        <v>14</v>
      </c>
      <c r="H947">
        <f t="shared" si="85"/>
        <v>33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8"/>
        <v>photography</v>
      </c>
      <c r="R947" t="str">
        <f t="shared" si="89"/>
        <v>photography books</v>
      </c>
      <c r="S947" s="5">
        <f t="shared" si="86"/>
        <v>41004.208333333336</v>
      </c>
      <c r="T947" s="5">
        <f t="shared" si="87"/>
        <v>41019.208333333336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</v>
      </c>
      <c r="G948" t="s">
        <v>14</v>
      </c>
      <c r="H948">
        <f t="shared" si="85"/>
        <v>84.19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8"/>
        <v>theater</v>
      </c>
      <c r="R948" t="str">
        <f t="shared" si="89"/>
        <v>plays</v>
      </c>
      <c r="S948" s="5">
        <f t="shared" si="86"/>
        <v>40710.208333333336</v>
      </c>
      <c r="T948" s="5">
        <f t="shared" si="87"/>
        <v>40712.208333333336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26.694444444444443</v>
      </c>
      <c r="G949" t="s">
        <v>14</v>
      </c>
      <c r="H949">
        <f t="shared" si="85"/>
        <v>73.92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8"/>
        <v>theater</v>
      </c>
      <c r="R949" t="str">
        <f t="shared" si="89"/>
        <v>plays</v>
      </c>
      <c r="S949" s="5">
        <f t="shared" si="86"/>
        <v>41908.208333333336</v>
      </c>
      <c r="T949" s="5">
        <f t="shared" si="87"/>
        <v>41915.208333333336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62.957446808510639</v>
      </c>
      <c r="G950" t="s">
        <v>74</v>
      </c>
      <c r="H950">
        <f t="shared" si="85"/>
        <v>36.99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8"/>
        <v>film &amp; video</v>
      </c>
      <c r="R950" t="str">
        <f t="shared" si="89"/>
        <v>documentary</v>
      </c>
      <c r="S950" s="5">
        <f t="shared" si="86"/>
        <v>41985.25</v>
      </c>
      <c r="T950" s="5">
        <f t="shared" si="87"/>
        <v>41995.25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161.35593220338984</v>
      </c>
      <c r="G951" t="s">
        <v>20</v>
      </c>
      <c r="H951">
        <f t="shared" si="85"/>
        <v>46.9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8"/>
        <v>technology</v>
      </c>
      <c r="R951" t="str">
        <f t="shared" si="89"/>
        <v>web</v>
      </c>
      <c r="S951" s="5">
        <f t="shared" si="86"/>
        <v>42112.208333333328</v>
      </c>
      <c r="T951" s="5">
        <f t="shared" si="87"/>
        <v>42131.208333333328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5</v>
      </c>
      <c r="G952" t="s">
        <v>14</v>
      </c>
      <c r="H952">
        <f t="shared" si="85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8"/>
        <v>theater</v>
      </c>
      <c r="R952" t="str">
        <f t="shared" si="89"/>
        <v>plays</v>
      </c>
      <c r="S952" s="5">
        <f t="shared" si="86"/>
        <v>43571.208333333328</v>
      </c>
      <c r="T952" s="5">
        <f t="shared" si="87"/>
        <v>43576.208333333328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1096.9379310344827</v>
      </c>
      <c r="G953" t="s">
        <v>20</v>
      </c>
      <c r="H953">
        <f t="shared" si="85"/>
        <v>102.02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8"/>
        <v>music</v>
      </c>
      <c r="R953" t="str">
        <f t="shared" si="89"/>
        <v>rock</v>
      </c>
      <c r="S953" s="5">
        <f t="shared" si="86"/>
        <v>42730.25</v>
      </c>
      <c r="T953" s="5">
        <f t="shared" si="87"/>
        <v>42731.25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70.094158075601371</v>
      </c>
      <c r="G954" t="s">
        <v>74</v>
      </c>
      <c r="H954">
        <f t="shared" si="85"/>
        <v>45.01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8"/>
        <v>film &amp; video</v>
      </c>
      <c r="R954" t="str">
        <f t="shared" si="89"/>
        <v>documentary</v>
      </c>
      <c r="S954" s="5">
        <f t="shared" si="86"/>
        <v>42591.208333333328</v>
      </c>
      <c r="T954" s="5">
        <f t="shared" si="87"/>
        <v>42605.208333333328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60</v>
      </c>
      <c r="G955" t="s">
        <v>14</v>
      </c>
      <c r="H955">
        <f t="shared" si="85"/>
        <v>94.29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8"/>
        <v>film &amp; video</v>
      </c>
      <c r="R955" t="str">
        <f t="shared" si="89"/>
        <v>science fiction</v>
      </c>
      <c r="S955" s="5">
        <f t="shared" si="86"/>
        <v>42358.25</v>
      </c>
      <c r="T955" s="5">
        <f t="shared" si="87"/>
        <v>42394.25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367.0985915492958</v>
      </c>
      <c r="G956" t="s">
        <v>20</v>
      </c>
      <c r="H956">
        <f t="shared" si="85"/>
        <v>101.02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8"/>
        <v>technology</v>
      </c>
      <c r="R956" t="str">
        <f t="shared" si="89"/>
        <v>web</v>
      </c>
      <c r="S956" s="5">
        <f t="shared" si="86"/>
        <v>41174.208333333336</v>
      </c>
      <c r="T956" s="5">
        <f t="shared" si="87"/>
        <v>41198.208333333336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1109</v>
      </c>
      <c r="G957" t="s">
        <v>20</v>
      </c>
      <c r="H957">
        <f t="shared" si="85"/>
        <v>97.04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8"/>
        <v>theater</v>
      </c>
      <c r="R957" t="str">
        <f t="shared" si="89"/>
        <v>plays</v>
      </c>
      <c r="S957" s="5">
        <f t="shared" si="86"/>
        <v>41238.25</v>
      </c>
      <c r="T957" s="5">
        <f t="shared" si="87"/>
        <v>41240.25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19.028784648187631</v>
      </c>
      <c r="G958" t="s">
        <v>14</v>
      </c>
      <c r="H958">
        <f t="shared" si="85"/>
        <v>43.01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8"/>
        <v>film &amp; video</v>
      </c>
      <c r="R958" t="str">
        <f t="shared" si="89"/>
        <v>science fiction</v>
      </c>
      <c r="S958" s="5">
        <f t="shared" si="86"/>
        <v>42360.25</v>
      </c>
      <c r="T958" s="5">
        <f t="shared" si="87"/>
        <v>42364.25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126.87755102040816</v>
      </c>
      <c r="G959" t="s">
        <v>20</v>
      </c>
      <c r="H959">
        <f t="shared" si="85"/>
        <v>94.92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8"/>
        <v>theater</v>
      </c>
      <c r="R959" t="str">
        <f t="shared" si="89"/>
        <v>plays</v>
      </c>
      <c r="S959" s="5">
        <f t="shared" si="86"/>
        <v>40955.25</v>
      </c>
      <c r="T959" s="5">
        <f t="shared" si="87"/>
        <v>40958.25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734.63636363636363</v>
      </c>
      <c r="G960" t="s">
        <v>20</v>
      </c>
      <c r="H960">
        <f t="shared" si="85"/>
        <v>72.150000000000006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8"/>
        <v>film &amp; video</v>
      </c>
      <c r="R960" t="str">
        <f t="shared" si="89"/>
        <v>animation</v>
      </c>
      <c r="S960" s="5">
        <f t="shared" si="86"/>
        <v>40350.208333333336</v>
      </c>
      <c r="T960" s="5">
        <f t="shared" si="87"/>
        <v>40372.208333333336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4.5731034482758623</v>
      </c>
      <c r="G961" t="s">
        <v>14</v>
      </c>
      <c r="H961">
        <f t="shared" si="85"/>
        <v>51.01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8"/>
        <v>publishing</v>
      </c>
      <c r="R961" t="str">
        <f t="shared" si="89"/>
        <v>translations</v>
      </c>
      <c r="S961" s="5">
        <f t="shared" si="86"/>
        <v>40357.208333333336</v>
      </c>
      <c r="T961" s="5">
        <f t="shared" si="87"/>
        <v>40385.208333333336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85.054545454545448</v>
      </c>
      <c r="G962" t="s">
        <v>14</v>
      </c>
      <c r="H962">
        <f t="shared" si="85"/>
        <v>85.05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8"/>
        <v>technology</v>
      </c>
      <c r="R962" t="str">
        <f t="shared" si="89"/>
        <v>web</v>
      </c>
      <c r="S962" s="5">
        <f t="shared" si="86"/>
        <v>42408.25</v>
      </c>
      <c r="T962" s="5">
        <f t="shared" si="87"/>
        <v>42445.208333333328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(E963/D963*100)</f>
        <v>119.29824561403508</v>
      </c>
      <c r="G963" t="s">
        <v>20</v>
      </c>
      <c r="H963">
        <f t="shared" ref="H963:H1001" si="91">IF(I963=0,0,ROUND(E963/I963,2))</f>
        <v>43.87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si="88"/>
        <v>publishing</v>
      </c>
      <c r="R963" t="str">
        <f t="shared" si="89"/>
        <v>translations</v>
      </c>
      <c r="S963" s="5">
        <f t="shared" ref="S963:S1001" si="92">(((L963/60)/60)/24)+DATE(1970,1,1)</f>
        <v>40591.25</v>
      </c>
      <c r="T963" s="5">
        <f t="shared" ref="T963:T1001" si="93">(((M963/60)/60)/24)+DATE(1970,1,1)</f>
        <v>40595.25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296.02777777777777</v>
      </c>
      <c r="G964" t="s">
        <v>20</v>
      </c>
      <c r="H964">
        <f t="shared" si="91"/>
        <v>40.06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ref="Q964:Q1001" si="94">LEFT(P964,SEARCH("/",P964)-1)</f>
        <v>food</v>
      </c>
      <c r="R964" t="str">
        <f t="shared" ref="R964:R1001" si="95">RIGHT(P964,LEN(P964)-SEARCH("/",P964))</f>
        <v>food trucks</v>
      </c>
      <c r="S964" s="5">
        <f t="shared" si="92"/>
        <v>41592.25</v>
      </c>
      <c r="T964" s="5">
        <f t="shared" si="93"/>
        <v>41613.25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84.694915254237287</v>
      </c>
      <c r="G965" t="s">
        <v>14</v>
      </c>
      <c r="H965">
        <f t="shared" si="91"/>
        <v>43.83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4"/>
        <v>photography</v>
      </c>
      <c r="R965" t="str">
        <f t="shared" si="95"/>
        <v>photography books</v>
      </c>
      <c r="S965" s="5">
        <f t="shared" si="92"/>
        <v>40607.25</v>
      </c>
      <c r="T965" s="5">
        <f t="shared" si="93"/>
        <v>40613.25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355.7837837837838</v>
      </c>
      <c r="G966" t="s">
        <v>20</v>
      </c>
      <c r="H966">
        <f t="shared" si="91"/>
        <v>84.93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4"/>
        <v>theater</v>
      </c>
      <c r="R966" t="str">
        <f t="shared" si="95"/>
        <v>plays</v>
      </c>
      <c r="S966" s="5">
        <f t="shared" si="92"/>
        <v>42135.208333333328</v>
      </c>
      <c r="T966" s="5">
        <f t="shared" si="93"/>
        <v>42140.208333333328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386.40909090909093</v>
      </c>
      <c r="G967" t="s">
        <v>20</v>
      </c>
      <c r="H967">
        <f t="shared" si="91"/>
        <v>41.07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4"/>
        <v>music</v>
      </c>
      <c r="R967" t="str">
        <f t="shared" si="95"/>
        <v>rock</v>
      </c>
      <c r="S967" s="5">
        <f t="shared" si="92"/>
        <v>40203.25</v>
      </c>
      <c r="T967" s="5">
        <f t="shared" si="93"/>
        <v>40243.25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792.23529411764707</v>
      </c>
      <c r="G968" t="s">
        <v>20</v>
      </c>
      <c r="H968">
        <f t="shared" si="91"/>
        <v>54.97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4"/>
        <v>theater</v>
      </c>
      <c r="R968" t="str">
        <f t="shared" si="95"/>
        <v>plays</v>
      </c>
      <c r="S968" s="5">
        <f t="shared" si="92"/>
        <v>42901.208333333328</v>
      </c>
      <c r="T968" s="5">
        <f t="shared" si="93"/>
        <v>42903.208333333328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137.03393665158373</v>
      </c>
      <c r="G969" t="s">
        <v>20</v>
      </c>
      <c r="H969">
        <f t="shared" si="91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4"/>
        <v>music</v>
      </c>
      <c r="R969" t="str">
        <f t="shared" si="95"/>
        <v>world music</v>
      </c>
      <c r="S969" s="5">
        <f t="shared" si="92"/>
        <v>41005.208333333336</v>
      </c>
      <c r="T969" s="5">
        <f t="shared" si="93"/>
        <v>41042.208333333336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338.20833333333337</v>
      </c>
      <c r="G970" t="s">
        <v>20</v>
      </c>
      <c r="H970">
        <f t="shared" si="91"/>
        <v>71.2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4"/>
        <v>food</v>
      </c>
      <c r="R970" t="str">
        <f t="shared" si="95"/>
        <v>food trucks</v>
      </c>
      <c r="S970" s="5">
        <f t="shared" si="92"/>
        <v>40544.25</v>
      </c>
      <c r="T970" s="5">
        <f t="shared" si="93"/>
        <v>40559.25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108.22784810126582</v>
      </c>
      <c r="G971" t="s">
        <v>20</v>
      </c>
      <c r="H971">
        <f t="shared" si="91"/>
        <v>91.94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4"/>
        <v>theater</v>
      </c>
      <c r="R971" t="str">
        <f t="shared" si="95"/>
        <v>plays</v>
      </c>
      <c r="S971" s="5">
        <f t="shared" si="92"/>
        <v>43821.25</v>
      </c>
      <c r="T971" s="5">
        <f t="shared" si="93"/>
        <v>43828.25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60.757639620653315</v>
      </c>
      <c r="G972" t="s">
        <v>14</v>
      </c>
      <c r="H972">
        <f t="shared" si="91"/>
        <v>97.07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4"/>
        <v>theater</v>
      </c>
      <c r="R972" t="str">
        <f t="shared" si="95"/>
        <v>plays</v>
      </c>
      <c r="S972" s="5">
        <f t="shared" si="92"/>
        <v>40672.208333333336</v>
      </c>
      <c r="T972" s="5">
        <f t="shared" si="93"/>
        <v>40673.208333333336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27.725490196078432</v>
      </c>
      <c r="G973" t="s">
        <v>14</v>
      </c>
      <c r="H973">
        <f t="shared" si="91"/>
        <v>58.92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4"/>
        <v>film &amp; video</v>
      </c>
      <c r="R973" t="str">
        <f t="shared" si="95"/>
        <v>television</v>
      </c>
      <c r="S973" s="5">
        <f t="shared" si="92"/>
        <v>41555.208333333336</v>
      </c>
      <c r="T973" s="5">
        <f t="shared" si="93"/>
        <v>41561.208333333336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228.3934426229508</v>
      </c>
      <c r="G974" t="s">
        <v>20</v>
      </c>
      <c r="H974">
        <f t="shared" si="91"/>
        <v>58.02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4"/>
        <v>technology</v>
      </c>
      <c r="R974" t="str">
        <f t="shared" si="95"/>
        <v>web</v>
      </c>
      <c r="S974" s="5">
        <f t="shared" si="92"/>
        <v>41792.208333333336</v>
      </c>
      <c r="T974" s="5">
        <f t="shared" si="93"/>
        <v>41801.208333333336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21.615194054500414</v>
      </c>
      <c r="G975" t="s">
        <v>14</v>
      </c>
      <c r="H975">
        <f t="shared" si="91"/>
        <v>103.87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4"/>
        <v>theater</v>
      </c>
      <c r="R975" t="str">
        <f t="shared" si="95"/>
        <v>plays</v>
      </c>
      <c r="S975" s="5">
        <f t="shared" si="92"/>
        <v>40522.25</v>
      </c>
      <c r="T975" s="5">
        <f t="shared" si="93"/>
        <v>40524.25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373.875</v>
      </c>
      <c r="G976" t="s">
        <v>20</v>
      </c>
      <c r="H976">
        <f t="shared" si="91"/>
        <v>93.47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4"/>
        <v>music</v>
      </c>
      <c r="R976" t="str">
        <f t="shared" si="95"/>
        <v>indie rock</v>
      </c>
      <c r="S976" s="5">
        <f t="shared" si="92"/>
        <v>41412.208333333336</v>
      </c>
      <c r="T976" s="5">
        <f t="shared" si="93"/>
        <v>41413.208333333336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154.92592592592592</v>
      </c>
      <c r="G977" t="s">
        <v>20</v>
      </c>
      <c r="H977">
        <f t="shared" si="91"/>
        <v>61.97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4"/>
        <v>theater</v>
      </c>
      <c r="R977" t="str">
        <f t="shared" si="95"/>
        <v>plays</v>
      </c>
      <c r="S977" s="5">
        <f t="shared" si="92"/>
        <v>42337.25</v>
      </c>
      <c r="T977" s="5">
        <f t="shared" si="93"/>
        <v>42376.25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322.14999999999998</v>
      </c>
      <c r="G978" t="s">
        <v>20</v>
      </c>
      <c r="H978">
        <f t="shared" si="91"/>
        <v>92.04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4"/>
        <v>theater</v>
      </c>
      <c r="R978" t="str">
        <f t="shared" si="95"/>
        <v>plays</v>
      </c>
      <c r="S978" s="5">
        <f t="shared" si="92"/>
        <v>40571.25</v>
      </c>
      <c r="T978" s="5">
        <f t="shared" si="93"/>
        <v>40577.25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73.957142857142856</v>
      </c>
      <c r="G979" t="s">
        <v>14</v>
      </c>
      <c r="H979">
        <f t="shared" si="91"/>
        <v>77.27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4"/>
        <v>food</v>
      </c>
      <c r="R979" t="str">
        <f t="shared" si="95"/>
        <v>food trucks</v>
      </c>
      <c r="S979" s="5">
        <f t="shared" si="92"/>
        <v>43138.25</v>
      </c>
      <c r="T979" s="5">
        <f t="shared" si="93"/>
        <v>43170.25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864.1</v>
      </c>
      <c r="G980" t="s">
        <v>20</v>
      </c>
      <c r="H980">
        <f t="shared" si="91"/>
        <v>93.92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4"/>
        <v>games</v>
      </c>
      <c r="R980" t="str">
        <f t="shared" si="95"/>
        <v>video games</v>
      </c>
      <c r="S980" s="5">
        <f t="shared" si="92"/>
        <v>42686.25</v>
      </c>
      <c r="T980" s="5">
        <f t="shared" si="93"/>
        <v>42708.25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143.26245847176079</v>
      </c>
      <c r="G981" t="s">
        <v>20</v>
      </c>
      <c r="H981">
        <f t="shared" si="91"/>
        <v>84.97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4"/>
        <v>theater</v>
      </c>
      <c r="R981" t="str">
        <f t="shared" si="95"/>
        <v>plays</v>
      </c>
      <c r="S981" s="5">
        <f t="shared" si="92"/>
        <v>42078.208333333328</v>
      </c>
      <c r="T981" s="5">
        <f t="shared" si="93"/>
        <v>42084.208333333328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40.281762295081968</v>
      </c>
      <c r="G982" t="s">
        <v>14</v>
      </c>
      <c r="H982">
        <f t="shared" si="91"/>
        <v>105.97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4"/>
        <v>publishing</v>
      </c>
      <c r="R982" t="str">
        <f t="shared" si="95"/>
        <v>nonfiction</v>
      </c>
      <c r="S982" s="5">
        <f t="shared" si="92"/>
        <v>42307.208333333328</v>
      </c>
      <c r="T982" s="5">
        <f t="shared" si="93"/>
        <v>42312.25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178.22388059701493</v>
      </c>
      <c r="G983" t="s">
        <v>20</v>
      </c>
      <c r="H983">
        <f t="shared" si="91"/>
        <v>36.97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4"/>
        <v>technology</v>
      </c>
      <c r="R983" t="str">
        <f t="shared" si="95"/>
        <v>web</v>
      </c>
      <c r="S983" s="5">
        <f t="shared" si="92"/>
        <v>43094.25</v>
      </c>
      <c r="T983" s="5">
        <f t="shared" si="93"/>
        <v>43127.25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84.930555555555557</v>
      </c>
      <c r="G984" t="s">
        <v>14</v>
      </c>
      <c r="H984">
        <f t="shared" si="91"/>
        <v>81.53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4"/>
        <v>film &amp; video</v>
      </c>
      <c r="R984" t="str">
        <f t="shared" si="95"/>
        <v>documentary</v>
      </c>
      <c r="S984" s="5">
        <f t="shared" si="92"/>
        <v>40743.208333333336</v>
      </c>
      <c r="T984" s="5">
        <f t="shared" si="93"/>
        <v>40745.208333333336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145.93648334624322</v>
      </c>
      <c r="G985" t="s">
        <v>20</v>
      </c>
      <c r="H985">
        <f t="shared" si="91"/>
        <v>81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4"/>
        <v>film &amp; video</v>
      </c>
      <c r="R985" t="str">
        <f t="shared" si="95"/>
        <v>documentary</v>
      </c>
      <c r="S985" s="5">
        <f t="shared" si="92"/>
        <v>43681.208333333328</v>
      </c>
      <c r="T985" s="5">
        <f t="shared" si="93"/>
        <v>43696.208333333328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152.46153846153848</v>
      </c>
      <c r="G986" t="s">
        <v>20</v>
      </c>
      <c r="H986">
        <f t="shared" si="91"/>
        <v>26.01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4"/>
        <v>theater</v>
      </c>
      <c r="R986" t="str">
        <f t="shared" si="95"/>
        <v>plays</v>
      </c>
      <c r="S986" s="5">
        <f t="shared" si="92"/>
        <v>43716.208333333328</v>
      </c>
      <c r="T986" s="5">
        <f t="shared" si="93"/>
        <v>43742.208333333328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67.129542790152414</v>
      </c>
      <c r="G987" t="s">
        <v>14</v>
      </c>
      <c r="H987">
        <f t="shared" si="91"/>
        <v>26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4"/>
        <v>music</v>
      </c>
      <c r="R987" t="str">
        <f t="shared" si="95"/>
        <v>rock</v>
      </c>
      <c r="S987" s="5">
        <f t="shared" si="92"/>
        <v>41614.25</v>
      </c>
      <c r="T987" s="5">
        <f t="shared" si="93"/>
        <v>41640.25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40.307692307692307</v>
      </c>
      <c r="G988" t="s">
        <v>14</v>
      </c>
      <c r="H988">
        <f t="shared" si="91"/>
        <v>34.17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4"/>
        <v>music</v>
      </c>
      <c r="R988" t="str">
        <f t="shared" si="95"/>
        <v>rock</v>
      </c>
      <c r="S988" s="5">
        <f t="shared" si="92"/>
        <v>40638.208333333336</v>
      </c>
      <c r="T988" s="5">
        <f t="shared" si="93"/>
        <v>40652.208333333336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216.79032258064518</v>
      </c>
      <c r="G989" t="s">
        <v>20</v>
      </c>
      <c r="H989">
        <f t="shared" si="91"/>
        <v>28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4"/>
        <v>film &amp; video</v>
      </c>
      <c r="R989" t="str">
        <f t="shared" si="95"/>
        <v>documentary</v>
      </c>
      <c r="S989" s="5">
        <f t="shared" si="92"/>
        <v>42852.208333333328</v>
      </c>
      <c r="T989" s="5">
        <f t="shared" si="93"/>
        <v>42866.208333333328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52.117021276595743</v>
      </c>
      <c r="G990" t="s">
        <v>14</v>
      </c>
      <c r="H990">
        <f t="shared" si="91"/>
        <v>76.55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4"/>
        <v>publishing</v>
      </c>
      <c r="R990" t="str">
        <f t="shared" si="95"/>
        <v>radio &amp; podcasts</v>
      </c>
      <c r="S990" s="5">
        <f t="shared" si="92"/>
        <v>42686.25</v>
      </c>
      <c r="T990" s="5">
        <f t="shared" si="93"/>
        <v>42707.25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499.58333333333337</v>
      </c>
      <c r="G991" t="s">
        <v>20</v>
      </c>
      <c r="H991">
        <f t="shared" si="91"/>
        <v>53.05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4"/>
        <v>publishing</v>
      </c>
      <c r="R991" t="str">
        <f t="shared" si="95"/>
        <v>translations</v>
      </c>
      <c r="S991" s="5">
        <f t="shared" si="92"/>
        <v>43571.208333333328</v>
      </c>
      <c r="T991" s="5">
        <f t="shared" si="93"/>
        <v>43576.208333333328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87.679487179487182</v>
      </c>
      <c r="G992" t="s">
        <v>14</v>
      </c>
      <c r="H992">
        <f t="shared" si="91"/>
        <v>106.86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4"/>
        <v>film &amp; video</v>
      </c>
      <c r="R992" t="str">
        <f t="shared" si="95"/>
        <v>drama</v>
      </c>
      <c r="S992" s="5">
        <f t="shared" si="92"/>
        <v>42432.25</v>
      </c>
      <c r="T992" s="5">
        <f t="shared" si="93"/>
        <v>42454.208333333328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113.17346938775511</v>
      </c>
      <c r="G993" t="s">
        <v>20</v>
      </c>
      <c r="H993">
        <f t="shared" si="91"/>
        <v>46.02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4"/>
        <v>music</v>
      </c>
      <c r="R993" t="str">
        <f t="shared" si="95"/>
        <v>rock</v>
      </c>
      <c r="S993" s="5">
        <f t="shared" si="92"/>
        <v>41907.208333333336</v>
      </c>
      <c r="T993" s="5">
        <f t="shared" si="93"/>
        <v>41911.208333333336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426.54838709677421</v>
      </c>
      <c r="G994" t="s">
        <v>20</v>
      </c>
      <c r="H994">
        <f t="shared" si="91"/>
        <v>100.17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4"/>
        <v>film &amp; video</v>
      </c>
      <c r="R994" t="str">
        <f t="shared" si="95"/>
        <v>drama</v>
      </c>
      <c r="S994" s="5">
        <f t="shared" si="92"/>
        <v>43227.208333333328</v>
      </c>
      <c r="T994" s="5">
        <f t="shared" si="93"/>
        <v>43241.208333333328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77.632653061224488</v>
      </c>
      <c r="G995" t="s">
        <v>74</v>
      </c>
      <c r="H995">
        <f t="shared" si="91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4"/>
        <v>photography</v>
      </c>
      <c r="R995" t="str">
        <f t="shared" si="95"/>
        <v>photography books</v>
      </c>
      <c r="S995" s="5">
        <f t="shared" si="92"/>
        <v>42362.25</v>
      </c>
      <c r="T995" s="5">
        <f t="shared" si="93"/>
        <v>42379.25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52.496810772501767</v>
      </c>
      <c r="G996" t="s">
        <v>14</v>
      </c>
      <c r="H996">
        <f t="shared" si="91"/>
        <v>87.97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4"/>
        <v>publishing</v>
      </c>
      <c r="R996" t="str">
        <f t="shared" si="95"/>
        <v>translations</v>
      </c>
      <c r="S996" s="5">
        <f t="shared" si="92"/>
        <v>41929.208333333336</v>
      </c>
      <c r="T996" s="5">
        <f t="shared" si="93"/>
        <v>41935.208333333336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157.46762589928059</v>
      </c>
      <c r="G997" t="s">
        <v>20</v>
      </c>
      <c r="H997">
        <f t="shared" si="91"/>
        <v>75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4"/>
        <v>food</v>
      </c>
      <c r="R997" t="str">
        <f t="shared" si="95"/>
        <v>food trucks</v>
      </c>
      <c r="S997" s="5">
        <f t="shared" si="92"/>
        <v>43408.208333333328</v>
      </c>
      <c r="T997" s="5">
        <f t="shared" si="93"/>
        <v>43437.25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72.939393939393938</v>
      </c>
      <c r="G998" t="s">
        <v>14</v>
      </c>
      <c r="H998">
        <f t="shared" si="91"/>
        <v>42.98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4"/>
        <v>theater</v>
      </c>
      <c r="R998" t="str">
        <f t="shared" si="95"/>
        <v>plays</v>
      </c>
      <c r="S998" s="5">
        <f t="shared" si="92"/>
        <v>41276.25</v>
      </c>
      <c r="T998" s="5">
        <f t="shared" si="93"/>
        <v>41306.25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60.565789473684205</v>
      </c>
      <c r="G999" t="s">
        <v>74</v>
      </c>
      <c r="H999">
        <f t="shared" si="91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4"/>
        <v>theater</v>
      </c>
      <c r="R999" t="str">
        <f t="shared" si="95"/>
        <v>plays</v>
      </c>
      <c r="S999" s="5">
        <f t="shared" si="92"/>
        <v>41659.25</v>
      </c>
      <c r="T999" s="5">
        <f t="shared" si="93"/>
        <v>41664.25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56.791291291291287</v>
      </c>
      <c r="G1000" t="s">
        <v>14</v>
      </c>
      <c r="H1000">
        <f t="shared" si="91"/>
        <v>101.13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4"/>
        <v>music</v>
      </c>
      <c r="R1000" t="str">
        <f t="shared" si="95"/>
        <v>indie rock</v>
      </c>
      <c r="S1000" s="5">
        <f t="shared" si="92"/>
        <v>40220.25</v>
      </c>
      <c r="T1000" s="5">
        <f t="shared" si="93"/>
        <v>40234.25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56.542754275427541</v>
      </c>
      <c r="G1001" t="s">
        <v>74</v>
      </c>
      <c r="H1001">
        <f t="shared" si="91"/>
        <v>55.99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4"/>
        <v>food</v>
      </c>
      <c r="R1001" t="str">
        <f t="shared" si="95"/>
        <v>food trucks</v>
      </c>
      <c r="S1001" s="5">
        <f t="shared" si="92"/>
        <v>42550.208333333328</v>
      </c>
      <c r="T1001" s="5">
        <f t="shared" si="93"/>
        <v>42557.208333333328</v>
      </c>
    </row>
  </sheetData>
  <conditionalFormatting sqref="F2:F1001">
    <cfRule type="colorScale" priority="3">
      <colorScale>
        <cfvo type="min"/>
        <cfvo type="percentile" val="1"/>
        <cfvo type="num" val="100"/>
        <color theme="9" tint="-0.499984740745262"/>
        <color rgb="FF0070C0"/>
        <color rgb="FFC00000"/>
      </colorScale>
    </cfRule>
    <cfRule type="colorScale" priority="4">
      <colorScale>
        <cfvo type="min"/>
        <cfvo type="percentile" val="1"/>
        <cfvo type="num" val="100"/>
        <color rgb="FFF8696B"/>
        <color rgb="FFFFEB84"/>
        <color rgb="FF63BE7B"/>
      </colorScale>
    </cfRule>
  </conditionalFormatting>
  <conditionalFormatting sqref="G2:G1001">
    <cfRule type="containsText" dxfId="5" priority="1" operator="containsText" text="successful">
      <formula>NOT(ISERROR(SEARCH("successful",G2)))</formula>
    </cfRule>
    <cfRule type="containsText" dxfId="4" priority="2" operator="containsText" text="failed">
      <formula>NOT(ISERROR(SEARCH("failed",G2)))</formula>
    </cfRule>
  </conditionalFormatting>
  <conditionalFormatting sqref="G2:H1001">
    <cfRule type="containsText" dxfId="3" priority="5" operator="containsText" text="canceled">
      <formula>NOT(ISERROR(SEARCH("canceled",G2)))</formula>
    </cfRule>
    <cfRule type="containsText" dxfId="2" priority="6" operator="containsText" text="live">
      <formula>NOT(ISERROR(SEARCH("live",G2)))</formula>
    </cfRule>
    <cfRule type="containsText" dxfId="1" priority="7" operator="containsText" text="successful">
      <formula>NOT(ISERROR(SEARCH("successful",G2)))</formula>
    </cfRule>
    <cfRule type="containsText" dxfId="0" priority="8" operator="containsText" text="failed">
      <formula>NOT(ISERROR(SEARCH("failed",G2)))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DEE4-386A-4215-9642-088403E58B59}">
  <dimension ref="A1:H13"/>
  <sheetViews>
    <sheetView workbookViewId="0">
      <selection activeCell="A14" sqref="A14"/>
    </sheetView>
  </sheetViews>
  <sheetFormatPr defaultRowHeight="15.5" x14ac:dyDescent="0.35"/>
  <cols>
    <col min="1" max="1" width="16.5" customWidth="1"/>
    <col min="2" max="2" width="17.08203125" customWidth="1"/>
    <col min="3" max="3" width="14.08203125" customWidth="1"/>
    <col min="4" max="4" width="16.08203125" customWidth="1"/>
    <col min="5" max="5" width="13.08203125" customWidth="1"/>
    <col min="6" max="6" width="19.4140625" customWidth="1"/>
    <col min="7" max="7" width="15.83203125" customWidth="1"/>
    <col min="8" max="8" width="18.58203125" customWidth="1"/>
    <col min="9" max="9" width="17.9140625" customWidth="1"/>
  </cols>
  <sheetData>
    <row r="1" spans="1:8" x14ac:dyDescent="0.35">
      <c r="A1" s="8" t="s">
        <v>2086</v>
      </c>
      <c r="B1" s="8" t="s">
        <v>2087</v>
      </c>
      <c r="C1" s="8" t="s">
        <v>2088</v>
      </c>
      <c r="D1" s="8" t="s">
        <v>2089</v>
      </c>
      <c r="E1" s="8" t="s">
        <v>2090</v>
      </c>
      <c r="F1" s="8" t="s">
        <v>2091</v>
      </c>
      <c r="G1" s="8" t="s">
        <v>2092</v>
      </c>
      <c r="H1" s="8" t="s">
        <v>2093</v>
      </c>
    </row>
    <row r="2" spans="1:8" x14ac:dyDescent="0.35">
      <c r="A2" s="8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5">
      <c r="A3" s="8" t="s">
        <v>2095</v>
      </c>
      <c r="B3">
        <f>COUNTIFS(Crowdfunding!$G$2:$G$1001,"successful",Crowdfunding!$D$2:$D$1001,"&gt;=1000",Crowdfunding!$D$2:$D$1001,"&lt;5000")</f>
        <v>191</v>
      </c>
      <c r="C3">
        <f>COUNTIFS(Crowdfunding!$G$2:$G$1001,"failed",Crowdfunding!$D$2:$D$1001,"&gt;=1000",Crowdfunding!$D$2:$D$1001,"&lt;5000")</f>
        <v>38</v>
      </c>
      <c r="D3">
        <f>COUNTIFS(Crowdfunding!$G$2:$G$1001,"canceled",Crowdfunding!$D$2:$D$1001,"&gt;=1000",Crowdfunding!$D$2:$D$1001,"&lt;5000")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5">
      <c r="A4" s="8" t="s">
        <v>2096</v>
      </c>
      <c r="B4">
        <f>COUNTIFS(Crowdfunding!$G$2:$G$1001,"successful",Crowdfunding!$D$2:$D$1001,"&gt;=5000",Crowdfunding!$D$2:$D$1001,"&lt;10000")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5">
      <c r="A5" s="8" t="s">
        <v>2097</v>
      </c>
      <c r="B5">
        <f>COUNTIFS(Crowdfunding!$G$2:$G$1001,"successful",Crowdfunding!$D$2:$D$1001,"&gt;=10000",Crowdfunding!$D$2:$D$1001,"&lt;15000")</f>
        <v>4</v>
      </c>
      <c r="C5">
        <f>COUNTIFS(Crowdfunding!$G$2:$G$1001,"failed",Crowdfunding!$D$2:$D$1001,"&gt;=10000",Crowdfunding!$D$2:$D$1001,"&lt;15000")</f>
        <v>5</v>
      </c>
      <c r="D5">
        <f>COUNTIFS(Crowdfunding!$G$2:$G$1001,"canceled",Crowdfunding!$D$2:$D$1001,"&gt;=10000",Crowdfunding!$D$2:$D$1001,"&lt;15000")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5">
      <c r="A6" s="8" t="s">
        <v>2098</v>
      </c>
      <c r="B6">
        <f>COUNTIFS(Crowdfunding!$G$2:$G$1001,"successful",Crowdfunding!$D$2:$D$1001,"&gt;=15000",Crowdfunding!$D$2:$D$1001,"&lt;19999")</f>
        <v>10</v>
      </c>
      <c r="C6">
        <f>COUNTIFS(Crowdfunding!$G$2:$G$1001,"failed",Crowdfunding!$D$2:$D$1001,"&gt;=15000",Crowdfunding!$D$2:$D$1001,"&lt;19999")</f>
        <v>0</v>
      </c>
      <c r="D6">
        <f>COUNTIFS(Crowdfunding!$G$2:$G$1001,"canceled",Crowdfunding!$D$2:$D$1001,"&gt;=15000",Crowdfunding!$D$2:$D$1001,"&lt;19999")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5">
      <c r="A7" s="8" t="s">
        <v>2099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5">
      <c r="A8" s="8" t="s">
        <v>2100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5">
      <c r="A9" s="8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5">
      <c r="A10" s="8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5">
      <c r="A11" s="8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5">
      <c r="A12" s="8" t="s">
        <v>2104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5">
      <c r="A13" s="8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campaigns category</vt:lpstr>
      <vt:lpstr>campaigns sub category</vt:lpstr>
      <vt:lpstr>outcome based on date</vt:lpstr>
      <vt:lpstr>Crowdfunding</vt:lpstr>
      <vt:lpstr>outcome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benafsha ali shah</cp:lastModifiedBy>
  <dcterms:created xsi:type="dcterms:W3CDTF">2021-09-29T18:52:28Z</dcterms:created>
  <dcterms:modified xsi:type="dcterms:W3CDTF">2023-09-25T15:16:24Z</dcterms:modified>
</cp:coreProperties>
</file>